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1835" windowHeight="6285" tabRatio="587" activeTab="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Sheet1!$A$1523:$G$1579</definedName>
    <definedName name="_xlnm.Print_Area" localSheetId="2">Sheet3!$O$734:$U$768</definedName>
  </definedNames>
  <calcPr calcId="125725"/>
</workbook>
</file>

<file path=xl/calcChain.xml><?xml version="1.0" encoding="utf-8"?>
<calcChain xmlns="http://schemas.openxmlformats.org/spreadsheetml/2006/main">
  <c r="U443" i="3"/>
  <c r="U442"/>
  <c r="U762"/>
  <c r="U761"/>
  <c r="U760"/>
  <c r="U759"/>
  <c r="U758"/>
  <c r="U757"/>
  <c r="U756"/>
  <c r="U749"/>
  <c r="U753"/>
  <c r="U752"/>
  <c r="U751"/>
  <c r="U750"/>
  <c r="U748"/>
  <c r="U747"/>
  <c r="U746"/>
  <c r="U745"/>
  <c r="U744"/>
  <c r="U743"/>
  <c r="U742"/>
  <c r="U741"/>
  <c r="U740"/>
  <c r="O740"/>
  <c r="U739"/>
  <c r="U571"/>
  <c r="U570"/>
  <c r="U569"/>
  <c r="U568"/>
  <c r="U567"/>
  <c r="O567"/>
  <c r="O568" s="1"/>
  <c r="O569" s="1"/>
  <c r="O570" s="1"/>
  <c r="O571" s="1"/>
  <c r="U566"/>
  <c r="U565"/>
  <c r="U635"/>
  <c r="U624"/>
  <c r="U408"/>
  <c r="U276"/>
  <c r="U53"/>
  <c r="U52"/>
  <c r="U34"/>
  <c r="U299"/>
  <c r="U298"/>
  <c r="U297"/>
  <c r="U296"/>
  <c r="U623"/>
  <c r="AE511"/>
  <c r="U510"/>
  <c r="U509"/>
  <c r="U269"/>
  <c r="U166"/>
  <c r="U165"/>
  <c r="U164"/>
  <c r="U493"/>
  <c r="U492"/>
  <c r="U595"/>
  <c r="U594"/>
  <c r="U473"/>
  <c r="U464"/>
  <c r="U463"/>
  <c r="U455"/>
  <c r="U454"/>
  <c r="U423"/>
  <c r="U159"/>
  <c r="U59"/>
  <c r="U58"/>
  <c r="U51"/>
  <c r="U47"/>
  <c r="U564"/>
  <c r="O564"/>
  <c r="U563"/>
  <c r="U562"/>
  <c r="U561"/>
  <c r="U593"/>
  <c r="U503"/>
  <c r="U277"/>
  <c r="U267"/>
  <c r="U167"/>
  <c r="U88"/>
  <c r="U347"/>
  <c r="U346"/>
  <c r="U89"/>
  <c r="U20"/>
  <c r="U620"/>
  <c r="U453"/>
  <c r="U452"/>
  <c r="U441"/>
  <c r="U440"/>
  <c r="U341"/>
  <c r="U163"/>
  <c r="U536"/>
  <c r="U345"/>
  <c r="U344"/>
  <c r="U60"/>
  <c r="U42"/>
  <c r="U627"/>
  <c r="U522"/>
  <c r="U329"/>
  <c r="U87"/>
  <c r="U46"/>
  <c r="U11"/>
  <c r="U644"/>
  <c r="U622"/>
  <c r="U513"/>
  <c r="U319"/>
  <c r="U182"/>
  <c r="U180"/>
  <c r="U179"/>
  <c r="U45"/>
  <c r="U32"/>
  <c r="U496"/>
  <c r="U495"/>
  <c r="O496"/>
  <c r="U494"/>
  <c r="U147"/>
  <c r="U146"/>
  <c r="U145"/>
  <c r="U673"/>
  <c r="U643"/>
  <c r="U642"/>
  <c r="U641"/>
  <c r="U462"/>
  <c r="U427"/>
  <c r="U127"/>
  <c r="U104"/>
  <c r="U263"/>
  <c r="U262"/>
  <c r="O262"/>
  <c r="O263" s="1"/>
  <c r="U261"/>
  <c r="U260"/>
  <c r="U474"/>
  <c r="U186"/>
  <c r="U687"/>
  <c r="U291"/>
  <c r="U290"/>
  <c r="U200"/>
  <c r="U190"/>
  <c r="U183"/>
  <c r="U626"/>
  <c r="U612"/>
  <c r="U311"/>
  <c r="U249"/>
  <c r="U135"/>
  <c r="U134"/>
  <c r="U132"/>
  <c r="U56"/>
  <c r="U49"/>
  <c r="U19"/>
  <c r="U671"/>
  <c r="U704"/>
  <c r="U703"/>
  <c r="U702"/>
  <c r="U701"/>
  <c r="U700"/>
  <c r="O701"/>
  <c r="O702" s="1"/>
  <c r="O703" s="1"/>
  <c r="O704" s="1"/>
  <c r="U592"/>
  <c r="U498"/>
  <c r="U472"/>
  <c r="U457"/>
  <c r="U456"/>
  <c r="U458"/>
  <c r="U439"/>
  <c r="U438"/>
  <c r="U437"/>
  <c r="U100"/>
  <c r="U15"/>
  <c r="U57"/>
  <c r="U55"/>
  <c r="U512"/>
  <c r="U160"/>
  <c r="U68"/>
  <c r="U248"/>
  <c r="U247"/>
  <c r="U97"/>
  <c r="U99"/>
  <c r="U48"/>
  <c r="U43"/>
  <c r="U421"/>
  <c r="U420"/>
  <c r="U419"/>
  <c r="U418"/>
  <c r="U417"/>
  <c r="U422"/>
  <c r="U266"/>
  <c r="U292"/>
  <c r="U289"/>
  <c r="U288"/>
  <c r="U287"/>
  <c r="U286"/>
  <c r="O286"/>
  <c r="O287" s="1"/>
  <c r="O288" s="1"/>
  <c r="U285"/>
  <c r="U284"/>
  <c r="U678"/>
  <c r="U608"/>
  <c r="U126"/>
  <c r="U658"/>
  <c r="U208"/>
  <c r="U211"/>
  <c r="U724"/>
  <c r="U31"/>
  <c r="U328"/>
  <c r="U711"/>
  <c r="U710"/>
  <c r="U709"/>
  <c r="U708"/>
  <c r="U707"/>
  <c r="O708"/>
  <c r="O709" s="1"/>
  <c r="O710" s="1"/>
  <c r="O711" s="1"/>
  <c r="U706"/>
  <c r="U705"/>
  <c r="U712"/>
  <c r="U717"/>
  <c r="U264"/>
  <c r="U246"/>
  <c r="U139"/>
  <c r="U485"/>
  <c r="U282"/>
  <c r="U327"/>
  <c r="O715"/>
  <c r="O716" s="1"/>
  <c r="O717" s="1"/>
  <c r="O676"/>
  <c r="O677" s="1"/>
  <c r="O681" s="1"/>
  <c r="O686" s="1"/>
  <c r="O689" s="1"/>
  <c r="O690" s="1"/>
  <c r="O691" s="1"/>
  <c r="O694" s="1"/>
  <c r="O658"/>
  <c r="O661" s="1"/>
  <c r="O619"/>
  <c r="O626" s="1"/>
  <c r="O627" s="1"/>
  <c r="O516"/>
  <c r="O517" s="1"/>
  <c r="O518" s="1"/>
  <c r="O519" s="1"/>
  <c r="O521" s="1"/>
  <c r="O478"/>
  <c r="O480" s="1"/>
  <c r="O481" s="1"/>
  <c r="O482" s="1"/>
  <c r="O483" s="1"/>
  <c r="O484" s="1"/>
  <c r="U461"/>
  <c r="U460"/>
  <c r="U459"/>
  <c r="U436"/>
  <c r="U722"/>
  <c r="U435"/>
  <c r="U434"/>
  <c r="U228"/>
  <c r="U217"/>
  <c r="U149"/>
  <c r="U101"/>
  <c r="AB66"/>
  <c r="U67"/>
  <c r="U66"/>
  <c r="U136"/>
  <c r="U619"/>
  <c r="U433"/>
  <c r="U348"/>
  <c r="U716"/>
  <c r="U715"/>
  <c r="U714"/>
  <c r="U713"/>
  <c r="U521"/>
  <c r="U520"/>
  <c r="U519"/>
  <c r="U518"/>
  <c r="U517"/>
  <c r="U516"/>
  <c r="U515"/>
  <c r="U514"/>
  <c r="U511"/>
  <c r="U508"/>
  <c r="U507"/>
  <c r="U506"/>
  <c r="U505"/>
  <c r="U504"/>
  <c r="U502"/>
  <c r="U273"/>
  <c r="U256"/>
  <c r="U255"/>
  <c r="U254"/>
  <c r="U253"/>
  <c r="U252"/>
  <c r="U251"/>
  <c r="U250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18"/>
  <c r="U216"/>
  <c r="U215"/>
  <c r="U214"/>
  <c r="U213"/>
  <c r="U212"/>
  <c r="U210"/>
  <c r="U209"/>
  <c r="U207"/>
  <c r="U206"/>
  <c r="U205"/>
  <c r="O122"/>
  <c r="O123" s="1"/>
  <c r="O124" s="1"/>
  <c r="O125" s="1"/>
  <c r="O130" s="1"/>
  <c r="O131" s="1"/>
  <c r="O110"/>
  <c r="O116" s="1"/>
  <c r="O95"/>
  <c r="O96" s="1"/>
  <c r="O97" s="1"/>
  <c r="O9"/>
  <c r="O24" s="1"/>
  <c r="O25" s="1"/>
  <c r="O26" s="1"/>
  <c r="O27" s="1"/>
  <c r="O335"/>
  <c r="O336" s="1"/>
  <c r="O337" s="1"/>
  <c r="O338" s="1"/>
  <c r="O353" s="1"/>
  <c r="O354" s="1"/>
  <c r="O356" s="1"/>
  <c r="O357" s="1"/>
  <c r="O358" s="1"/>
  <c r="O359" s="1"/>
  <c r="O360" s="1"/>
  <c r="O361" s="1"/>
  <c r="O363" s="1"/>
  <c r="O364" s="1"/>
  <c r="O365" s="1"/>
  <c r="O366" s="1"/>
  <c r="O367" s="1"/>
  <c r="O368" s="1"/>
  <c r="O369" s="1"/>
  <c r="O370" s="1"/>
  <c r="O223"/>
  <c r="O224" s="1"/>
  <c r="O225" s="1"/>
  <c r="O226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51" s="1"/>
  <c r="O252" s="1"/>
  <c r="O253" s="1"/>
  <c r="O254" s="1"/>
  <c r="O255" s="1"/>
  <c r="O256" s="1"/>
  <c r="O279" s="1"/>
  <c r="O280" s="1"/>
  <c r="O309" s="1"/>
  <c r="O310" s="1"/>
  <c r="O313" s="1"/>
  <c r="O315" s="1"/>
  <c r="O317" s="1"/>
  <c r="O318" s="1"/>
  <c r="O321" s="1"/>
  <c r="O322" s="1"/>
  <c r="O323" s="1"/>
  <c r="O324" s="1"/>
  <c r="O325" s="1"/>
  <c r="O326" s="1"/>
  <c r="O172"/>
  <c r="O173" s="1"/>
  <c r="O214" s="1"/>
  <c r="O215" s="1"/>
  <c r="O216" s="1"/>
  <c r="U138"/>
  <c r="U133"/>
  <c r="U598"/>
  <c r="U281"/>
  <c r="U529"/>
  <c r="U528"/>
  <c r="U531"/>
  <c r="U530"/>
  <c r="U501"/>
  <c r="U500"/>
  <c r="U499"/>
  <c r="U497"/>
  <c r="U465"/>
  <c r="U591"/>
  <c r="U413"/>
  <c r="U78"/>
  <c r="U639"/>
  <c r="U178"/>
  <c r="U177"/>
  <c r="U176"/>
  <c r="U175"/>
  <c r="U181"/>
  <c r="U129"/>
  <c r="U312"/>
  <c r="U226"/>
  <c r="U225"/>
  <c r="U131"/>
  <c r="U636"/>
  <c r="U162"/>
  <c r="U120"/>
  <c r="U374"/>
  <c r="U174"/>
  <c r="U148"/>
  <c r="U54"/>
  <c r="U86"/>
  <c r="U684"/>
  <c r="U637"/>
  <c r="U41"/>
  <c r="U12"/>
  <c r="U44"/>
  <c r="U137"/>
  <c r="U590"/>
  <c r="U402"/>
  <c r="U144"/>
  <c r="U444"/>
  <c r="U272"/>
  <c r="U657"/>
  <c r="U383"/>
  <c r="U655"/>
  <c r="U337"/>
  <c r="U484"/>
  <c r="U432"/>
  <c r="U533"/>
  <c r="U323"/>
  <c r="U589"/>
  <c r="U588"/>
  <c r="U587"/>
  <c r="U586"/>
  <c r="U265"/>
  <c r="U661"/>
  <c r="U602"/>
  <c r="U601"/>
  <c r="U585"/>
  <c r="U584"/>
  <c r="U152"/>
  <c r="U280"/>
  <c r="U279"/>
  <c r="U322"/>
  <c r="U201"/>
  <c r="U470"/>
  <c r="U469"/>
  <c r="U268"/>
  <c r="U77"/>
  <c r="U73"/>
  <c r="U480"/>
  <c r="U479"/>
  <c r="U597"/>
  <c r="U184"/>
  <c r="U596"/>
  <c r="U692"/>
  <c r="U621"/>
  <c r="U618"/>
  <c r="U617"/>
  <c r="U616"/>
  <c r="U102"/>
  <c r="U431"/>
  <c r="U610"/>
  <c r="U609"/>
  <c r="U647"/>
  <c r="U478"/>
  <c r="U379"/>
  <c r="U378"/>
  <c r="U532"/>
  <c r="U26"/>
  <c r="U339"/>
  <c r="U13"/>
  <c r="U10"/>
  <c r="U366"/>
  <c r="U307"/>
  <c r="U303"/>
  <c r="U691"/>
  <c r="U369"/>
  <c r="U338"/>
  <c r="U340"/>
  <c r="U65"/>
  <c r="U665"/>
  <c r="U535"/>
  <c r="U583"/>
  <c r="U582"/>
  <c r="U581"/>
  <c r="U580"/>
  <c r="U579"/>
  <c r="U578"/>
  <c r="U577"/>
  <c r="U576"/>
  <c r="U575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4"/>
  <c r="U645"/>
  <c r="U18"/>
  <c r="U471"/>
  <c r="U197"/>
  <c r="U8"/>
  <c r="U388"/>
  <c r="U150"/>
  <c r="U121"/>
  <c r="U599"/>
  <c r="U475"/>
  <c r="U187"/>
  <c r="U353"/>
  <c r="U113"/>
  <c r="U124"/>
  <c r="U40"/>
  <c r="U679"/>
  <c r="U375"/>
  <c r="U377"/>
  <c r="U376"/>
  <c r="U370"/>
  <c r="U368"/>
  <c r="U367"/>
  <c r="U365"/>
  <c r="U364"/>
  <c r="U363"/>
  <c r="U362"/>
  <c r="U361"/>
  <c r="U360"/>
  <c r="U359"/>
  <c r="U358"/>
  <c r="U357"/>
  <c r="U356"/>
  <c r="U355"/>
  <c r="U354"/>
  <c r="U352"/>
  <c r="U351"/>
  <c r="U391"/>
  <c r="U672"/>
  <c r="U694"/>
  <c r="U406"/>
  <c r="U405"/>
  <c r="U404"/>
  <c r="U403"/>
  <c r="U401"/>
  <c r="U400"/>
  <c r="U14"/>
  <c r="U681"/>
  <c r="U477"/>
  <c r="U306"/>
  <c r="U274"/>
  <c r="U725"/>
  <c r="U399"/>
  <c r="U398"/>
  <c r="U397"/>
  <c r="U396"/>
  <c r="U395"/>
  <c r="U394"/>
  <c r="U393"/>
  <c r="U392"/>
  <c r="U390"/>
  <c r="U389"/>
  <c r="U387"/>
  <c r="U386"/>
  <c r="U385"/>
  <c r="U384"/>
  <c r="U382"/>
  <c r="U381"/>
  <c r="U380"/>
  <c r="U611"/>
  <c r="U114"/>
  <c r="U37"/>
  <c r="U640"/>
  <c r="U656"/>
  <c r="U600"/>
  <c r="U116"/>
  <c r="U39"/>
  <c r="U27"/>
  <c r="U50"/>
  <c r="U275"/>
  <c r="U426"/>
  <c r="U98"/>
  <c r="U638"/>
  <c r="U409"/>
  <c r="U320"/>
  <c r="U690"/>
  <c r="U693"/>
  <c r="U429"/>
  <c r="U428"/>
  <c r="U481"/>
  <c r="U446"/>
  <c r="U688"/>
  <c r="U689"/>
  <c r="U682"/>
  <c r="U154"/>
  <c r="U467"/>
  <c r="U466"/>
  <c r="U445"/>
  <c r="U430"/>
  <c r="U283"/>
  <c r="U336"/>
  <c r="U302"/>
  <c r="U278"/>
  <c r="U629"/>
  <c r="U151"/>
  <c r="U310"/>
  <c r="U407"/>
  <c r="U270"/>
  <c r="U223"/>
  <c r="U199"/>
  <c r="U198"/>
  <c r="U335"/>
  <c r="U424"/>
  <c r="U607"/>
  <c r="U625"/>
  <c r="U615"/>
  <c r="U723"/>
  <c r="U309"/>
  <c r="U115"/>
  <c r="U318"/>
  <c r="U33"/>
  <c r="U317"/>
  <c r="U425"/>
  <c r="U350"/>
  <c r="U128"/>
  <c r="U85"/>
  <c r="U111"/>
  <c r="U24"/>
  <c r="U634"/>
  <c r="U81"/>
  <c r="U75"/>
  <c r="U130"/>
  <c r="U157"/>
  <c r="U158"/>
  <c r="U654"/>
  <c r="U653"/>
  <c r="U324"/>
  <c r="U222"/>
  <c r="U664"/>
  <c r="U663"/>
  <c r="U662"/>
  <c r="U334"/>
  <c r="U633"/>
  <c r="U603"/>
  <c r="U301"/>
  <c r="U185"/>
  <c r="U321"/>
  <c r="U316"/>
  <c r="U315"/>
  <c r="U103"/>
  <c r="U71"/>
  <c r="U110"/>
  <c r="U412"/>
  <c r="U411"/>
  <c r="U410"/>
  <c r="U21"/>
  <c r="U646"/>
  <c r="U155"/>
  <c r="U483"/>
  <c r="U486"/>
  <c r="U674"/>
  <c r="U676"/>
  <c r="U675"/>
  <c r="U614"/>
  <c r="U613"/>
  <c r="U482"/>
  <c r="U35"/>
  <c r="U271"/>
  <c r="U683"/>
  <c r="U191"/>
  <c r="U648"/>
  <c r="U125"/>
  <c r="U686"/>
  <c r="U685"/>
  <c r="U680"/>
  <c r="U677"/>
  <c r="U659"/>
  <c r="U649"/>
  <c r="U468"/>
  <c r="U300"/>
  <c r="U227"/>
  <c r="U224"/>
  <c r="U189"/>
  <c r="U188"/>
  <c r="U173"/>
  <c r="U172"/>
  <c r="U156"/>
  <c r="U96"/>
  <c r="U95"/>
  <c r="U22"/>
  <c r="U9"/>
  <c r="U326"/>
  <c r="U70"/>
  <c r="U161"/>
  <c r="U666"/>
  <c r="U660"/>
  <c r="U476"/>
  <c r="U349"/>
  <c r="U343"/>
  <c r="U342"/>
  <c r="U330"/>
  <c r="U325"/>
  <c r="U314"/>
  <c r="U313"/>
  <c r="U308"/>
  <c r="U305"/>
  <c r="U304"/>
  <c r="U196"/>
  <c r="U195"/>
  <c r="U194"/>
  <c r="U193"/>
  <c r="U192"/>
  <c r="U171"/>
  <c r="U153"/>
  <c r="U123"/>
  <c r="U122"/>
  <c r="U112"/>
  <c r="U109"/>
  <c r="U105"/>
  <c r="U94"/>
  <c r="U84"/>
  <c r="U83"/>
  <c r="U82"/>
  <c r="U80"/>
  <c r="U79"/>
  <c r="U76"/>
  <c r="U74"/>
  <c r="U72"/>
  <c r="U69"/>
  <c r="U36"/>
  <c r="U25"/>
  <c r="U23"/>
  <c r="U17"/>
  <c r="U16"/>
  <c r="G1525" i="1"/>
  <c r="G1654"/>
  <c r="G1653"/>
  <c r="G1652"/>
  <c r="A1636"/>
  <c r="A1637" s="1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0"/>
  <c r="G1629"/>
  <c r="G1628"/>
  <c r="G1627"/>
  <c r="G1626"/>
  <c r="G1622"/>
  <c r="A1614"/>
  <c r="A1615"/>
  <c r="A1616" s="1"/>
  <c r="A1617" s="1"/>
  <c r="A1618" s="1"/>
  <c r="A1619" s="1"/>
  <c r="A1620" s="1"/>
  <c r="A1621" s="1"/>
  <c r="A1622" s="1"/>
  <c r="G1621"/>
  <c r="G1620"/>
  <c r="G1619"/>
  <c r="G1618"/>
  <c r="G1617"/>
  <c r="G1616"/>
  <c r="G1615"/>
  <c r="G1614"/>
  <c r="G1613"/>
  <c r="G1612"/>
  <c r="G1611"/>
  <c r="A1567"/>
  <c r="A1568"/>
  <c r="A1569" s="1"/>
  <c r="A1570" s="1"/>
  <c r="A1571" s="1"/>
  <c r="A1572" s="1"/>
  <c r="A1573" s="1"/>
  <c r="A1574" s="1"/>
  <c r="A1575" s="1"/>
  <c r="A1576" s="1"/>
  <c r="A1577" s="1"/>
  <c r="A1578" s="1"/>
  <c r="A1579" s="1"/>
  <c r="A1584" s="1"/>
  <c r="A1585" s="1"/>
  <c r="A1586" s="1"/>
  <c r="A1587" s="1"/>
  <c r="A1588" s="1"/>
  <c r="A1589" s="1"/>
  <c r="A1590" s="1"/>
  <c r="A1591" s="1"/>
  <c r="A1592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79"/>
  <c r="G1578"/>
  <c r="G1577"/>
  <c r="G1576"/>
  <c r="G1575"/>
  <c r="G1574"/>
  <c r="G1573"/>
  <c r="G1572"/>
  <c r="G1571"/>
  <c r="G1570"/>
  <c r="G1569"/>
  <c r="G1568"/>
  <c r="G1567"/>
  <c r="G1566"/>
  <c r="G1565"/>
  <c r="A1551"/>
  <c r="A1552" s="1"/>
  <c r="A1553" s="1"/>
  <c r="A1554"/>
  <c r="A1555" s="1"/>
  <c r="A1556" s="1"/>
  <c r="A1557" s="1"/>
  <c r="A1558" s="1"/>
  <c r="A1559" s="1"/>
  <c r="A1560" s="1"/>
  <c r="A1561" s="1"/>
  <c r="A1562" s="1"/>
  <c r="A1563" s="1"/>
  <c r="A1564" s="1"/>
  <c r="A1565" s="1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A1545"/>
  <c r="A1546" s="1"/>
  <c r="A1547" s="1"/>
  <c r="A1548" s="1"/>
  <c r="G1547"/>
  <c r="G1546"/>
  <c r="G1545"/>
  <c r="G1544"/>
  <c r="G1543"/>
  <c r="A1538"/>
  <c r="A1539"/>
  <c r="A1540"/>
  <c r="A1541" s="1"/>
  <c r="A1542" s="1"/>
  <c r="A1543" s="1"/>
  <c r="G1542"/>
  <c r="G1541"/>
  <c r="G1540"/>
  <c r="G1539"/>
  <c r="G1538"/>
  <c r="G1537"/>
  <c r="G1536"/>
  <c r="A1504"/>
  <c r="A1505" s="1"/>
  <c r="A1506"/>
  <c r="A1507" s="1"/>
  <c r="A1508" s="1"/>
  <c r="A1509" s="1"/>
  <c r="A1510" s="1"/>
  <c r="A1511" s="1"/>
  <c r="A1512" s="1"/>
  <c r="A1513" s="1"/>
  <c r="A1514" s="1"/>
  <c r="A1529"/>
  <c r="A1530"/>
  <c r="A1531" s="1"/>
  <c r="A1532" s="1"/>
  <c r="A1533" s="1"/>
  <c r="A1534" s="1"/>
  <c r="A1535" s="1"/>
  <c r="A1536" s="1"/>
  <c r="G1535"/>
  <c r="G1534"/>
  <c r="G1533"/>
  <c r="G1532"/>
  <c r="G1531"/>
  <c r="G1530"/>
  <c r="G1529"/>
  <c r="G1528"/>
  <c r="G1527"/>
  <c r="G1526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A1500"/>
  <c r="A1501" s="1"/>
  <c r="A1502" s="1"/>
  <c r="G1501"/>
  <c r="G1500"/>
  <c r="G1499"/>
  <c r="G1498"/>
  <c r="G1497"/>
  <c r="A1475"/>
  <c r="A1476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55"/>
  <c r="G1454"/>
  <c r="A143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A1418"/>
  <c r="A1419"/>
  <c r="A1420" s="1"/>
  <c r="A1421" s="1"/>
  <c r="A1422" s="1"/>
  <c r="A1423" s="1"/>
  <c r="A1424" s="1"/>
  <c r="A1425" s="1"/>
  <c r="A1426" s="1"/>
  <c r="A1427" s="1"/>
  <c r="A1428" s="1"/>
  <c r="A1429" s="1"/>
  <c r="G1428"/>
  <c r="G1427"/>
  <c r="G1426"/>
  <c r="G1425"/>
  <c r="G1424"/>
  <c r="G1423"/>
  <c r="G1422"/>
  <c r="G1421"/>
  <c r="G1420"/>
  <c r="G1419"/>
  <c r="G1418"/>
  <c r="G1417"/>
  <c r="G1416"/>
  <c r="A1415"/>
  <c r="A1416" s="1"/>
  <c r="G1415"/>
  <c r="G1414"/>
  <c r="G1413"/>
  <c r="A1411"/>
  <c r="A1412"/>
  <c r="A1413" s="1"/>
  <c r="G1412"/>
  <c r="G1411"/>
  <c r="G1410"/>
  <c r="G1409"/>
  <c r="A1402"/>
  <c r="A1403" s="1"/>
  <c r="A1404" s="1"/>
  <c r="A1405"/>
  <c r="A1406" s="1"/>
  <c r="A1407" s="1"/>
  <c r="A1408" s="1"/>
  <c r="A1409" s="1"/>
  <c r="G1408"/>
  <c r="G1407"/>
  <c r="G1397"/>
  <c r="G1396"/>
  <c r="G1355"/>
  <c r="G1354"/>
  <c r="G1353"/>
  <c r="G1352"/>
  <c r="G1351"/>
  <c r="G1350"/>
  <c r="G1349"/>
  <c r="G1103"/>
  <c r="G1102"/>
  <c r="G1101"/>
  <c r="G1100"/>
  <c r="G1099"/>
  <c r="G1098"/>
  <c r="G1097"/>
  <c r="G1013"/>
  <c r="G1012"/>
  <c r="G907"/>
  <c r="G887"/>
  <c r="G886"/>
  <c r="G885"/>
  <c r="G884"/>
  <c r="G1251"/>
  <c r="G1250"/>
  <c r="G1207"/>
  <c r="G1206"/>
  <c r="G1205"/>
  <c r="G911"/>
  <c r="G883"/>
  <c r="A1395"/>
  <c r="G1406"/>
  <c r="G1405"/>
  <c r="G1404"/>
  <c r="G1403"/>
  <c r="G1402"/>
  <c r="G1401"/>
  <c r="G1395"/>
  <c r="G1394"/>
  <c r="G1393"/>
  <c r="A1392"/>
  <c r="A1393" s="1"/>
  <c r="G1392"/>
  <c r="G1391"/>
  <c r="G1390"/>
  <c r="A1373"/>
  <c r="A1374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A1342"/>
  <c r="A1343" s="1"/>
  <c r="A1344" s="1"/>
  <c r="A1345"/>
  <c r="A1346" s="1"/>
  <c r="A1347" s="1"/>
  <c r="A1348" s="1"/>
  <c r="A1361"/>
  <c r="A1362"/>
  <c r="A1363" s="1"/>
  <c r="A1364" s="1"/>
  <c r="A1365"/>
  <c r="A1366" s="1"/>
  <c r="A1367" s="1"/>
  <c r="A1368" s="1"/>
  <c r="A1369" s="1"/>
  <c r="A1370" s="1"/>
  <c r="A1371" s="1"/>
  <c r="G1370"/>
  <c r="G1369"/>
  <c r="G1368"/>
  <c r="G1367"/>
  <c r="G1366"/>
  <c r="G1365"/>
  <c r="G1364"/>
  <c r="G1363"/>
  <c r="G1362"/>
  <c r="G1361"/>
  <c r="G1360"/>
  <c r="G1348"/>
  <c r="G1347"/>
  <c r="G1346"/>
  <c r="G1345"/>
  <c r="G1344"/>
  <c r="G1343"/>
  <c r="G1342"/>
  <c r="G1341"/>
  <c r="G1340"/>
  <c r="A1336"/>
  <c r="A1337"/>
  <c r="A1338" s="1"/>
  <c r="A1339" s="1"/>
  <c r="A1340" s="1"/>
  <c r="G1339"/>
  <c r="G1338"/>
  <c r="G1337"/>
  <c r="G1336"/>
  <c r="G1335"/>
  <c r="G1334"/>
  <c r="A1330"/>
  <c r="A1331"/>
  <c r="A1332" s="1"/>
  <c r="A1333" s="1"/>
  <c r="A1334" s="1"/>
  <c r="G1333"/>
  <c r="G1332"/>
  <c r="G1331"/>
  <c r="G1330"/>
  <c r="G1329"/>
  <c r="G1328"/>
  <c r="A1302"/>
  <c r="A1303" s="1"/>
  <c r="A1304"/>
  <c r="A1305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5"/>
  <c r="G1304"/>
  <c r="G1303"/>
  <c r="G1302"/>
  <c r="G1301"/>
  <c r="G1300"/>
  <c r="A1257"/>
  <c r="A1258"/>
  <c r="A1259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49"/>
  <c r="A1218"/>
  <c r="A1219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A1202"/>
  <c r="A1203"/>
  <c r="A1204" s="1"/>
  <c r="A1211" s="1"/>
  <c r="A1212" s="1"/>
  <c r="A1213" s="1"/>
  <c r="A1214" s="1"/>
  <c r="A1215" s="1"/>
  <c r="A1216" s="1"/>
  <c r="G1215"/>
  <c r="G1214"/>
  <c r="G1213"/>
  <c r="G1212"/>
  <c r="G1211"/>
  <c r="G1204"/>
  <c r="G1203"/>
  <c r="G1202"/>
  <c r="G1201"/>
  <c r="G1200"/>
  <c r="A1198"/>
  <c r="A1199"/>
  <c r="A1200"/>
  <c r="G1199"/>
  <c r="G1198"/>
  <c r="G1197"/>
  <c r="G1196"/>
  <c r="A1182"/>
  <c r="A1183" s="1"/>
  <c r="A1184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A1145"/>
  <c r="A1146" s="1"/>
  <c r="A1147" s="1"/>
  <c r="A1148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G1179"/>
  <c r="G1178"/>
  <c r="G1177"/>
  <c r="G1176"/>
  <c r="G1175"/>
  <c r="G1174"/>
  <c r="G1173"/>
  <c r="G1172"/>
  <c r="G1171"/>
  <c r="G1170"/>
  <c r="G1169"/>
  <c r="G1168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39"/>
  <c r="A1108"/>
  <c r="A1109" s="1"/>
  <c r="A1110" s="1"/>
  <c r="A111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096"/>
  <c r="A1065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5"/>
  <c r="G1064"/>
  <c r="G1063"/>
  <c r="A1048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A1022"/>
  <c r="A1023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A1019"/>
  <c r="A1020" s="1"/>
  <c r="G1019"/>
  <c r="G1018"/>
  <c r="G1011"/>
  <c r="A1010"/>
  <c r="A1011"/>
  <c r="G1010"/>
  <c r="G1009"/>
  <c r="G1008"/>
  <c r="A1002"/>
  <c r="A1003" s="1"/>
  <c r="A1004" s="1"/>
  <c r="A1005" s="1"/>
  <c r="A1006" s="1"/>
  <c r="A1007" s="1"/>
  <c r="A1008" s="1"/>
  <c r="G1007"/>
  <c r="G1006"/>
  <c r="G1005"/>
  <c r="G1004"/>
  <c r="G1003"/>
  <c r="G1002"/>
  <c r="G1001"/>
  <c r="G1000"/>
  <c r="G999"/>
  <c r="G998"/>
  <c r="A939"/>
  <c r="A940"/>
  <c r="A941" s="1"/>
  <c r="A942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2"/>
  <c r="A926"/>
  <c r="A927" s="1"/>
  <c r="A928" s="1"/>
  <c r="A929" s="1"/>
  <c r="A930" s="1"/>
  <c r="A931" s="1"/>
  <c r="A932" s="1"/>
  <c r="G931"/>
  <c r="G930"/>
  <c r="G929"/>
  <c r="G928"/>
  <c r="G927"/>
  <c r="G926"/>
  <c r="G925"/>
  <c r="G921"/>
  <c r="A916"/>
  <c r="A917"/>
  <c r="A918" s="1"/>
  <c r="A919" s="1"/>
  <c r="A920" s="1"/>
  <c r="A921" s="1"/>
  <c r="G920"/>
  <c r="G919"/>
  <c r="G918"/>
  <c r="G917"/>
  <c r="G916"/>
  <c r="G915"/>
  <c r="G910"/>
  <c r="A892"/>
  <c r="A893" s="1"/>
  <c r="A894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G909"/>
  <c r="G908"/>
  <c r="G906"/>
  <c r="G905"/>
  <c r="G904"/>
  <c r="G903"/>
  <c r="G902"/>
  <c r="G901"/>
  <c r="G900"/>
  <c r="G899"/>
  <c r="G898"/>
  <c r="G897"/>
  <c r="G896"/>
  <c r="G895"/>
  <c r="G894"/>
  <c r="G893"/>
  <c r="G892"/>
  <c r="G891"/>
  <c r="A880"/>
  <c r="A881"/>
  <c r="A882" s="1"/>
  <c r="G882"/>
  <c r="G881"/>
  <c r="G880"/>
  <c r="G879"/>
  <c r="G878"/>
  <c r="A877"/>
  <c r="A878"/>
  <c r="G877"/>
  <c r="G876"/>
  <c r="G875"/>
  <c r="A857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A849"/>
  <c r="A850"/>
  <c r="A851" s="1"/>
  <c r="G850"/>
  <c r="G849"/>
  <c r="G848"/>
  <c r="G847"/>
  <c r="A843"/>
  <c r="A844" s="1"/>
  <c r="A845" s="1"/>
  <c r="A846"/>
  <c r="A847" s="1"/>
  <c r="G846"/>
  <c r="G845"/>
  <c r="G844"/>
  <c r="G843"/>
  <c r="G842"/>
  <c r="G841"/>
  <c r="A837"/>
  <c r="A838" s="1"/>
  <c r="A839" s="1"/>
  <c r="A840"/>
  <c r="A841" s="1"/>
  <c r="G840"/>
  <c r="G839"/>
  <c r="G838"/>
  <c r="G837"/>
  <c r="G836"/>
  <c r="G835"/>
  <c r="A835"/>
  <c r="G834"/>
  <c r="G830"/>
  <c r="A811"/>
  <c r="A812"/>
  <c r="A813" s="1"/>
  <c r="A814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792"/>
  <c r="A776"/>
  <c r="A777" s="1"/>
  <c r="A781" s="1"/>
  <c r="A782" s="1"/>
  <c r="A783" s="1"/>
  <c r="G791"/>
  <c r="G790"/>
  <c r="G789"/>
  <c r="G788"/>
  <c r="G787"/>
  <c r="G786"/>
  <c r="F785"/>
  <c r="G785"/>
  <c r="G784"/>
  <c r="G783"/>
  <c r="G782"/>
  <c r="G781"/>
  <c r="G780"/>
  <c r="G779"/>
  <c r="G778"/>
  <c r="G777"/>
  <c r="G776"/>
  <c r="G775"/>
  <c r="G770"/>
  <c r="E769"/>
  <c r="F769"/>
  <c r="G769" s="1"/>
  <c r="G768"/>
  <c r="G767"/>
  <c r="G766"/>
  <c r="G762"/>
  <c r="A754"/>
  <c r="A755" s="1"/>
  <c r="A756" s="1"/>
  <c r="A757" s="1"/>
  <c r="A758" s="1"/>
  <c r="A759" s="1"/>
  <c r="A760" s="1"/>
  <c r="A761" s="1"/>
  <c r="A762" s="1"/>
  <c r="G761"/>
  <c r="G760"/>
  <c r="G759"/>
  <c r="G758"/>
  <c r="G757"/>
  <c r="G756"/>
  <c r="G755"/>
  <c r="G754"/>
  <c r="G753"/>
  <c r="G752"/>
  <c r="G751"/>
  <c r="A709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G750"/>
  <c r="G749"/>
  <c r="G748"/>
  <c r="G747"/>
  <c r="G746"/>
  <c r="G745"/>
  <c r="G744"/>
  <c r="G743"/>
  <c r="G742"/>
  <c r="G741"/>
  <c r="G740"/>
  <c r="G739"/>
  <c r="G738"/>
  <c r="G737"/>
  <c r="G736"/>
  <c r="G735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A693"/>
  <c r="A694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A687"/>
  <c r="A688"/>
  <c r="A689" s="1"/>
  <c r="A690" s="1"/>
  <c r="G689"/>
  <c r="G688"/>
  <c r="G687"/>
  <c r="F686"/>
  <c r="G686"/>
  <c r="G685"/>
  <c r="A680"/>
  <c r="A681"/>
  <c r="A682"/>
  <c r="A683" s="1"/>
  <c r="A684" s="1"/>
  <c r="A685" s="1"/>
  <c r="G684"/>
  <c r="G683"/>
  <c r="G682"/>
  <c r="G681"/>
  <c r="G680"/>
  <c r="G679"/>
  <c r="G678"/>
  <c r="A656"/>
  <c r="A657" s="1"/>
  <c r="A658" s="1"/>
  <c r="A659" s="1"/>
  <c r="A660" s="1"/>
  <c r="A661" s="1"/>
  <c r="A662" s="1"/>
  <c r="A663" s="1"/>
  <c r="A664" s="1"/>
  <c r="A665" s="1"/>
  <c r="A666" s="1"/>
  <c r="A670" s="1"/>
  <c r="A671" s="1"/>
  <c r="A672" s="1"/>
  <c r="A673" s="1"/>
  <c r="A674" s="1"/>
  <c r="A675" s="1"/>
  <c r="A676" s="1"/>
  <c r="A677" s="1"/>
  <c r="A678" s="1"/>
  <c r="G677"/>
  <c r="G676"/>
  <c r="G675"/>
  <c r="G674"/>
  <c r="G673"/>
  <c r="G672"/>
  <c r="G671"/>
  <c r="G670"/>
  <c r="F666"/>
  <c r="G666"/>
  <c r="G665"/>
  <c r="G664"/>
  <c r="G663"/>
  <c r="G662"/>
  <c r="G661"/>
  <c r="G660"/>
  <c r="G659"/>
  <c r="G658"/>
  <c r="G657"/>
  <c r="G656"/>
  <c r="G655"/>
  <c r="G654"/>
  <c r="A652"/>
  <c r="A653" s="1"/>
  <c r="A654"/>
  <c r="G653"/>
  <c r="G652"/>
  <c r="G651"/>
  <c r="G650"/>
  <c r="G649"/>
  <c r="A598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1"/>
  <c r="G620"/>
  <c r="G619"/>
  <c r="G618"/>
  <c r="G617"/>
  <c r="G616"/>
  <c r="G615"/>
  <c r="G614"/>
  <c r="G613"/>
  <c r="G612"/>
  <c r="G611"/>
  <c r="G610"/>
  <c r="G609"/>
  <c r="G608"/>
  <c r="G607"/>
  <c r="F606"/>
  <c r="G606" s="1"/>
  <c r="G605"/>
  <c r="G604"/>
  <c r="G603"/>
  <c r="G602"/>
  <c r="G601"/>
  <c r="G600"/>
  <c r="G599"/>
  <c r="G598"/>
  <c r="G597"/>
  <c r="G596"/>
  <c r="A585"/>
  <c r="A586" s="1"/>
  <c r="A587" s="1"/>
  <c r="A588" s="1"/>
  <c r="A589" s="1"/>
  <c r="A590" s="1"/>
  <c r="A591" s="1"/>
  <c r="A592" s="1"/>
  <c r="A593" s="1"/>
  <c r="A594" s="1"/>
  <c r="A595" s="1"/>
  <c r="A596" s="1"/>
  <c r="G595"/>
  <c r="G594"/>
  <c r="G593"/>
  <c r="G592"/>
  <c r="G591"/>
  <c r="G590"/>
  <c r="G589"/>
  <c r="G588"/>
  <c r="G587"/>
  <c r="G586"/>
  <c r="F585"/>
  <c r="G585" s="1"/>
  <c r="G584"/>
  <c r="G583"/>
  <c r="A582"/>
  <c r="A583" s="1"/>
  <c r="G582"/>
  <c r="G581"/>
  <c r="G580"/>
  <c r="A578"/>
  <c r="A579"/>
  <c r="A580"/>
  <c r="G579"/>
  <c r="G578"/>
  <c r="G577"/>
  <c r="G576"/>
  <c r="A564"/>
  <c r="A568" s="1"/>
  <c r="A569"/>
  <c r="A570" s="1"/>
  <c r="A571"/>
  <c r="A572" s="1"/>
  <c r="A573" s="1"/>
  <c r="A574" s="1"/>
  <c r="A575" s="1"/>
  <c r="A576" s="1"/>
  <c r="G575"/>
  <c r="G574"/>
  <c r="G573"/>
  <c r="G572"/>
  <c r="G571"/>
  <c r="G570"/>
  <c r="G569"/>
  <c r="G568"/>
  <c r="G564"/>
  <c r="G563"/>
  <c r="G562"/>
  <c r="A561"/>
  <c r="A562"/>
  <c r="G561"/>
  <c r="G560"/>
  <c r="G559"/>
  <c r="A542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G558"/>
  <c r="G557"/>
  <c r="G556"/>
  <c r="G555"/>
  <c r="F554"/>
  <c r="G554" s="1"/>
  <c r="F553"/>
  <c r="G553"/>
  <c r="F552"/>
  <c r="G552" s="1"/>
  <c r="G551"/>
  <c r="G550"/>
  <c r="G549"/>
  <c r="G548"/>
  <c r="G547"/>
  <c r="G546"/>
  <c r="G545"/>
  <c r="G544"/>
  <c r="G543"/>
  <c r="G542"/>
  <c r="G541"/>
  <c r="G540"/>
  <c r="A518"/>
  <c r="A519" s="1"/>
  <c r="A520" s="1"/>
  <c r="A521" s="1"/>
  <c r="A522" s="1"/>
  <c r="A523" s="1"/>
  <c r="A524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G539"/>
  <c r="G538"/>
  <c r="G537"/>
  <c r="G536"/>
  <c r="G535"/>
  <c r="G534"/>
  <c r="G533"/>
  <c r="G532"/>
  <c r="G531"/>
  <c r="G530"/>
  <c r="G529"/>
  <c r="G524"/>
  <c r="G523"/>
  <c r="G522"/>
  <c r="G521"/>
  <c r="G520"/>
  <c r="G519"/>
  <c r="G518"/>
  <c r="G517"/>
  <c r="G516"/>
  <c r="A512"/>
  <c r="A513"/>
  <c r="A514" s="1"/>
  <c r="A515" s="1"/>
  <c r="A516" s="1"/>
  <c r="G515"/>
  <c r="G514"/>
  <c r="G513"/>
  <c r="G512"/>
  <c r="G511"/>
  <c r="G510"/>
  <c r="A506"/>
  <c r="A507" s="1"/>
  <c r="A508"/>
  <c r="A509" s="1"/>
  <c r="A510"/>
  <c r="G509"/>
  <c r="G508"/>
  <c r="G507"/>
  <c r="G506"/>
  <c r="G505"/>
  <c r="G504"/>
  <c r="A478"/>
  <c r="A479"/>
  <c r="A480" s="1"/>
  <c r="A481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1"/>
  <c r="G480"/>
  <c r="G479"/>
  <c r="G478"/>
  <c r="G477"/>
  <c r="F476"/>
  <c r="G476"/>
  <c r="A433"/>
  <c r="A434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F442"/>
  <c r="G442" s="1"/>
  <c r="F441"/>
  <c r="G441" s="1"/>
  <c r="F440"/>
  <c r="G440"/>
  <c r="G439"/>
  <c r="G438"/>
  <c r="G437"/>
  <c r="G436"/>
  <c r="G435"/>
  <c r="G434"/>
  <c r="G433"/>
  <c r="G432"/>
  <c r="G427"/>
  <c r="A396"/>
  <c r="A397"/>
  <c r="A398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F395"/>
  <c r="G395" s="1"/>
  <c r="G394"/>
  <c r="A383"/>
  <c r="A384"/>
  <c r="A385" s="1"/>
  <c r="A389" s="1"/>
  <c r="A390" s="1"/>
  <c r="A391" s="1"/>
  <c r="A392" s="1"/>
  <c r="A393" s="1"/>
  <c r="A394" s="1"/>
  <c r="G393"/>
  <c r="G392"/>
  <c r="G391"/>
  <c r="F390"/>
  <c r="G390"/>
  <c r="G389"/>
  <c r="G385"/>
  <c r="G384"/>
  <c r="G383"/>
  <c r="G382"/>
  <c r="G381"/>
  <c r="A379"/>
  <c r="A380"/>
  <c r="A381" s="1"/>
  <c r="G380"/>
  <c r="G379"/>
  <c r="G378"/>
  <c r="G377"/>
  <c r="A363"/>
  <c r="A364"/>
  <c r="A365"/>
  <c r="A366" s="1"/>
  <c r="A367" s="1"/>
  <c r="A368" s="1"/>
  <c r="A369" s="1"/>
  <c r="A370" s="1"/>
  <c r="A371" s="1"/>
  <c r="A372" s="1"/>
  <c r="A373" s="1"/>
  <c r="A374" s="1"/>
  <c r="A375" s="1"/>
  <c r="A376" s="1"/>
  <c r="A377" s="1"/>
  <c r="G376"/>
  <c r="F375"/>
  <c r="G375"/>
  <c r="F374"/>
  <c r="G374"/>
  <c r="G373"/>
  <c r="G372"/>
  <c r="G371"/>
  <c r="G370"/>
  <c r="G369"/>
  <c r="G368"/>
  <c r="G367"/>
  <c r="G366"/>
  <c r="F365"/>
  <c r="G365"/>
  <c r="G364"/>
  <c r="F363"/>
  <c r="G363" s="1"/>
  <c r="F362"/>
  <c r="G362"/>
  <c r="G361"/>
  <c r="A326"/>
  <c r="A327"/>
  <c r="A328"/>
  <c r="A329" s="1"/>
  <c r="A330" s="1"/>
  <c r="A33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G360"/>
  <c r="G359"/>
  <c r="G358"/>
  <c r="G357"/>
  <c r="G356"/>
  <c r="G355"/>
  <c r="G354"/>
  <c r="F353"/>
  <c r="G353"/>
  <c r="G352"/>
  <c r="G351"/>
  <c r="G350"/>
  <c r="G349"/>
  <c r="G345"/>
  <c r="G344"/>
  <c r="G343"/>
  <c r="G342"/>
  <c r="G341"/>
  <c r="G340"/>
  <c r="G339"/>
  <c r="G338"/>
  <c r="G337"/>
  <c r="F336"/>
  <c r="G336" s="1"/>
  <c r="G335"/>
  <c r="G334"/>
  <c r="G333"/>
  <c r="G332"/>
  <c r="G331"/>
  <c r="G330"/>
  <c r="G329"/>
  <c r="G328"/>
  <c r="G327"/>
  <c r="G326"/>
  <c r="G325"/>
  <c r="G324"/>
  <c r="G320"/>
  <c r="A289"/>
  <c r="A290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F293"/>
  <c r="G293"/>
  <c r="F292"/>
  <c r="G292"/>
  <c r="G291"/>
  <c r="G290"/>
  <c r="G289"/>
  <c r="G288"/>
  <c r="F284"/>
  <c r="G284"/>
  <c r="A25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G283"/>
  <c r="G282"/>
  <c r="G281"/>
  <c r="G280"/>
  <c r="G279"/>
  <c r="G278"/>
  <c r="G277"/>
  <c r="G276"/>
  <c r="F275"/>
  <c r="G275" s="1"/>
  <c r="G274"/>
  <c r="G273"/>
  <c r="F272"/>
  <c r="G272" s="1"/>
  <c r="G271"/>
  <c r="G270"/>
  <c r="G269"/>
  <c r="G268"/>
  <c r="G267"/>
  <c r="G266"/>
  <c r="G265"/>
  <c r="G264"/>
  <c r="G263"/>
  <c r="G262"/>
  <c r="G261"/>
  <c r="G260"/>
  <c r="G259"/>
  <c r="G258"/>
  <c r="G257"/>
  <c r="G253"/>
  <c r="G252"/>
  <c r="G251"/>
  <c r="A236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G250"/>
  <c r="G249"/>
  <c r="G248"/>
  <c r="G247"/>
  <c r="G246"/>
  <c r="G245"/>
  <c r="G244"/>
  <c r="G243"/>
  <c r="G242"/>
  <c r="G241"/>
  <c r="F240"/>
  <c r="G240" s="1"/>
  <c r="G239"/>
  <c r="G238"/>
  <c r="G237"/>
  <c r="G236"/>
  <c r="G235"/>
  <c r="G234"/>
  <c r="A210"/>
  <c r="A211" s="1"/>
  <c r="A212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G233"/>
  <c r="G232"/>
  <c r="E231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A207"/>
  <c r="A208" s="1"/>
  <c r="G207"/>
  <c r="G206"/>
  <c r="G201"/>
  <c r="A200"/>
  <c r="A201"/>
  <c r="G200"/>
  <c r="G199"/>
  <c r="G198"/>
  <c r="A192"/>
  <c r="A193" s="1"/>
  <c r="A194" s="1"/>
  <c r="A195" s="1"/>
  <c r="A196" s="1"/>
  <c r="A197" s="1"/>
  <c r="A198" s="1"/>
  <c r="G197"/>
  <c r="G196"/>
  <c r="G195"/>
  <c r="G194"/>
  <c r="G193"/>
  <c r="G192"/>
  <c r="G191"/>
  <c r="G190"/>
  <c r="G189"/>
  <c r="G188"/>
  <c r="A129"/>
  <c r="A130"/>
  <c r="A131" s="1"/>
  <c r="A132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F130"/>
  <c r="G130" s="1"/>
  <c r="F129"/>
  <c r="G129" s="1"/>
  <c r="G128"/>
  <c r="G123"/>
  <c r="A117"/>
  <c r="A118" s="1"/>
  <c r="A119" s="1"/>
  <c r="A120" s="1"/>
  <c r="A121" s="1"/>
  <c r="A122" s="1"/>
  <c r="A123" s="1"/>
  <c r="G122"/>
  <c r="G121"/>
  <c r="G120"/>
  <c r="G119"/>
  <c r="G72"/>
  <c r="F100"/>
  <c r="G100" s="1"/>
  <c r="F99"/>
  <c r="F98"/>
  <c r="F97"/>
  <c r="G97" s="1"/>
  <c r="F96"/>
  <c r="G96"/>
  <c r="F93"/>
  <c r="F91"/>
  <c r="G91" s="1"/>
  <c r="F90"/>
  <c r="G90"/>
  <c r="F89"/>
  <c r="F88"/>
  <c r="F86"/>
  <c r="F85"/>
  <c r="G85" s="1"/>
  <c r="F77"/>
  <c r="G77" s="1"/>
  <c r="A76"/>
  <c r="A77" s="1"/>
  <c r="A78" s="1"/>
  <c r="A79" s="1"/>
  <c r="A73"/>
  <c r="A74" s="1"/>
  <c r="E68"/>
  <c r="G68" s="1"/>
  <c r="F70"/>
  <c r="G76"/>
  <c r="G49"/>
  <c r="G48"/>
  <c r="A53"/>
  <c r="A54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F44"/>
  <c r="G44" s="1"/>
  <c r="A45"/>
  <c r="A46" s="1"/>
  <c r="A47" s="1"/>
  <c r="A39"/>
  <c r="A40"/>
  <c r="A41" s="1"/>
  <c r="A42"/>
  <c r="A43" s="1"/>
  <c r="A33"/>
  <c r="A34" s="1"/>
  <c r="A35" s="1"/>
  <c r="A36" s="1"/>
  <c r="A37" s="1"/>
  <c r="G39"/>
  <c r="F41"/>
  <c r="G32"/>
  <c r="F25"/>
  <c r="F23"/>
  <c r="F22"/>
  <c r="G22" s="1"/>
  <c r="F21"/>
  <c r="G21" s="1"/>
  <c r="F20"/>
  <c r="G20" s="1"/>
  <c r="F19"/>
  <c r="F15"/>
  <c r="G15" s="1"/>
  <c r="E16"/>
  <c r="G16"/>
  <c r="F7"/>
  <c r="F6"/>
  <c r="A31"/>
  <c r="A84"/>
  <c r="A85" s="1"/>
  <c r="A86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7"/>
  <c r="A108"/>
  <c r="A109" s="1"/>
  <c r="A110" s="1"/>
  <c r="A111" s="1"/>
  <c r="A112" s="1"/>
  <c r="G110"/>
  <c r="G107"/>
  <c r="G58"/>
  <c r="G59"/>
  <c r="G56"/>
  <c r="G55"/>
  <c r="A7"/>
  <c r="A8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G94"/>
  <c r="G67"/>
  <c r="G66"/>
  <c r="G38"/>
  <c r="G41"/>
  <c r="J493"/>
  <c r="G46"/>
  <c r="G87"/>
  <c r="G79"/>
  <c r="G78"/>
  <c r="G75"/>
  <c r="G74"/>
  <c r="G118"/>
  <c r="G117"/>
  <c r="G116"/>
  <c r="G112"/>
  <c r="G111"/>
  <c r="G109"/>
  <c r="G108"/>
  <c r="G106"/>
  <c r="G73"/>
  <c r="G71"/>
  <c r="G70"/>
  <c r="G69"/>
  <c r="G62"/>
  <c r="G60"/>
  <c r="G63"/>
  <c r="G50"/>
  <c r="G47"/>
  <c r="G53"/>
  <c r="G52"/>
  <c r="G51"/>
  <c r="G45"/>
  <c r="G43"/>
  <c r="G33"/>
  <c r="G31"/>
  <c r="G101"/>
  <c r="G86"/>
  <c r="G57"/>
  <c r="G26"/>
  <c r="G6"/>
  <c r="G7"/>
  <c r="G8"/>
  <c r="G9"/>
  <c r="G10"/>
  <c r="G11"/>
  <c r="G12"/>
  <c r="G13"/>
  <c r="G14"/>
  <c r="G17"/>
  <c r="G18"/>
  <c r="G19"/>
  <c r="G23"/>
  <c r="G24"/>
  <c r="G25"/>
  <c r="G30"/>
  <c r="G34"/>
  <c r="G35"/>
  <c r="G36"/>
  <c r="G37"/>
  <c r="G40"/>
  <c r="G42"/>
  <c r="G54"/>
  <c r="G61"/>
  <c r="G64"/>
  <c r="G65"/>
  <c r="G83"/>
  <c r="G84"/>
  <c r="G88"/>
  <c r="G89"/>
  <c r="G92"/>
  <c r="G93"/>
  <c r="G95"/>
  <c r="G98"/>
  <c r="G99"/>
  <c r="G102"/>
  <c r="O88" i="3" l="1"/>
  <c r="O620"/>
  <c r="O344"/>
  <c r="O345" s="1"/>
  <c r="O346" s="1"/>
  <c r="O462"/>
  <c r="O463" s="1"/>
  <c r="O464" s="1"/>
  <c r="O687"/>
  <c r="O200"/>
  <c r="O311"/>
  <c r="O132"/>
  <c r="O159"/>
  <c r="O126"/>
  <c r="O127" s="1"/>
  <c r="O659"/>
  <c r="O246"/>
  <c r="O247" s="1"/>
  <c r="O248" s="1"/>
  <c r="O249" s="1"/>
  <c r="O485"/>
  <c r="O282"/>
  <c r="O328"/>
  <c r="O329" s="1"/>
  <c r="O374"/>
  <c r="O375" s="1"/>
  <c r="O376" s="1"/>
  <c r="O377" s="1"/>
  <c r="O378" s="1"/>
  <c r="O379" s="1"/>
  <c r="O380" s="1"/>
  <c r="O381" s="1"/>
  <c r="O382" s="1"/>
  <c r="O383" s="1"/>
  <c r="O384" s="1"/>
  <c r="O385" s="1"/>
  <c r="A784" i="1"/>
  <c r="A787" s="1"/>
  <c r="A792" s="1"/>
  <c r="A785"/>
  <c r="A790" s="1"/>
  <c r="A786"/>
  <c r="A1237"/>
  <c r="A1238"/>
  <c r="A1239" s="1"/>
  <c r="A1240" s="1"/>
  <c r="A1241" s="1"/>
  <c r="A1242" s="1"/>
  <c r="A1243" s="1"/>
  <c r="A1244" s="1"/>
  <c r="A1245" s="1"/>
  <c r="A1246" s="1"/>
  <c r="A1247" s="1"/>
  <c r="A1248" s="1"/>
  <c r="A1249" s="1"/>
  <c r="A416"/>
  <c r="A417" s="1"/>
  <c r="A418" s="1"/>
  <c r="A419" s="1"/>
  <c r="A420" s="1"/>
  <c r="A421" s="1"/>
  <c r="A422" s="1"/>
  <c r="A423" s="1"/>
  <c r="A424" s="1"/>
  <c r="A425" s="1"/>
  <c r="A426" s="1"/>
  <c r="A427" s="1"/>
  <c r="A415"/>
  <c r="A1638"/>
  <c r="A1639" s="1"/>
  <c r="A1640" s="1"/>
  <c r="A1641"/>
  <c r="A1642" s="1"/>
  <c r="A1643" s="1"/>
  <c r="A778"/>
  <c r="A779" s="1"/>
  <c r="A780" s="1"/>
  <c r="O647" i="3" l="1"/>
  <c r="O389"/>
  <c r="O390" s="1"/>
  <c r="O391" s="1"/>
  <c r="O392" s="1"/>
  <c r="O393" s="1"/>
  <c r="O394" s="1"/>
  <c r="O395" s="1"/>
  <c r="O396" s="1"/>
  <c r="O397" s="1"/>
  <c r="A1644" i="1"/>
  <c r="A1647" s="1"/>
  <c r="A1652" s="1"/>
  <c r="A1645"/>
  <c r="A1650" s="1"/>
  <c r="A1646"/>
  <c r="A788"/>
  <c r="A791"/>
  <c r="A789"/>
  <c r="O400" i="3" l="1"/>
  <c r="O401" s="1"/>
  <c r="O402" s="1"/>
  <c r="O403" s="1"/>
  <c r="O404" s="1"/>
  <c r="O405" s="1"/>
  <c r="O406" s="1"/>
  <c r="O407" s="1"/>
  <c r="O418"/>
  <c r="O529"/>
  <c r="O531" s="1"/>
  <c r="O532" s="1"/>
  <c r="A1651" i="1"/>
  <c r="A1649"/>
  <c r="A1648"/>
  <c r="O412" i="3" l="1"/>
  <c r="O413" s="1"/>
  <c r="O408"/>
  <c r="O429"/>
  <c r="O430" s="1"/>
  <c r="O431" s="1"/>
  <c r="O432" s="1"/>
  <c r="O419"/>
  <c r="O420" s="1"/>
  <c r="O421" s="1"/>
  <c r="O538"/>
  <c r="O539" s="1"/>
  <c r="O540" s="1"/>
  <c r="O541" s="1"/>
  <c r="O542" s="1"/>
  <c r="O543" s="1"/>
  <c r="O544" s="1"/>
  <c r="O545" s="1"/>
  <c r="O547" s="1"/>
  <c r="O548" s="1"/>
  <c r="O549" s="1"/>
  <c r="O550" s="1"/>
  <c r="O551" s="1"/>
  <c r="O552" s="1"/>
  <c r="O553" s="1"/>
  <c r="O554" s="1"/>
  <c r="O555" s="1"/>
  <c r="O556" s="1"/>
  <c r="O599"/>
  <c r="O602" s="1"/>
  <c r="O603" s="1"/>
  <c r="O557" l="1"/>
  <c r="O558" s="1"/>
  <c r="O559" s="1"/>
  <c r="O560" s="1"/>
  <c r="O576" s="1"/>
  <c r="O577" s="1"/>
  <c r="O578" s="1"/>
  <c r="O579" s="1"/>
  <c r="O580" s="1"/>
  <c r="O581" s="1"/>
  <c r="O582" s="1"/>
  <c r="O583" s="1"/>
  <c r="O584" s="1"/>
  <c r="O586" s="1"/>
  <c r="O587" s="1"/>
  <c r="O588" s="1"/>
  <c r="O589" s="1"/>
  <c r="O590" s="1"/>
  <c r="O591" s="1"/>
</calcChain>
</file>

<file path=xl/sharedStrings.xml><?xml version="1.0" encoding="utf-8"?>
<sst xmlns="http://schemas.openxmlformats.org/spreadsheetml/2006/main" count="4925" uniqueCount="1436">
  <si>
    <t xml:space="preserve">  BEARING KING PIN</t>
  </si>
  <si>
    <t xml:space="preserve">  SERVICE MOBIL ( NISSAN TEANA )</t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</si>
  <si>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2.40 MM</t>
    </r>
  </si>
  <si>
    <t xml:space="preserve">  KLEM KABEL NO. 12</t>
  </si>
  <si>
    <t xml:space="preserve">  MCB 1 P / 10 A</t>
  </si>
  <si>
    <t xml:space="preserve">  MCB 1 P / 4 A</t>
  </si>
  <si>
    <t xml:space="preserve">  MCB 1 P / 16 A</t>
  </si>
  <si>
    <t xml:space="preserve">  MAGNETIC CONTACTOR TYPE ; HMU 12 / 240 V</t>
  </si>
  <si>
    <t xml:space="preserve">  TEDOS ( 3 LOBANG  )</t>
  </si>
  <si>
    <t xml:space="preserve">  TRAVO 380 V / 240 V 0,5 AMPER</t>
  </si>
  <si>
    <t xml:space="preserve">  BEARING 6004 ZZ</t>
  </si>
  <si>
    <r>
      <t xml:space="preserve">  BESI PLAT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10 MM 4 X 8</t>
    </r>
  </si>
  <si>
    <r>
      <t xml:space="preserve">  BESI SIKU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50X50X5X6 MTR</t>
    </r>
  </si>
  <si>
    <t xml:space="preserve">  BEARING 51312 KOYO</t>
  </si>
  <si>
    <t xml:space="preserve">  VANBELT B 87</t>
  </si>
  <si>
    <t xml:space="preserve">  CONTAC CLEANER</t>
  </si>
  <si>
    <t xml:space="preserve">  LEM AICA AIBON @ 1/2 KG</t>
  </si>
  <si>
    <t xml:space="preserve">  BEARING 30305 JZ</t>
  </si>
  <si>
    <t xml:space="preserve">  OIL SEAL 55 X 80 X 12</t>
  </si>
  <si>
    <t xml:space="preserve">  OFFSET LINK 60 X 3 ( SAMBUNGAN RANTAI )</t>
  </si>
  <si>
    <t xml:space="preserve">  VANBELT B - 49</t>
  </si>
  <si>
    <t xml:space="preserve">  VANBELT B - 48</t>
  </si>
  <si>
    <t xml:space="preserve">  PEMADAM KEBAKARAN ( C02 / GAS ) @ 6,8 KG</t>
  </si>
  <si>
    <t xml:space="preserve">  PEMADAM KEBAKARAN  YAMATO ( YAM - 20 L ) @ 6,0 KG</t>
  </si>
  <si>
    <t xml:space="preserve">  PEMADAM KEBAKARAN YAMATO ( YAM - 10L  ) @ 3,5 KG</t>
  </si>
  <si>
    <t xml:space="preserve">  PEMADAM KEBAKARAN YAMATO ( YAM - 4L  ) @ 2 KG</t>
  </si>
  <si>
    <t xml:space="preserve">  VANBELT D-145</t>
  </si>
  <si>
    <t xml:space="preserve">  FELL WOLL 10X75X130 CM</t>
  </si>
  <si>
    <r>
      <t xml:space="preserve">  VANBELT KULIT CHLT 3 </t>
    </r>
    <r>
      <rPr>
        <b/>
        <sz val="10"/>
        <rFont val="Arial"/>
        <family val="2"/>
      </rPr>
      <t>ø</t>
    </r>
    <r>
      <rPr>
        <b/>
        <sz val="10"/>
        <rFont val="Times New Roman"/>
        <family val="1"/>
      </rPr>
      <t xml:space="preserve"> 4X35X1720</t>
    </r>
  </si>
  <si>
    <t xml:space="preserve">  BEARING 51213</t>
  </si>
  <si>
    <t xml:space="preserve">  BEARING 22211 RHRW 33</t>
  </si>
  <si>
    <t xml:space="preserve">  PULLY RANTAI T 20 RS 50-3</t>
  </si>
  <si>
    <t xml:space="preserve">  SPANDUK</t>
  </si>
  <si>
    <t xml:space="preserve">  KOMPON KAYU</t>
  </si>
  <si>
    <t xml:space="preserve">  KAIN KASA</t>
  </si>
  <si>
    <r>
      <t xml:space="preserve">  PAPAN GIVSUN </t>
    </r>
    <r>
      <rPr>
        <sz val="8"/>
        <rFont val="Arial"/>
        <family val="2"/>
      </rPr>
      <t>ǿ 9 MM</t>
    </r>
  </si>
  <si>
    <t xml:space="preserve">  PAKU 7 CM</t>
  </si>
  <si>
    <t xml:space="preserve">  WATER MUR GALFANIS 2 1/2"</t>
  </si>
  <si>
    <t xml:space="preserve">  SEPATU BOOT</t>
  </si>
  <si>
    <r>
      <t xml:space="preserve">  TRIPLEK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4 MM</t>
    </r>
  </si>
  <si>
    <t xml:space="preserve">  BESI AS SAKURA</t>
  </si>
  <si>
    <t xml:space="preserve">  KARTON WARNA</t>
  </si>
  <si>
    <t xml:space="preserve">  BAN DALAM 750X15</t>
  </si>
  <si>
    <t xml:space="preserve">  BAN DALAM 700X15</t>
  </si>
  <si>
    <t xml:space="preserve">  BAN LUAR 750X16 14 PLY</t>
  </si>
  <si>
    <t xml:space="preserve">  BAN LUAR 750X15 12 PLY</t>
  </si>
  <si>
    <t xml:space="preserve">  FULL FILTER 16405-V0701</t>
  </si>
  <si>
    <t xml:space="preserve">  FULL FILTER 34462 - 00300</t>
  </si>
  <si>
    <t xml:space="preserve">  KNALPOT</t>
  </si>
  <si>
    <t xml:space="preserve">  KIT MASTER COUPLING</t>
  </si>
  <si>
    <t xml:space="preserve">  MASTER CYLINDER RODA BELAKANG</t>
  </si>
  <si>
    <t xml:space="preserve">  MASTER COUPLING BAWAH</t>
  </si>
  <si>
    <t xml:space="preserve">  OIL SEAL RODA BELAKANG ( DALAM )</t>
  </si>
  <si>
    <t xml:space="preserve">  OIL SEAL RODA BELAKANG ( LUAR )</t>
  </si>
  <si>
    <t xml:space="preserve">  OIL FILTER J86-11240</t>
  </si>
  <si>
    <t xml:space="preserve">  OIL FILTER J86 - 12100</t>
  </si>
  <si>
    <t xml:space="preserve">  PACKING AS</t>
  </si>
  <si>
    <t xml:space="preserve">  PELAG UK - 16</t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</si>
  <si>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3.20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</si>
  <si>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2.29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</si>
  <si>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2.46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</si>
  <si>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3.60 MM</t>
    </r>
  </si>
  <si>
    <t xml:space="preserve">  DRIP ANGKA</t>
  </si>
  <si>
    <t xml:space="preserve">           </t>
  </si>
  <si>
    <t xml:space="preserve">  DOUBLE NEPLE GALFANIS 3/4"</t>
  </si>
  <si>
    <t xml:space="preserve">  DOP DRAT LUAR GALFANIS 1"</t>
  </si>
  <si>
    <t xml:space="preserve">  FITTING LAMPU PLAPON</t>
  </si>
  <si>
    <t xml:space="preserve">  KLEM KABEL NO. 7</t>
  </si>
  <si>
    <t xml:space="preserve">  KABEL NYHY 2 X 0,75 @ 50 MTR</t>
  </si>
  <si>
    <t xml:space="preserve">  LAMPU ESSENTIAL HE 11 WATT PHILIPS</t>
  </si>
  <si>
    <t xml:space="preserve">  DOP DRAT LUAR GALFANIS 3/4 "</t>
  </si>
  <si>
    <t xml:space="preserve">  MAGNETIC CONTACTOR SN - 50 / 220 V</t>
  </si>
  <si>
    <t xml:space="preserve">  VANBELT KULIT CHLT3  35 X 1340</t>
  </si>
  <si>
    <t xml:space="preserve">  MAGNETIC CONTACTOR SN - 65 / 220 V</t>
  </si>
  <si>
    <t xml:space="preserve">  SAKLAR DOUBLE AUTBOW + BOX</t>
  </si>
  <si>
    <t xml:space="preserve">  STOP CONTAC AUTBOW + BOX</t>
  </si>
  <si>
    <t xml:space="preserve">  BEARING 22312</t>
  </si>
  <si>
    <t xml:space="preserve">  DYNABOLT</t>
  </si>
  <si>
    <t xml:space="preserve">  PIPA TEMBAGA 1/2 X 1/2"</t>
  </si>
  <si>
    <t xml:space="preserve">  PIG TAIL RING</t>
  </si>
  <si>
    <t xml:space="preserve">  RODA LORY 10" </t>
  </si>
  <si>
    <t xml:space="preserve">  VANBELT C - 170</t>
  </si>
  <si>
    <t xml:space="preserve">  VANBELT D - 160</t>
  </si>
  <si>
    <t xml:space="preserve">  VANBELT C - 90</t>
  </si>
  <si>
    <t xml:space="preserve">  VANBELT KULIT CHLT3 65 X 1900</t>
  </si>
  <si>
    <t xml:space="preserve">  AC SPLIT 1 PK</t>
  </si>
  <si>
    <t xml:space="preserve">  AC SPLIT 2 PK</t>
  </si>
  <si>
    <t xml:space="preserve">  CELLING WXHAUST FAN</t>
  </si>
  <si>
    <t xml:space="preserve">  PEMADAM KEBAKARAN ( C02 / GAS ) @ 3,2 KG</t>
  </si>
  <si>
    <t>PERIODE  APRIL  2010</t>
  </si>
  <si>
    <t xml:space="preserve">  BATA MERAH</t>
  </si>
  <si>
    <t xml:space="preserve">  CAT KANSAI  @ 1 KG ( KUNING )</t>
  </si>
  <si>
    <t xml:space="preserve">  KAFE</t>
  </si>
  <si>
    <t xml:space="preserve">  KUNCI PINTU</t>
  </si>
  <si>
    <t xml:space="preserve">  EBONIT UL 100 M X 1 MTR</t>
  </si>
  <si>
    <t xml:space="preserve">  KUNCI PILING KABINET</t>
  </si>
  <si>
    <t xml:space="preserve">  SIKAT KAWAT</t>
  </si>
  <si>
    <t xml:space="preserve">  SENG BEKAS </t>
  </si>
  <si>
    <t xml:space="preserve">  PER DAUN</t>
  </si>
  <si>
    <t xml:space="preserve">  PLASTIC PER</t>
  </si>
  <si>
    <t xml:space="preserve"> TUSUK PER</t>
  </si>
  <si>
    <t xml:space="preserve">  BOBIN BESI 22'' ( BEKAS )</t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</si>
  <si>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3.55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</si>
  <si>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6.80 MM</t>
    </r>
  </si>
  <si>
    <t xml:space="preserve"> ( Henny  )</t>
  </si>
  <si>
    <t xml:space="preserve">   EMERGENCY SWITCH 30 M</t>
  </si>
  <si>
    <t xml:space="preserve">  LAMPU KONTROL / PILOT LAMP 30 MM</t>
  </si>
  <si>
    <t xml:space="preserve">  MAGNETIC CONTACTOR SN - 80/220 V</t>
  </si>
  <si>
    <t xml:space="preserve">  PUSH BUTTON SWITCH 30 MM 1 NO + 1 NC</t>
  </si>
  <si>
    <t xml:space="preserve">  SELECTOR SWITCH 30 MM/3 POSISI</t>
  </si>
  <si>
    <t xml:space="preserve">  THERMAL OVERLOAD THN-120/67A ( 54-80A )</t>
  </si>
  <si>
    <t xml:space="preserve">  BEARING 6306 ZZ</t>
  </si>
  <si>
    <t xml:space="preserve">  VANBELT KULIT CHLT 3 35X1345</t>
  </si>
  <si>
    <r>
      <t xml:space="preserve">  BESI BETON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10 MM</t>
    </r>
  </si>
  <si>
    <t xml:space="preserve">  BAUT L 5/16X11/2''</t>
  </si>
  <si>
    <r>
      <t xml:space="preserve">  BESI SIKU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60X60X5X6 MTR</t>
    </r>
  </si>
  <si>
    <t xml:space="preserve">  BUSI</t>
  </si>
  <si>
    <r>
      <t xml:space="preserve">  BESI BETON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12 MM</t>
    </r>
  </si>
  <si>
    <t xml:space="preserve">  ELECTRIC ENGRAVER 220 V</t>
  </si>
  <si>
    <t xml:space="preserve">  KAWAT SELING ø 12 MM</t>
  </si>
  <si>
    <t xml:space="preserve">  KLEM SELING 12 MM</t>
  </si>
  <si>
    <t xml:space="preserve">  KNEE GALFANIS 2"</t>
  </si>
  <si>
    <t xml:space="preserve">  KUNCI RING PAS UK - ø 33 MM</t>
  </si>
  <si>
    <t xml:space="preserve">  KNEE GALFANIS 1"</t>
  </si>
  <si>
    <t xml:space="preserve">  PLOCK SHOCK GALFANIS 2" X 11/4"</t>
  </si>
  <si>
    <t xml:space="preserve">  PIPA GALFANIS 1"</t>
  </si>
  <si>
    <t xml:space="preserve">  RANTAI KAPAL 10 MM</t>
  </si>
  <si>
    <t xml:space="preserve">  STOP KRAN KIT 2"</t>
  </si>
  <si>
    <t xml:space="preserve">  SELANG ANGIN 6,5 X 10 MM</t>
  </si>
  <si>
    <t xml:space="preserve">  TUTUP TANGKI</t>
  </si>
  <si>
    <t xml:space="preserve">  TANGKI BENSIN</t>
  </si>
  <si>
    <t xml:space="preserve">  AIR PURIFIER MERK : SHARP KC 806</t>
  </si>
  <si>
    <t xml:space="preserve">UNIT </t>
  </si>
  <si>
    <t xml:space="preserve">  HUB SWITCH</t>
  </si>
  <si>
    <t xml:space="preserve">  KABEL DATA</t>
  </si>
  <si>
    <t xml:space="preserve">  KOMPOR GAS</t>
  </si>
  <si>
    <t xml:space="preserve">  KIPAS ANGIN TEMBOK 12  TEMBOK 12''</t>
  </si>
  <si>
    <t xml:space="preserve">  OIL FILTER ( ME 004099 )</t>
  </si>
  <si>
    <t xml:space="preserve">  RELAY OMRON MK 2P-1220 VAC</t>
  </si>
  <si>
    <t xml:space="preserve">  PRINTER EPSON LX-300</t>
  </si>
  <si>
    <t xml:space="preserve">  DIES BARU ø 2,25 MM</t>
  </si>
  <si>
    <t xml:space="preserve">  PEMASANGAN INSTALASI KABEL TELEPHONE</t>
  </si>
  <si>
    <t>TITIK</t>
  </si>
  <si>
    <t xml:space="preserve">  SENTRAL TELEPHONE</t>
  </si>
  <si>
    <t xml:space="preserve">  TELEPHONE</t>
  </si>
  <si>
    <t xml:space="preserve">  UPS ICA</t>
  </si>
  <si>
    <t xml:space="preserve">  WEARPACK</t>
  </si>
  <si>
    <t xml:space="preserve">   BATU GURINDA 4"</t>
  </si>
  <si>
    <t>Tangerang, 21  April   2010</t>
  </si>
  <si>
    <t>PERIODE  MEI  2010</t>
  </si>
  <si>
    <t xml:space="preserve">  KERAMIX 40x40</t>
  </si>
  <si>
    <t xml:space="preserve">  LINGGIS UK-1""X1 METER</t>
  </si>
  <si>
    <t xml:space="preserve">  SEKOP BESI</t>
  </si>
  <si>
    <t xml:space="preserve">  PULLY VANBELT C DIA 8" X 5 JALUR</t>
  </si>
  <si>
    <t xml:space="preserve">  PULLY VANBELT B DIA 12" X 4 JALUR</t>
  </si>
  <si>
    <t xml:space="preserve">  PROXIMITY SWITCH PR 12-4 DP AUTONIC</t>
  </si>
  <si>
    <t xml:space="preserve">  OIL FILTER P/N 71121111-48020A</t>
  </si>
  <si>
    <t xml:space="preserve">  RELAY ANLY AHC2N / 220V-240 VAC</t>
  </si>
  <si>
    <t xml:space="preserve">  DIODE</t>
  </si>
  <si>
    <t xml:space="preserve">  CARBONT BRUSH CB 100 A MAKITA</t>
  </si>
  <si>
    <t xml:space="preserve">  CARBON BRUSH UK 10X32X55</t>
  </si>
  <si>
    <t xml:space="preserve">  OIL LUBRICAN P/N 1541-FS 600-20</t>
  </si>
  <si>
    <t xml:space="preserve">  PLAT COUPLING ( DIST CLUTCH )</t>
  </si>
  <si>
    <t xml:space="preserve">  SERVICE MOBIL KIJANG INOVA</t>
  </si>
  <si>
    <t xml:space="preserve">  DIES SEMI DIAMOND 6,60 MM</t>
  </si>
  <si>
    <t>HOUGHT TO DRAW WD 4100</t>
  </si>
  <si>
    <t xml:space="preserve">  DIES SEMI DIAMOND 5,70 MM</t>
  </si>
  <si>
    <t xml:space="preserve">  DIES SEMI DIAMOND 5,05 MM</t>
  </si>
  <si>
    <t xml:space="preserve">  DIES SEMI DIAMOND 4,50 MM</t>
  </si>
  <si>
    <t xml:space="preserve">  DIES SEMI DIAMOND 4,00 MM</t>
  </si>
  <si>
    <t xml:space="preserve">  DIES SEMI DIAMOND 3,55 MM</t>
  </si>
  <si>
    <t xml:space="preserve">  KABEL NYMHY 4 X 1,5 MM</t>
  </si>
  <si>
    <t xml:space="preserve">  LIMIT SWITCH TYPE V15-1A5</t>
  </si>
  <si>
    <t xml:space="preserve">  LIMIT SWITCH WLCA 2-2</t>
  </si>
  <si>
    <t xml:space="preserve">  BEARING 21307</t>
  </si>
  <si>
    <t xml:space="preserve">  TIMER STPNH NO.3 H3CR-48 (110-240 VAC )</t>
  </si>
  <si>
    <t xml:space="preserve">  THERMAL OVERLOAD THN - 20 11 A ( 9-13A )</t>
  </si>
  <si>
    <t xml:space="preserve">  BESI SIKU 50 X 50 X 6 METER</t>
  </si>
  <si>
    <t xml:space="preserve">  BESI PLAT HITAM 2 MM 4" X 8"</t>
  </si>
  <si>
    <t xml:space="preserve">  BESI UNP 150 x 6 METER</t>
  </si>
  <si>
    <t xml:space="preserve">  Besi siku 70 x 70 x 6 meter</t>
  </si>
  <si>
    <t xml:space="preserve">  VANBELT B-46</t>
  </si>
  <si>
    <t xml:space="preserve">  OIL FILTER OX 69 D</t>
  </si>
  <si>
    <t xml:space="preserve">  GERGAJI BESI 12"</t>
  </si>
  <si>
    <t xml:space="preserve">  PULLY TIMING BELT ZR.H80MM20H100</t>
  </si>
  <si>
    <t xml:space="preserve">  PULLY TIMING BELT ZR.H160 MM 40H100</t>
  </si>
  <si>
    <t xml:space="preserve">  KUNCI RING PAS UK-19 MM</t>
  </si>
  <si>
    <t xml:space="preserve">  SOLENOID VALVE ` VS 4130-4G-03PBC</t>
  </si>
  <si>
    <t xml:space="preserve">  FULL FILTER 34462-00300</t>
  </si>
  <si>
    <t xml:space="preserve">  BEARING LBE 20</t>
  </si>
  <si>
    <t xml:space="preserve">  BESI PLAT HITAM 8 MM 120 x 120 CM</t>
  </si>
  <si>
    <t xml:space="preserve">  BESI UNP 100 X 6 METER</t>
  </si>
  <si>
    <t>GEAR ROLL HOIST</t>
  </si>
  <si>
    <t>HEATER BOILER 10 KW 220V/380 V</t>
  </si>
  <si>
    <t xml:space="preserve">  KAWAT LAS STEANLES 3,2 MM </t>
  </si>
  <si>
    <t xml:space="preserve">  MECANICAL SEAL DJ 505 ( LACONI )</t>
  </si>
  <si>
    <t xml:space="preserve">  MATA BOR HS 4 MM NACHI</t>
  </si>
  <si>
    <t xml:space="preserve">  MATA BOR HS 5 MM NACHI</t>
  </si>
  <si>
    <t xml:space="preserve">  MATA BOR HS 6 MM NACHI</t>
  </si>
  <si>
    <t xml:space="preserve">  MATA BOR HS 10 MM NACHI</t>
  </si>
  <si>
    <t xml:space="preserve">  MATA BOR HS 12 MM NACHI</t>
  </si>
  <si>
    <t xml:space="preserve"> ( Henny Srienti Purnama  )</t>
  </si>
  <si>
    <t xml:space="preserve">  PLAT STRIP 9 X 50 MM X 6 METER</t>
  </si>
  <si>
    <t xml:space="preserve">  VANBELT D-148</t>
  </si>
  <si>
    <t xml:space="preserve">  AIR CLYNDER KCC TYPE:ACM CA80-S 25</t>
  </si>
  <si>
    <t xml:space="preserve">  PLAT STEALESS STELL 316 4 MM 4 X 8</t>
  </si>
  <si>
    <t xml:space="preserve">  REAKTIVE POWER REGULATOR</t>
  </si>
  <si>
    <t xml:space="preserve">  PLAT STEALESS STELL 304 3 MM 4 X 8</t>
  </si>
  <si>
    <t xml:space="preserve">  PLAT STEALESS STELL 304 3 MM 120 X 120</t>
  </si>
  <si>
    <r>
      <t xml:space="preserve">  FIRE BRICK SK-36 </t>
    </r>
    <r>
      <rPr>
        <b/>
        <sz val="10"/>
        <rFont val="Arial"/>
        <family val="2"/>
      </rPr>
      <t>@</t>
    </r>
    <r>
      <rPr>
        <b/>
        <sz val="10"/>
        <rFont val="Times New Roman"/>
        <family val="1"/>
      </rPr>
      <t xml:space="preserve"> 10 TON</t>
    </r>
  </si>
  <si>
    <t xml:space="preserve">  PLAT STEALESS STELL 304 5 MM 4 X 8</t>
  </si>
  <si>
    <t xml:space="preserve">  PLAT STEALESS STELL 304 8 MM 120 X 120</t>
  </si>
  <si>
    <t xml:space="preserve">  PLAT STEALESS STELL 304 400 X 18</t>
  </si>
  <si>
    <t xml:space="preserve">  PLAT STEALESS STELL 304 8 MM 50 X 240</t>
  </si>
  <si>
    <t xml:space="preserve">  PLAT STEALESS STELL 304 3 MM 4'' X 8''</t>
  </si>
  <si>
    <t xml:space="preserve">  PLAT STEALESS STELL 304 2 MM 4'' X 8''</t>
  </si>
  <si>
    <t xml:space="preserve">  BEARING NU 220  ETV P2 C3</t>
  </si>
  <si>
    <t xml:space="preserve">  SIKU STEANLESS STELL 50X50X5X6 METER</t>
  </si>
  <si>
    <t xml:space="preserve">  SIKU STEANLESS 304 40X40X4X6 METER</t>
  </si>
  <si>
    <t xml:space="preserve">  AMPER METER PANEL UK 96X96X( 0.75 )</t>
  </si>
  <si>
    <t xml:space="preserve">  MCB 2P / 4A</t>
  </si>
  <si>
    <t xml:space="preserve">  RELAY OMRON MK 3P- 1 COIL 220 VAC</t>
  </si>
  <si>
    <t xml:space="preserve">  SEPATU SERAGAM ( SAFETY SHOES ) KENT TYPE : 638</t>
  </si>
  <si>
    <t xml:space="preserve">  SEPATU SERAGAM ( SAFETY SHOES ) KENT TYPE : 623</t>
  </si>
  <si>
    <t xml:space="preserve">PASANG </t>
  </si>
  <si>
    <t xml:space="preserve">  BEARING 22212 C</t>
  </si>
  <si>
    <t xml:space="preserve">  VANBELT KULIT CHLT3 50X1350</t>
  </si>
  <si>
    <t xml:space="preserve">  RING TEMBAGA PLAT ø 108 X 112 X 0,5</t>
  </si>
  <si>
    <t xml:space="preserve">  DIES SERVICE ø 3.00 MM</t>
  </si>
  <si>
    <t xml:space="preserve">  DIES SERVICE ø 3.30 MM</t>
  </si>
  <si>
    <t xml:space="preserve">  DIES SERVICE ø 4.10 MM</t>
  </si>
  <si>
    <t xml:space="preserve">  DIES SERVICE ø 5.20 MM</t>
  </si>
  <si>
    <t xml:space="preserve">  DIES SERVICE ø 5.30 MM</t>
  </si>
  <si>
    <t xml:space="preserve">  DIES SERVICE ø 5.50 MM</t>
  </si>
  <si>
    <t xml:space="preserve">  DIES BARU ø 0.60 MM</t>
  </si>
  <si>
    <t xml:space="preserve">  BEARING NU 2208</t>
  </si>
  <si>
    <t xml:space="preserve">  DIES BARU ø 0.63 MM</t>
  </si>
  <si>
    <t xml:space="preserve">  DIES BARU ø 0.88 MM</t>
  </si>
  <si>
    <t xml:space="preserve">  DIES BARU ø 0.90 MM</t>
  </si>
  <si>
    <t xml:space="preserve">  DIES BARU ø 0.95 MM</t>
  </si>
  <si>
    <t xml:space="preserve">  DIES BARU ø 1.30 MM</t>
  </si>
  <si>
    <t xml:space="preserve">  ALKOHOL 70% @ 20 LTR</t>
  </si>
  <si>
    <t xml:space="preserve">  CAM SWITCH TYPE: QS5 3P/ 15A</t>
  </si>
  <si>
    <t xml:space="preserve">  DIES BARU ø 1.50 MM</t>
  </si>
  <si>
    <t xml:space="preserve">  DIES BARU ø 1.51 MM</t>
  </si>
  <si>
    <t xml:space="preserve">  DIES BARU ø 1.80 MM</t>
  </si>
  <si>
    <t xml:space="preserve">  DIES BARU ø 2.19 MM</t>
  </si>
  <si>
    <t xml:space="preserve">  DIES BARU ø 2.25 MM</t>
  </si>
  <si>
    <t xml:space="preserve">  DIES BARU ø 2.29 MM</t>
  </si>
  <si>
    <t xml:space="preserve">  DIES BARU ø 2.40 MM</t>
  </si>
  <si>
    <t xml:space="preserve">  BEARING 30216</t>
  </si>
  <si>
    <t xml:space="preserve">  AIR FILTER ( FILTER UDARA )</t>
  </si>
  <si>
    <t xml:space="preserve">  AIR CLYNDER KCC TYPE ACMN CA80 S300</t>
  </si>
  <si>
    <t xml:space="preserve">  SHOCK DRAT DALAM GALFANIS 1 1/2"</t>
  </si>
  <si>
    <t xml:space="preserve">  VLOCK TEE GALFANIS 11/2"X3/4"</t>
  </si>
  <si>
    <t xml:space="preserve">  BAN FLAP UK 600X9</t>
  </si>
  <si>
    <t xml:space="preserve">  VLOCK TEE GALFANIS 11/2"X1"</t>
  </si>
  <si>
    <t xml:space="preserve">  VANBELT A- 73</t>
  </si>
  <si>
    <t xml:space="preserve">  WATER MUR GALFANIS 11/2"</t>
  </si>
  <si>
    <t xml:space="preserve">  DIES BARU ø 2.46 MM</t>
  </si>
  <si>
    <t xml:space="preserve">  DIES BARU ø 2.90 MM</t>
  </si>
  <si>
    <t xml:space="preserve">  DIES BARU ø 3.20 MM</t>
  </si>
  <si>
    <t xml:space="preserve">  DIES BARU ø 3.37 MM</t>
  </si>
  <si>
    <t xml:space="preserve">  DIES BARU ø 3.50 MM</t>
  </si>
  <si>
    <t xml:space="preserve">  DIES BARU ø 3.55 MM</t>
  </si>
  <si>
    <t xml:space="preserve">  DIES BARU ø 3.60 MM</t>
  </si>
  <si>
    <t xml:space="preserve">  DIES BARU ø 3.84 MM</t>
  </si>
  <si>
    <t xml:space="preserve">  DIES BARU ø 4.00 MM</t>
  </si>
  <si>
    <t xml:space="preserve">  DIES BARU ø 4.24 MM</t>
  </si>
  <si>
    <t xml:space="preserve">  DIES BARU ø 4.38 MM</t>
  </si>
  <si>
    <t xml:space="preserve">  DIES BARU ø 4.50 MM</t>
  </si>
  <si>
    <t xml:space="preserve">  DIES BARU ø 4.60 MM</t>
  </si>
  <si>
    <t xml:space="preserve">  DIES BARU ø 4.66 MM</t>
  </si>
  <si>
    <t xml:space="preserve">  DIES BARU ø 5.00 MM</t>
  </si>
  <si>
    <t xml:space="preserve">  DIES BARU ø 5.13 MM</t>
  </si>
  <si>
    <t xml:space="preserve">  DIES BARU ø 5.20 MM</t>
  </si>
  <si>
    <t>BTG</t>
  </si>
  <si>
    <t xml:space="preserve">  DIES BARU ø 5.64 MM</t>
  </si>
  <si>
    <t xml:space="preserve">  DIES BARU ø 5.70 MM</t>
  </si>
  <si>
    <t xml:space="preserve">  DIES BARU ø 6.20 MM</t>
  </si>
  <si>
    <t xml:space="preserve">  DIES BARU ø 6.50 MM</t>
  </si>
  <si>
    <t xml:space="preserve">  BESI AS ANCURAN ( FCD PULLEN ) 12"X50 CM</t>
  </si>
  <si>
    <t xml:space="preserve">  AIR FILTER T 60 U</t>
  </si>
  <si>
    <t xml:space="preserve">  AUTO DRAIN </t>
  </si>
  <si>
    <t>KLG</t>
  </si>
  <si>
    <t xml:space="preserve">  DIES BARU ø 6.60 MM</t>
  </si>
  <si>
    <t xml:space="preserve">  DIES BARU ø 6.80 MM</t>
  </si>
  <si>
    <t xml:space="preserve">  DIES BARU ø 7.00 MM</t>
  </si>
  <si>
    <t xml:space="preserve">  DIES SUPER LOY ø 1.30 MM</t>
  </si>
  <si>
    <t xml:space="preserve">  DIES SUPER LOY ø 1.40 MM</t>
  </si>
  <si>
    <t xml:space="preserve">  DIES SUPER LOY ø 1.60 MM</t>
  </si>
  <si>
    <t xml:space="preserve">  DIES SUPER LOY ø 2.20 MM</t>
  </si>
  <si>
    <t xml:space="preserve">  DIES SUPER LOY ø 3.00 MM</t>
  </si>
  <si>
    <t xml:space="preserve">  DIES SUPER LOY ø 3.30 MM</t>
  </si>
  <si>
    <t xml:space="preserve">  DIES SUPER LOY ø 3.40 MM</t>
  </si>
  <si>
    <t xml:space="preserve">  DIES SUPER LOY ø 3.60 MM</t>
  </si>
  <si>
    <t xml:space="preserve">  DIES SUPER LOY ø 3.80 MM</t>
  </si>
  <si>
    <t xml:space="preserve">  DIES SUPER LOY ø 5.20 MM</t>
  </si>
  <si>
    <t xml:space="preserve">  DIES SUPER LOY ø 5.30 MM</t>
  </si>
  <si>
    <t xml:space="preserve">  GEAR RANTAI UK 60X1 JALUR 39 GIGI</t>
  </si>
  <si>
    <t xml:space="preserve">  DIES SUPER LOY ø 5.50 MM</t>
  </si>
  <si>
    <t xml:space="preserve">  ANTI FOAM ( BUSA ) DM 97</t>
  </si>
  <si>
    <t xml:space="preserve">  OIL SEAL TONG ANEALING ø 700X580X40X65 MM</t>
  </si>
  <si>
    <t xml:space="preserve">  AS KUNINGAN ø 83 MM</t>
  </si>
  <si>
    <t xml:space="preserve">  FLOUTLES RELAY ANLY TYPE:AF1-1/220V</t>
  </si>
  <si>
    <t xml:space="preserve">  AS NYLON ø 15 MM</t>
  </si>
  <si>
    <t xml:space="preserve">  AS NYLON ø 25 MM</t>
  </si>
  <si>
    <t xml:space="preserve">  CARBON BRUSH UK -25X50X75</t>
  </si>
  <si>
    <t xml:space="preserve">  BESI BETON ø 19 MM</t>
  </si>
  <si>
    <t xml:space="preserve">  BESI BETON ø 10 MM</t>
  </si>
  <si>
    <t xml:space="preserve">  BESI BETON ø 12 MM</t>
  </si>
  <si>
    <t xml:space="preserve">  BESI PLAT ø 5 MM 4 X 8</t>
  </si>
  <si>
    <t xml:space="preserve">  BESI PLAT ø 10 MM 4 X 8</t>
  </si>
  <si>
    <t xml:space="preserve">  BESI SIKU ø 50X50X5X6 MTR</t>
  </si>
  <si>
    <t xml:space="preserve">  BESI SIKU ø 60X60X5X6 MTR</t>
  </si>
  <si>
    <t xml:space="preserve">  EBONIT ø 15 MM @ 1 MTR</t>
  </si>
  <si>
    <t xml:space="preserve">  EBONIT ø 120 MM X 1 MTR</t>
  </si>
  <si>
    <t xml:space="preserve">  EBONIT ø 10 MM X 1 MTR</t>
  </si>
  <si>
    <t xml:space="preserve">  EBONIT ø 30 MM X 1 MTR</t>
  </si>
  <si>
    <t xml:space="preserve">  FLANGE SOK BOBIN ø 20"</t>
  </si>
  <si>
    <t xml:space="preserve">  HARD CROME PULLY DENSER ALUMUNIUM ø 250 MM</t>
  </si>
  <si>
    <t xml:space="preserve">  KAWAT LAS KUNINGAN ø 3 MM</t>
  </si>
  <si>
    <t xml:space="preserve">  KAWAT LAS STEANLES ø 2,6 MM</t>
  </si>
  <si>
    <t xml:space="preserve">  KAWAT LAS B - 17 ø 3,2 MM</t>
  </si>
  <si>
    <t xml:space="preserve">  CARBON BRUSH 16X20X45</t>
  </si>
  <si>
    <t xml:space="preserve">  KUNCI RING PAS UK - ø 21 MM</t>
  </si>
  <si>
    <t xml:space="preserve">  KAWAT LAS ANCURAN CIN - 3 ø 3,2 MM</t>
  </si>
  <si>
    <t xml:space="preserve">  KAWAT SELING ø 10 MM</t>
  </si>
  <si>
    <t xml:space="preserve">  KAWAT FLEXYBEL ø 80 MM</t>
  </si>
  <si>
    <t xml:space="preserve">  MECANICAL SEAL ø 53 MM ( M32 )</t>
  </si>
  <si>
    <t xml:space="preserve">  KWH METER + CT </t>
  </si>
  <si>
    <t xml:space="preserve">  MATA BOR BETON ø 8 MM</t>
  </si>
  <si>
    <t xml:space="preserve">  MATA BOR BETON ø 16 MM</t>
  </si>
  <si>
    <t xml:space="preserve">  MATA BOR MILLING ø 16 MM</t>
  </si>
  <si>
    <t xml:space="preserve">  MECANICAL SEAL ø 32 MM</t>
  </si>
  <si>
    <t xml:space="preserve">  MECANICAL SEAL TYPE; 155-15 ø 16 MM</t>
  </si>
  <si>
    <t xml:space="preserve">  PRESSUR GAUGE ø 50 MM X 1/4 X 60</t>
  </si>
  <si>
    <t xml:space="preserve">  PULLY DENSER ALUMUNIUM ø 205</t>
  </si>
  <si>
    <t xml:space="preserve">  PLAT TEMBAGA ø 0,2 MM 36,5 X 120 CM</t>
  </si>
  <si>
    <t xml:space="preserve">  PILLOW BLOCK P 205 J ø 25 MM</t>
  </si>
  <si>
    <t xml:space="preserve">  VANBELT ø 3X27,5X965</t>
  </si>
  <si>
    <t xml:space="preserve">  VANBELT KULIT CHLT3 ø 4 MMX20X955</t>
  </si>
  <si>
    <t xml:space="preserve">  WATER MUR STEAM  ø 3"</t>
  </si>
  <si>
    <t xml:space="preserve">  PAPAN GIVSUN ǿ 9 MM</t>
  </si>
  <si>
    <t xml:space="preserve">  TALI TAMBANG MANILA ø 25 MM</t>
  </si>
  <si>
    <t xml:space="preserve">  TRIPLEK ø 4 MM</t>
  </si>
  <si>
    <t xml:space="preserve">  GEMBOK  ø 40 MM</t>
  </si>
  <si>
    <t xml:space="preserve">  BEARING 6315 ZZ SKF</t>
  </si>
  <si>
    <t xml:space="preserve">  THERMO FIT ø 2,5 MM</t>
  </si>
  <si>
    <t xml:space="preserve">  GEAR BOX TYPE :WPA 70 RATIO : 1 : 30</t>
  </si>
  <si>
    <t xml:space="preserve">  SHOCK DRAT DALAM GALFANIS 3"</t>
  </si>
  <si>
    <t xml:space="preserve">  SELANG ANGIN 8.5 X 14 MMM</t>
  </si>
  <si>
    <t xml:space="preserve">  METAL ROLLING R75 ø 10"</t>
  </si>
  <si>
    <t>SALSO AKHIR</t>
  </si>
  <si>
    <t>SALDO AKHIR</t>
  </si>
  <si>
    <t>Tangerang, 14  MEI   2010</t>
  </si>
  <si>
    <t xml:space="preserve">  GENTONG AIR</t>
  </si>
  <si>
    <t xml:space="preserve">  KRAN WASTAFEL</t>
  </si>
  <si>
    <t xml:space="preserve">  COUNTER ( TIMER ) AUTONIC CT 6S-2P</t>
  </si>
  <si>
    <t xml:space="preserve">  LABEL YUPO UK 90X60MM</t>
  </si>
  <si>
    <t xml:space="preserve">  RIBBON UK 100 MM X300 M RESIN</t>
  </si>
  <si>
    <t>AWAL</t>
  </si>
  <si>
    <t>AKHIR</t>
  </si>
  <si>
    <t xml:space="preserve">  REGULATOR OXYGEN</t>
  </si>
  <si>
    <t xml:space="preserve">  LEBEL SEMICOATED UK- 10.5 X 7.5  CM</t>
  </si>
  <si>
    <t xml:space="preserve">  BEARING PILLOW BLOCK</t>
  </si>
  <si>
    <t xml:space="preserve">  RIBBON UK- 11 X 300MM</t>
  </si>
  <si>
    <t xml:space="preserve">  AIR FILTER MDL; T60P</t>
  </si>
  <si>
    <t xml:space="preserve">  SCR TYPE; CR 400 EL-24</t>
  </si>
  <si>
    <t>LUSIN</t>
  </si>
  <si>
    <t xml:space="preserve">  VANBELT KULIT CHLT3 35 X 1000</t>
  </si>
  <si>
    <t>LAPORAN GUDANG SPAREPART</t>
  </si>
  <si>
    <t>NO</t>
  </si>
  <si>
    <t>NAMA BARANG</t>
  </si>
  <si>
    <t>SATUAN</t>
  </si>
  <si>
    <t>SALDO AWAL</t>
  </si>
  <si>
    <t>MASUK</t>
  </si>
  <si>
    <t>KELUAR</t>
  </si>
  <si>
    <t>SALDO AHIR</t>
  </si>
  <si>
    <t>APOLLO</t>
  </si>
  <si>
    <t xml:space="preserve">  ARANG BAKAR</t>
  </si>
  <si>
    <t>KG</t>
  </si>
  <si>
    <t xml:space="preserve">  ABU ARANG @ 25 KG</t>
  </si>
  <si>
    <t>SET</t>
  </si>
  <si>
    <t>BUAH</t>
  </si>
  <si>
    <t xml:space="preserve">  KAYU PALENT</t>
  </si>
  <si>
    <t>BATANG</t>
  </si>
  <si>
    <t xml:space="preserve">  MINYAK SOLAR</t>
  </si>
  <si>
    <t>LITER</t>
  </si>
  <si>
    <t xml:space="preserve">  PASIR TAHAN API</t>
  </si>
  <si>
    <t xml:space="preserve">  PASIR SILICA</t>
  </si>
  <si>
    <t>ROLL</t>
  </si>
  <si>
    <t xml:space="preserve">  REFKAST 155 @ 25 KG</t>
  </si>
  <si>
    <t>ZAK</t>
  </si>
  <si>
    <t>METER</t>
  </si>
  <si>
    <t xml:space="preserve">  UMUM</t>
  </si>
  <si>
    <t>LEMBAR</t>
  </si>
  <si>
    <t>KALENG</t>
  </si>
  <si>
    <t xml:space="preserve">  SAFETY BELT ( SABUK PENGAMAN )</t>
  </si>
  <si>
    <t xml:space="preserve">  SAPU LIDI</t>
  </si>
  <si>
    <t xml:space="preserve">  GUDANG</t>
  </si>
  <si>
    <t xml:space="preserve">  BUKU PP ( PERMINTAAN PEMBELIAN )</t>
  </si>
  <si>
    <t xml:space="preserve">  KAIN LAP</t>
  </si>
  <si>
    <t xml:space="preserve">  KARUNG JUMBO</t>
  </si>
  <si>
    <t xml:space="preserve">  KARTU GUDANG</t>
  </si>
  <si>
    <t xml:space="preserve">  BEARING 6213</t>
  </si>
  <si>
    <t xml:space="preserve">  BEARING 6214 ZZ</t>
  </si>
  <si>
    <t xml:space="preserve">  BEARING 6218 ZZ</t>
  </si>
  <si>
    <t xml:space="preserve">  BEARING 6219</t>
  </si>
  <si>
    <t xml:space="preserve">  BEARING 6301</t>
  </si>
  <si>
    <t xml:space="preserve">  KARUNG BAGOR</t>
  </si>
  <si>
    <t xml:space="preserve">  MASKER</t>
  </si>
  <si>
    <t xml:space="preserve">  PLASTIK FILM 50 CM</t>
  </si>
  <si>
    <t xml:space="preserve">  SARUNG TANGAN</t>
  </si>
  <si>
    <t>PASANG</t>
  </si>
  <si>
    <t xml:space="preserve">  TALI RAPIA</t>
  </si>
  <si>
    <t xml:space="preserve"> </t>
  </si>
  <si>
    <t xml:space="preserve">  INVENTARIS</t>
  </si>
  <si>
    <t>GALON</t>
  </si>
  <si>
    <t>UNIT</t>
  </si>
  <si>
    <t xml:space="preserve">  M. BOX , FORKLIF</t>
  </si>
  <si>
    <t xml:space="preserve">  FULL FILTER 23303-76002-71</t>
  </si>
  <si>
    <t xml:space="preserve">  OIL FILTER 15600-76003-71</t>
  </si>
  <si>
    <t xml:space="preserve">  OIL FILTER ME 004099</t>
  </si>
  <si>
    <t xml:space="preserve">  MALL</t>
  </si>
  <si>
    <t xml:space="preserve">  SELONGSONG KERAMIK 12 MM X1.20 MTR</t>
  </si>
  <si>
    <t>PAK</t>
  </si>
  <si>
    <t>PAIL</t>
  </si>
  <si>
    <t xml:space="preserve">  ISOLASI BESAR NETTO</t>
  </si>
  <si>
    <t xml:space="preserve">  AIR KERAS</t>
  </si>
  <si>
    <t>JERIGEN</t>
  </si>
  <si>
    <t xml:space="preserve">  GREASE UNICAL 100 A</t>
  </si>
  <si>
    <t xml:space="preserve">  SABUN CREAM @ 5 KG</t>
  </si>
  <si>
    <t>EMBER</t>
  </si>
  <si>
    <t xml:space="preserve">  ROLLINGMILL</t>
  </si>
  <si>
    <t xml:space="preserve">  COMPRESSOR</t>
  </si>
  <si>
    <t xml:space="preserve">  SDM</t>
  </si>
  <si>
    <t>DRUM</t>
  </si>
  <si>
    <t>WHORK SHOP</t>
  </si>
  <si>
    <t>TABUNG</t>
  </si>
  <si>
    <t>TUBE</t>
  </si>
  <si>
    <t>BOTOL</t>
  </si>
  <si>
    <t xml:space="preserve">  DIESEL</t>
  </si>
  <si>
    <t xml:space="preserve">  KAPUR TULIS</t>
  </si>
  <si>
    <t>DUS</t>
  </si>
  <si>
    <t xml:space="preserve">  AIR ACCU @ 1 LTR</t>
  </si>
  <si>
    <t xml:space="preserve">  AIR RADIATOR @ 5 LTR</t>
  </si>
  <si>
    <t xml:space="preserve">  OIL SEAL VB 28X37X6</t>
  </si>
  <si>
    <t xml:space="preserve">  HELEM PROYEK</t>
  </si>
  <si>
    <t xml:space="preserve">  SOK COUPLE</t>
  </si>
  <si>
    <t xml:space="preserve">  JOINT UNIVERSAL GUD 88 GMB</t>
  </si>
  <si>
    <t xml:space="preserve">  SHIM 3EC-24-11230</t>
  </si>
  <si>
    <t>Dibuat oleh,</t>
  </si>
  <si>
    <t xml:space="preserve">  AQUAFROP @ 1 KG</t>
  </si>
  <si>
    <t xml:space="preserve">  KUNCI LACI 808</t>
  </si>
  <si>
    <t xml:space="preserve">  AIR FILTER 711-21111-66010</t>
  </si>
  <si>
    <t xml:space="preserve">  SELANG 1/4"</t>
  </si>
  <si>
    <t xml:space="preserve">  KAWAT LOKET</t>
  </si>
  <si>
    <t xml:space="preserve">  BOLT P/N 300-27-11221</t>
  </si>
  <si>
    <t xml:space="preserve">  GASKET 07005-01212</t>
  </si>
  <si>
    <t xml:space="preserve">  OIL FILTER MD 069782</t>
  </si>
  <si>
    <t xml:space="preserve">  PIPE 6206-71-5810</t>
  </si>
  <si>
    <t xml:space="preserve">  SELANG 5/8"</t>
  </si>
  <si>
    <t xml:space="preserve">  SEAL OIL P/N 07012-00095</t>
  </si>
  <si>
    <t xml:space="preserve">  WASHER 43155-20540-71</t>
  </si>
  <si>
    <t xml:space="preserve">  BEARING 6318 ZZ</t>
  </si>
  <si>
    <t xml:space="preserve">  STICKER BCW BESAR ( ISI 6 )</t>
  </si>
  <si>
    <t xml:space="preserve">  MINYAK REM</t>
  </si>
  <si>
    <t xml:space="preserve">  BETON MIX ( PENGERAS COR )</t>
  </si>
  <si>
    <t xml:space="preserve">  PENSIL KAYU</t>
  </si>
  <si>
    <t xml:space="preserve">  AIR FILTER MD 603446</t>
  </si>
  <si>
    <t xml:space="preserve">  JERAMI PADI</t>
  </si>
  <si>
    <t>COLD</t>
  </si>
  <si>
    <t xml:space="preserve">  SELANG HITAM 1" ( BS )</t>
  </si>
  <si>
    <t xml:space="preserve">  VANBELT 3450-12,5X1175 la</t>
  </si>
  <si>
    <t xml:space="preserve">  WATER MUR STEAM 3/4"</t>
  </si>
  <si>
    <t xml:space="preserve">  VANBELT B-86</t>
  </si>
  <si>
    <t xml:space="preserve">  FLINGKUT SEIV</t>
  </si>
  <si>
    <t xml:space="preserve">  SHOCK DRAT DALAM GALFANIS 2 1/2"</t>
  </si>
  <si>
    <t xml:space="preserve">  KUAS 3"</t>
  </si>
  <si>
    <t xml:space="preserve">  KARET MEMBRAN</t>
  </si>
  <si>
    <r>
      <t xml:space="preserve">  RING TEMBAGA PLAT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108 X 112 X 0,5</t>
    </r>
  </si>
  <si>
    <t xml:space="preserve">  KUAS 2"</t>
  </si>
  <si>
    <t xml:space="preserve">  KUAS ROLL</t>
  </si>
  <si>
    <t xml:space="preserve">  KORAL SPLIT</t>
  </si>
  <si>
    <t>COLD/TRUCK</t>
  </si>
  <si>
    <t xml:space="preserve">  CARBON BRUSH UK 12.5X32X50</t>
  </si>
  <si>
    <t xml:space="preserve">  PASIR</t>
  </si>
  <si>
    <t xml:space="preserve">  PAKU ROOFING</t>
  </si>
  <si>
    <t xml:space="preserve">  SERAT FIBER</t>
  </si>
  <si>
    <t xml:space="preserve">  THINER @ 1 LTR</t>
  </si>
  <si>
    <r>
      <t xml:space="preserve">  TALI TAMBANG MANILA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25 MM</t>
    </r>
  </si>
  <si>
    <t xml:space="preserve">  BAN LUAR 700X12 12 PLY</t>
  </si>
  <si>
    <t xml:space="preserve">  BOX SIKRING</t>
  </si>
  <si>
    <t xml:space="preserve">  FIRE  BRICK SK - 36 @ 5 TON</t>
  </si>
  <si>
    <t xml:space="preserve">  FIRE  BRICK SK - 36 @ 10 TON</t>
  </si>
  <si>
    <t xml:space="preserve">  FIRE BRICK SK - 36 ( INDO PORLEN ) @ 10 TON</t>
  </si>
  <si>
    <t xml:space="preserve">  FIRE BRICK SK - 32  TYPE ; AI</t>
  </si>
  <si>
    <t xml:space="preserve">  FIRE BRICK SK - 36 TYPE; AIS</t>
  </si>
  <si>
    <t xml:space="preserve">  KARUNG GONI ( BEKAS )</t>
  </si>
  <si>
    <t xml:space="preserve">  MASKER PLASTIC</t>
  </si>
  <si>
    <t xml:space="preserve">  PIPA STEANLESS 3/4"</t>
  </si>
  <si>
    <t xml:space="preserve">  SEMEN API SK - 36 @ 50 KG</t>
  </si>
  <si>
    <t xml:space="preserve">  THERMO COUPLE POSITHERM TC - 132306</t>
  </si>
  <si>
    <t xml:space="preserve">  CAT APOXY</t>
  </si>
  <si>
    <t xml:space="preserve">  KAWAT LAS CIN 3  3.2 MM</t>
  </si>
  <si>
    <t xml:space="preserve"> KAWAT LAS RB 4.00 MM</t>
  </si>
  <si>
    <t xml:space="preserve">  CAT MINYAK KANSAI @B 1 KG ( GRESS GREN )</t>
  </si>
  <si>
    <t xml:space="preserve">  CAT KANSAI ( ABU - ABU ) @ 1 KG</t>
  </si>
  <si>
    <t xml:space="preserve">  CAT ZINCROMATE @ 1 KG</t>
  </si>
  <si>
    <t xml:space="preserve">  CAT MINYAK KANSAI @ 1 KG ( BIRU TUA 116 )</t>
  </si>
  <si>
    <r>
      <t xml:space="preserve">  PRESUR GAUGE </t>
    </r>
    <r>
      <rPr>
        <b/>
        <sz val="10"/>
        <rFont val="Arial"/>
        <family val="2"/>
      </rPr>
      <t>ø</t>
    </r>
    <r>
      <rPr>
        <b/>
        <sz val="10"/>
        <rFont val="Times New Roman"/>
        <family val="1"/>
      </rPr>
      <t xml:space="preserve"> 50 MM X 1/4 X 60</t>
    </r>
  </si>
  <si>
    <t xml:space="preserve">  CAT GLOTEX ( ALUMUNIUM PAINT ) @ 1 KG</t>
  </si>
  <si>
    <t xml:space="preserve">  DRUM PLASTIC UK -  200 LITER</t>
  </si>
  <si>
    <t xml:space="preserve">  GUNTING KUPU - KUPU</t>
  </si>
  <si>
    <t xml:space="preserve">  KUAS 5"</t>
  </si>
  <si>
    <t xml:space="preserve">  METERAN 7,5 METER</t>
  </si>
  <si>
    <t xml:space="preserve">  PAKU PANCING/HAK SENG 7 CM</t>
  </si>
  <si>
    <t>TRUCK/COLD</t>
  </si>
  <si>
    <t xml:space="preserve">  PAKU 3 CM</t>
  </si>
  <si>
    <t xml:space="preserve">  PAHAT BETON 12"</t>
  </si>
  <si>
    <t xml:space="preserve">  SENG FIBER PLASTIC GELOMBANG UK. 3 METER</t>
  </si>
  <si>
    <t xml:space="preserve">  SEMEN</t>
  </si>
  <si>
    <t xml:space="preserve">  SAPU HIJUK</t>
  </si>
  <si>
    <t xml:space="preserve">  BUKU LPB( LAPORAN PENERIMAAN BARANG )</t>
  </si>
  <si>
    <t xml:space="preserve">  BEND PLASTIC 5/8"</t>
  </si>
  <si>
    <r>
      <t xml:space="preserve">  GEMBOK 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40 MM</t>
    </r>
  </si>
  <si>
    <t xml:space="preserve">  CERAMIC ISOLATOR ( CINCIN KERAMIK )</t>
  </si>
  <si>
    <t xml:space="preserve">  STRAPPING BEND MD 15 MM BMS</t>
  </si>
  <si>
    <t xml:space="preserve">  SARUNG TANGA KULIT</t>
  </si>
  <si>
    <r>
      <t xml:space="preserve">  THERMO FIT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2,5 MM</t>
    </r>
  </si>
  <si>
    <t xml:space="preserve">  TERPAL PLASTIC UK. 5 X 8 MTR</t>
  </si>
  <si>
    <t xml:space="preserve">  GUNTING MCC 600</t>
  </si>
  <si>
    <r>
      <t xml:space="preserve">  METAL ROLLING R75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10"</t>
    </r>
  </si>
  <si>
    <t xml:space="preserve">  AIR FILTER MDL; T6OP</t>
  </si>
  <si>
    <t xml:space="preserve">  OLI COMPRO XL-S 32</t>
  </si>
  <si>
    <t xml:space="preserve">  OIL FILTER 71151 - 46930</t>
  </si>
  <si>
    <t xml:space="preserve">  OIL SEPARATOR 711 - 312011 - 46910</t>
  </si>
  <si>
    <t xml:space="preserve">  RING TEMBAGA BULAT ø 115 X 112 X 45</t>
  </si>
  <si>
    <t xml:space="preserve">  AIR FILTER J85 - 1027 - 01</t>
  </si>
  <si>
    <t xml:space="preserve">  AIR FILTER MB 120389</t>
  </si>
  <si>
    <t xml:space="preserve">  BALL SOCKET 3 EC - 24 - 11600</t>
  </si>
  <si>
    <t xml:space="preserve">  RELAY ANLY AHC4 N /220V-240 VAC</t>
  </si>
  <si>
    <t xml:space="preserve">  BEARING 307 - 15 - 11930</t>
  </si>
  <si>
    <t xml:space="preserve">  VLOCK TEE  GALFANIS 11/2"X1/2"</t>
  </si>
  <si>
    <t xml:space="preserve">  BRAKE SHOE 47430 - 32880 - 71</t>
  </si>
  <si>
    <t xml:space="preserve">  BRAKE SHOE 47420 - 32880 - 71</t>
  </si>
  <si>
    <t xml:space="preserve">  BEARING 22214 RHR W 33</t>
  </si>
  <si>
    <t xml:space="preserve">BATANG </t>
  </si>
  <si>
    <t xml:space="preserve">  BRAKE SHOE 47410 - 32880 - 71</t>
  </si>
  <si>
    <t xml:space="preserve">  BAERING 34C - 24 - 11310</t>
  </si>
  <si>
    <t xml:space="preserve">  OLI MESIN SAE 10W ( TOP 1 )</t>
  </si>
  <si>
    <t xml:space="preserve">  BOLT 07206 - 31014</t>
  </si>
  <si>
    <t xml:space="preserve">  MAGNETIC CONTAKTOR HMU-12 24 VAC </t>
  </si>
  <si>
    <t xml:space="preserve">  OLI POWER STERING</t>
  </si>
  <si>
    <t xml:space="preserve">  BAERING 43826 - 31960 - 71</t>
  </si>
  <si>
    <t xml:space="preserve">  BAN LUAR 600X9 10 PLY</t>
  </si>
  <si>
    <t xml:space="preserve">  BAN DALAM 600X9</t>
  </si>
  <si>
    <t xml:space="preserve">  BEARING P/N 43825-31960-71</t>
  </si>
  <si>
    <t xml:space="preserve">  BAN DALAM UK. 700X12</t>
  </si>
  <si>
    <t>BTL</t>
  </si>
  <si>
    <t xml:space="preserve">  BAN FLAP UK. 700X12</t>
  </si>
  <si>
    <t xml:space="preserve">  BAN LUAR UK. 700X15 12 PLY</t>
  </si>
  <si>
    <t xml:space="preserve">  FULL FILTER ( BAWAH ) ME 971553</t>
  </si>
  <si>
    <t xml:space="preserve">  FULL FILTER ( ATAS ) ME 006066</t>
  </si>
  <si>
    <t xml:space="preserve">  FUSE KACA 10 A</t>
  </si>
  <si>
    <t xml:space="preserve">  KAWAT BENJRAT</t>
  </si>
  <si>
    <t xml:space="preserve">  GASKET 07005 - 01412</t>
  </si>
  <si>
    <t xml:space="preserve">  HOSE 1/2" X 55 CM</t>
  </si>
  <si>
    <t xml:space="preserve">  HOSE RADIATOR ( ATAS ) P/N 3 EC-04-15110</t>
  </si>
  <si>
    <t xml:space="preserve">  OLI MESIN</t>
  </si>
  <si>
    <t xml:space="preserve">  PIN KING 3 EC-24-11230</t>
  </si>
  <si>
    <t xml:space="preserve">  SEAL KIT P/N 94204-10120</t>
  </si>
  <si>
    <t xml:space="preserve">  WIFER KACA</t>
  </si>
  <si>
    <t xml:space="preserve">  ALKOHOL 70 %</t>
  </si>
  <si>
    <t xml:space="preserve">  BOBIN PLASTIC 5" ( BARU )</t>
  </si>
  <si>
    <t xml:space="preserve">  CAT SCREW PRINTING INK ( HITAM )</t>
  </si>
  <si>
    <r>
      <t xml:space="preserve">  DIES SERVICE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3.00 MM</t>
    </r>
  </si>
  <si>
    <r>
      <t xml:space="preserve">  DIES SERVICE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3.30 MM</t>
    </r>
  </si>
  <si>
    <r>
      <t xml:space="preserve">  DIES SERVICE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4.10 MM</t>
    </r>
  </si>
  <si>
    <r>
      <t xml:space="preserve">  DIES SERVICE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5.20 MM</t>
    </r>
  </si>
  <si>
    <r>
      <t xml:space="preserve">  DIES SERVICE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5.30 MM</t>
    </r>
  </si>
  <si>
    <r>
      <t xml:space="preserve">  DIES SERVICE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5.50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</si>
  <si>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0.60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</si>
  <si>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0.63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</si>
  <si>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0.88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</si>
  <si>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0.90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</si>
  <si>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0.95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</si>
  <si>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1.30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</si>
  <si>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1.50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</si>
  <si>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1.51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</si>
  <si>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1.80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</si>
  <si>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2.19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</si>
  <si>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2.25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</si>
  <si>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2.90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</si>
  <si>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3.37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</si>
  <si>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3.50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</si>
  <si>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3.84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</si>
  <si>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4.00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</si>
  <si>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4.24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</si>
  <si>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4.38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</si>
  <si>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4.50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</si>
  <si>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4.60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</si>
  <si>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4.66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</si>
  <si>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5.00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</si>
  <si>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5.13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</si>
  <si>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5.20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</si>
  <si>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5.64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</si>
  <si>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5.70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</si>
  <si>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6.20 MM</t>
    </r>
  </si>
  <si>
    <r>
      <t xml:space="preserve">  DIES BARU </t>
    </r>
    <r>
      <rPr>
        <b/>
        <sz val="10"/>
        <rFont val="Arial"/>
        <family val="2"/>
      </rPr>
      <t>ø</t>
    </r>
    <r>
      <rPr>
        <b/>
        <sz val="10"/>
        <rFont val="Times New Roman"/>
        <family val="1"/>
      </rPr>
      <t xml:space="preserve"> 4,00 MM</t>
    </r>
  </si>
  <si>
    <r>
      <t xml:space="preserve">  DIES BARU </t>
    </r>
    <r>
      <rPr>
        <b/>
        <sz val="10"/>
        <rFont val="Arial"/>
        <family val="2"/>
      </rPr>
      <t>ø</t>
    </r>
    <r>
      <rPr>
        <b/>
        <sz val="10"/>
        <rFont val="Times New Roman"/>
        <family val="1"/>
      </rPr>
      <t xml:space="preserve"> 4,38 MM</t>
    </r>
  </si>
  <si>
    <r>
      <t xml:space="preserve">  DIES BARU </t>
    </r>
    <r>
      <rPr>
        <b/>
        <sz val="10"/>
        <rFont val="Arial"/>
        <family val="2"/>
      </rPr>
      <t>ø</t>
    </r>
    <r>
      <rPr>
        <b/>
        <sz val="10"/>
        <rFont val="Times New Roman"/>
        <family val="1"/>
      </rPr>
      <t xml:space="preserve"> 4,60 MM</t>
    </r>
  </si>
  <si>
    <t xml:space="preserve">  STOP KRAN KIT 3/8" ( PUTAR )</t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</si>
  <si>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6.50 MM</t>
    </r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</si>
  <si>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6.60 MM</t>
    </r>
  </si>
  <si>
    <t xml:space="preserve">  SEMEN API SK 36</t>
  </si>
  <si>
    <r>
      <t xml:space="preserve">  DIES BARU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7.00 MM</t>
    </r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</si>
  <si>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1.40 MM</t>
    </r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</si>
  <si>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1.30 MM</t>
    </r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</si>
  <si>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1.60 MM</t>
    </r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</si>
  <si>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2.20 MM</t>
    </r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</si>
  <si>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3.00 MM</t>
    </r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</si>
  <si>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3.30 MM</t>
    </r>
  </si>
  <si>
    <t xml:space="preserve">  KAWAT LAS RB-3,2 MM</t>
  </si>
  <si>
    <t xml:space="preserve">  KAWAT LAS RB-2,6 MM</t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</si>
  <si>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3.40 MM</t>
    </r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</si>
  <si>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3.60 MM</t>
    </r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</si>
  <si>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3.80 MM</t>
    </r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</si>
  <si>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5.20 MM</t>
    </r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</si>
  <si>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5.30 MM</t>
    </r>
  </si>
  <si>
    <r>
      <t xml:space="preserve">  DIES SUPER LOY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5.50 MM</t>
    </r>
  </si>
  <si>
    <t xml:space="preserve">  DIES SUPER LOY ø 6.00 MM</t>
  </si>
  <si>
    <t xml:space="preserve">  DIES SUPER LOY ø 7.00 MM</t>
  </si>
  <si>
    <r>
      <t xml:space="preserve">  AIR ACCU </t>
    </r>
    <r>
      <rPr>
        <b/>
        <sz val="10"/>
        <rFont val="Arial"/>
        <family val="2"/>
      </rPr>
      <t>@</t>
    </r>
    <r>
      <rPr>
        <b/>
        <sz val="10"/>
        <rFont val="Times New Roman"/>
        <family val="1"/>
      </rPr>
      <t xml:space="preserve"> 1 LTR</t>
    </r>
  </si>
  <si>
    <t xml:space="preserve">  DIES COLD WELDER  ø 0,790 MM</t>
  </si>
  <si>
    <t xml:space="preserve">  DIES COLD WELDER  ø 0,690 MM</t>
  </si>
  <si>
    <t xml:space="preserve">  DRAW LUB RC-1 @ 20 LTR</t>
  </si>
  <si>
    <t xml:space="preserve">  FELT WOOL 10 X 75 X 130 CM</t>
  </si>
  <si>
    <t xml:space="preserve">  KANTONG PLASTIK UK. 2 KG</t>
  </si>
  <si>
    <t xml:space="preserve">                   NAMA  BARANG</t>
  </si>
  <si>
    <t xml:space="preserve">  FAN BLOWER 3 PHASE / 220 V</t>
  </si>
  <si>
    <t xml:space="preserve">  FAN BLOWER ( COOLING FAN ) 4"</t>
  </si>
  <si>
    <t xml:space="preserve">                               KM/MAL/JULI 2013</t>
  </si>
  <si>
    <t xml:space="preserve">                                KM/ROLLING/JULI 2013</t>
  </si>
  <si>
    <t xml:space="preserve">  KIKIR PLAT 12"</t>
  </si>
  <si>
    <t xml:space="preserve">  LUBRICANT 2500 @ 180 KG</t>
  </si>
  <si>
    <t xml:space="preserve">  LUBRICANT 2000 @ 180 KG</t>
  </si>
  <si>
    <r>
      <t xml:space="preserve">  OIL SEAL TONG ANEALING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700X580X40X65 MM</t>
    </r>
  </si>
  <si>
    <t xml:space="preserve">  OIL SEAL TONG ANEALING ø 850X760X40X40 MM</t>
  </si>
  <si>
    <t xml:space="preserve">             DIBUAT OLEH</t>
  </si>
  <si>
    <t xml:space="preserve">  OIL SEAL TONG ANEALING ø 870X760X40X40 MM</t>
  </si>
  <si>
    <t xml:space="preserve">  OIL SEAL TONG ANEALING ø 900X760X40X40 MM</t>
  </si>
  <si>
    <t xml:space="preserve">  ROLL KERAMIK</t>
  </si>
  <si>
    <t xml:space="preserve">  STICKER BCW KECIL</t>
  </si>
  <si>
    <t xml:space="preserve">  BOHLAM TL 10 WATT PHILIPS</t>
  </si>
  <si>
    <t xml:space="preserve">  BALAST TL 10 WATT PHILIPS</t>
  </si>
  <si>
    <t xml:space="preserve">  BALAST TL 20 WATT PHILIPS</t>
  </si>
  <si>
    <t xml:space="preserve">  BOHLAM TL 20 WATT PHILIPS</t>
  </si>
  <si>
    <t xml:space="preserve">  BALAST TL 40 WATT PHILIPS</t>
  </si>
  <si>
    <t xml:space="preserve">  BESI BETON 19 MM</t>
  </si>
  <si>
    <t xml:space="preserve">  BOHLAM TL 40 WATT PHILIPS</t>
  </si>
  <si>
    <t xml:space="preserve">  BOHLAM MERCURY 400 WATT PHILIPS</t>
  </si>
  <si>
    <t xml:space="preserve">  BALLAST 400 WATT PHILIPS</t>
  </si>
  <si>
    <t xml:space="preserve">  BALAST ELECTRIC ( EBE 1X36 ) PHILIPS</t>
  </si>
  <si>
    <t xml:space="preserve">  BALAST ELECTRIC ( EBE 2X36 ) PHILIPS</t>
  </si>
  <si>
    <t xml:space="preserve">  BOHLAM 24 VOLT</t>
  </si>
  <si>
    <t xml:space="preserve">  BATTERY LASER LATHIUM CR12600 3 V ( SANYO )</t>
  </si>
  <si>
    <t xml:space="preserve">  BALAST TL ELECTRIC 2 X 18 WATT</t>
  </si>
  <si>
    <t xml:space="preserve">  BOX  LAMPU TL TKO 2 X 18 WATT</t>
  </si>
  <si>
    <t xml:space="preserve">  CARBON BRUSH CB 411 A GURINDA 4" MAKITA</t>
  </si>
  <si>
    <t xml:space="preserve">  CARBON BRUSH CB 100  A MAKITA</t>
  </si>
  <si>
    <t xml:space="preserve">  CAPASITOR 10 MF / 400 VAC</t>
  </si>
  <si>
    <t xml:space="preserve">  CAPASITOR 12 MF BQ28</t>
  </si>
  <si>
    <t xml:space="preserve">  COUNTER LC - 48</t>
  </si>
  <si>
    <t xml:space="preserve">  CARBON BRUSH UK. 24 X 32 X 60</t>
  </si>
  <si>
    <t xml:space="preserve">  CARBON BRUSH UK. 15 X 40 X 70</t>
  </si>
  <si>
    <t xml:space="preserve">  CARBON BRUSH UK. 10X32X50</t>
  </si>
  <si>
    <t xml:space="preserve">  CARBON BRUSH UK. 16 X 25 X 40</t>
  </si>
  <si>
    <t xml:space="preserve">  CARBON BRUSH UK. 12,5 X 12,5 X 40</t>
  </si>
  <si>
    <t xml:space="preserve">  CARBON BRUSH UK. 12,5X32X50 MM</t>
  </si>
  <si>
    <t xml:space="preserve">  CARBON BRUSH GURINDA HITACHI CB 43</t>
  </si>
  <si>
    <t xml:space="preserve">  CURENT TRANSFORMER 50/5A</t>
  </si>
  <si>
    <t xml:space="preserve">  CURENT TRANSFORMER 100/5A</t>
  </si>
  <si>
    <t xml:space="preserve">  CURREN TRANSFORMER 600/ 5A</t>
  </si>
  <si>
    <t xml:space="preserve">  CARBON BRUSH UK. 10X32X55</t>
  </si>
  <si>
    <t xml:space="preserve">  CARBON BRUSH UK. 10 X 40 X 60</t>
  </si>
  <si>
    <t xml:space="preserve">  TALI RAPIAH</t>
  </si>
  <si>
    <t xml:space="preserve">  CARBON BRUSH 20 X 32 X 50 MM</t>
  </si>
  <si>
    <t xml:space="preserve">  ELECTRORODE HOLDER TYPE ; PS - 3 S CAMSCO</t>
  </si>
  <si>
    <t xml:space="preserve">  EXHAUST FAN / COLLING FAN 4" CF204 50/60 HZ 220 V</t>
  </si>
  <si>
    <t xml:space="preserve">  BEARING 6200 ZZ</t>
  </si>
  <si>
    <t xml:space="preserve">  OIL FILTER</t>
  </si>
  <si>
    <t xml:space="preserve">  FLOATLES RELAY ANLY TYPE; AFR - 1 / 220 V</t>
  </si>
  <si>
    <t xml:space="preserve">  FOOT SWITCH FS3 10 A / 250 V</t>
  </si>
  <si>
    <t xml:space="preserve">  FUSE BATU 125 AMP</t>
  </si>
  <si>
    <t xml:space="preserve">  FITTING LAMPU TL</t>
  </si>
  <si>
    <t xml:space="preserve">  FLOATLES RELAY 61 FG - AP</t>
  </si>
  <si>
    <t xml:space="preserve">  FITTING + KAP LAMPU E 27</t>
  </si>
  <si>
    <t xml:space="preserve">  HEATHER ANNEALING L 300X200 220 V / 2000 W</t>
  </si>
  <si>
    <t xml:space="preserve">  HOLDER CARBOM BRUSH ( KECIL )</t>
  </si>
  <si>
    <t xml:space="preserve">  HOLDER CARBON BRUSH ( BESAR )</t>
  </si>
  <si>
    <t xml:space="preserve">  ISOLASI BESAR NITTO</t>
  </si>
  <si>
    <t xml:space="preserve">  ISOLASI 3 M ( SCOTCH 27 )</t>
  </si>
  <si>
    <t xml:space="preserve">                                                      LAPORAN GUDANG SPAREPART</t>
  </si>
  <si>
    <t xml:space="preserve">  INVERTER TOSIBA TYPE; VFS11 - 2007 P</t>
  </si>
  <si>
    <t xml:space="preserve">  INVERTER SANKEN TYPE; GF-0,75 K 1 HP</t>
  </si>
  <si>
    <t xml:space="preserve">  ISOLASI TAHAN PANAS</t>
  </si>
  <si>
    <t xml:space="preserve">  KABEL THERMO COUPLE TYPE; K</t>
  </si>
  <si>
    <t xml:space="preserve">  KABEL TIES 200L / 20 CM</t>
  </si>
  <si>
    <t xml:space="preserve">  KABEL TIES 100 L / 10 CM</t>
  </si>
  <si>
    <t xml:space="preserve">  LIIMIT SWITCH OMRON</t>
  </si>
  <si>
    <t xml:space="preserve">  LAMPU E40/85 WATT SINYOKU</t>
  </si>
  <si>
    <t xml:space="preserve">  AMPER METER CLASS 1,5 UK 144X144XWITH CT</t>
  </si>
  <si>
    <t xml:space="preserve">  LAMPU PIJAR</t>
  </si>
  <si>
    <t xml:space="preserve">  SHEL DIESOLINE ( HSD / SOLAR )</t>
  </si>
  <si>
    <t xml:space="preserve">  LIMIT SWITCH TYPE ; Z - 15 GW 2 - B</t>
  </si>
  <si>
    <t xml:space="preserve">  LAMPU TL 10 WATT</t>
  </si>
  <si>
    <t xml:space="preserve">  LAMPU DOWNLIGHT PL - S 2 P PHILIPS</t>
  </si>
  <si>
    <t xml:space="preserve">  LAMPU KEONG E 27/40 WATT SINYOKU</t>
  </si>
  <si>
    <t xml:space="preserve">  MAGNETIC CONTACTOR SN - 10 / 220 V</t>
  </si>
  <si>
    <t xml:space="preserve">  BEARING YAJ 218-2RF DIA 80 MM FYH</t>
  </si>
  <si>
    <t xml:space="preserve">  PILLOW BLOCK SYJ 51 G DIA 80 MM SKF</t>
  </si>
  <si>
    <t xml:space="preserve">  MAGNETIC CONTACTOR SN - 35 / 220 V</t>
  </si>
  <si>
    <t xml:space="preserve">  MAGNETIC CONTACTOR SN - 150</t>
  </si>
  <si>
    <t xml:space="preserve">  MAGNETIC CONTACTOR SN - 20 / 220 V</t>
  </si>
  <si>
    <t xml:space="preserve">  MCB 1 P / 2 A</t>
  </si>
  <si>
    <t xml:space="preserve">  MCB 3P / 50 A</t>
  </si>
  <si>
    <r>
      <t xml:space="preserve">  DIES BARU </t>
    </r>
    <r>
      <rPr>
        <b/>
        <sz val="10"/>
        <rFont val="Arial"/>
        <family val="2"/>
      </rPr>
      <t>ø</t>
    </r>
    <r>
      <rPr>
        <b/>
        <sz val="10"/>
        <rFont val="Times New Roman"/>
        <family val="1"/>
      </rPr>
      <t xml:space="preserve"> 3,50 MM</t>
    </r>
  </si>
  <si>
    <t xml:space="preserve">  MCB 3P /  80 A</t>
  </si>
  <si>
    <t xml:space="preserve">  MOUNTING RELL ( RELL MCB )</t>
  </si>
  <si>
    <t xml:space="preserve">  MAGNETIC CONTACTOR SN - 11 / 220 V</t>
  </si>
  <si>
    <t xml:space="preserve">  NFB ( NO FUSE BREAKER )  NF 30 CS / 10 A</t>
  </si>
  <si>
    <t xml:space="preserve">  PUSH BUTTON EMERGENCY 22 MM 3 NC ( SIEMENS )</t>
  </si>
  <si>
    <t xml:space="preserve">  PUSH BUTTON SWITCH KS - 22</t>
  </si>
  <si>
    <t xml:space="preserve">  RADAR AIR ST 70</t>
  </si>
  <si>
    <t xml:space="preserve">  RELAY ANLY TYPE; AHC2N / 24 VCD</t>
  </si>
  <si>
    <t xml:space="preserve">  RELAY ANLY TYPE; AHC4N / 24 </t>
  </si>
  <si>
    <t xml:space="preserve">  RELAY OMRON LY4 24 VDC</t>
  </si>
  <si>
    <t xml:space="preserve">  RELAY OMRON LY2 24 VDC</t>
  </si>
  <si>
    <t xml:space="preserve">  STATER S - 10</t>
  </si>
  <si>
    <t xml:space="preserve">  SINCRONOSPIO SC3 VI 360/380 V 50 HZ</t>
  </si>
  <si>
    <t xml:space="preserve">  SEKRING BATU 200 A / 500 V</t>
  </si>
  <si>
    <t xml:space="preserve">  STOP CANTAC AC</t>
  </si>
  <si>
    <t xml:space="preserve">  SAKLAR GANTUNG</t>
  </si>
  <si>
    <t xml:space="preserve">  AS KUNINGAN AB-2  1/2"X2 MTR</t>
  </si>
  <si>
    <t xml:space="preserve">  SPEED CONTROL JVTMBSTER 400 YN 220 V TECO</t>
  </si>
  <si>
    <t xml:space="preserve">  STECKER ELEGRAN 32 A / 3 PHASE</t>
  </si>
  <si>
    <t xml:space="preserve">  PINION GEAR SHAF 2</t>
  </si>
  <si>
    <t>PCS</t>
  </si>
  <si>
    <t xml:space="preserve">  PULS METER MP 5 W-4N AUTONICS</t>
  </si>
  <si>
    <t xml:space="preserve">  AIR CYLINDER BORE 50 MM XAS 20 MM X STROK</t>
  </si>
  <si>
    <t xml:space="preserve">  VANBELT B 69</t>
  </si>
  <si>
    <t xml:space="preserve">  BEARING 6410 ZZ</t>
  </si>
  <si>
    <t xml:space="preserve">  SPIRAL WRAPPING BEND KS 6</t>
  </si>
  <si>
    <t xml:space="preserve">  STOP COUNTAC ( 2 LBG )</t>
  </si>
  <si>
    <t xml:space="preserve">  STOP COUNTAC ( 4 LBG )</t>
  </si>
  <si>
    <t xml:space="preserve">  STECKER STOP CONTAC</t>
  </si>
  <si>
    <t xml:space="preserve">  TOGLE SWITCH 2 P</t>
  </si>
  <si>
    <r>
      <t xml:space="preserve">  DIES BARU </t>
    </r>
    <r>
      <rPr>
        <b/>
        <sz val="10"/>
        <rFont val="Arial"/>
        <family val="2"/>
      </rPr>
      <t>ø</t>
    </r>
    <r>
      <rPr>
        <b/>
        <sz val="10"/>
        <rFont val="Times New Roman"/>
        <family val="1"/>
      </rPr>
      <t xml:space="preserve"> 3.84 MM</t>
    </r>
  </si>
  <si>
    <t xml:space="preserve">  OLI MEDITRAN  SAE 140</t>
  </si>
  <si>
    <t xml:space="preserve">  VOLT METER VT-6705 C-100/10V VIGTOR</t>
  </si>
  <si>
    <t xml:space="preserve">  THERMAL OVERLOAD THN - 60 54A ( 43-65A )</t>
  </si>
  <si>
    <t xml:space="preserve">  KUNCI RING PAS UK-21 MM</t>
  </si>
  <si>
    <t xml:space="preserve">  KUNCI RING PAS UK-24 MM</t>
  </si>
  <si>
    <t xml:space="preserve">  THERMAL OVERLOAD THN-20/0,7A ( 0,55-0,86 A )</t>
  </si>
  <si>
    <t xml:space="preserve">  HOLESAW 30 MM</t>
  </si>
  <si>
    <t xml:space="preserve">  VANBELT B-94</t>
  </si>
  <si>
    <t xml:space="preserve">  THERMAL OVERLOAD THN - 12 ( 1,4 - 2,0 A )</t>
  </si>
  <si>
    <t xml:space="preserve">  THERMAL OVERLOAD THN - 20 / 29 A ( 24 - 34 A )</t>
  </si>
  <si>
    <t xml:space="preserve">  BEARING 32209 KOYO</t>
  </si>
  <si>
    <t xml:space="preserve">  RODA LORY 8"</t>
  </si>
  <si>
    <t xml:space="preserve">  THERMINAL BLOCK 100A / 4 JALUR</t>
  </si>
  <si>
    <t xml:space="preserve">  TIMER SWITCH SUL 181H/220V</t>
  </si>
  <si>
    <t xml:space="preserve">  THERMAL OVERLOAD THN-20 / 7 - 11A</t>
  </si>
  <si>
    <t xml:space="preserve">  THERMAL OVERLOAD THN- 12 / 2,1 A ( 1,7 - 2,5A )</t>
  </si>
  <si>
    <t xml:space="preserve">  TEMPERATUR CONTROL MDL; 2000 110/220 V ( 0-1200 )</t>
  </si>
  <si>
    <t xml:space="preserve">  KUNCI SNAP RING ( BUKA LUAR )</t>
  </si>
  <si>
    <t xml:space="preserve">  VOLT METER VT - 6705 0 - 100 / 10 V VICTOR</t>
  </si>
  <si>
    <t xml:space="preserve">  VINYL WIRE END CAP YELLOW ø 2,5 MM @ 100</t>
  </si>
  <si>
    <t xml:space="preserve">  VINYL WIRE END CAP BLUE ø 1,5 MM @ 100</t>
  </si>
  <si>
    <t xml:space="preserve">  AIR FILTER ( AIR UNIT ) 1/4" MDL; AC 2000 - 02</t>
  </si>
  <si>
    <t xml:space="preserve">  ACETYLIN</t>
  </si>
  <si>
    <t xml:space="preserve">  AMPLAS ROLL 3"X180X50 MTR</t>
  </si>
  <si>
    <t xml:space="preserve">  AS NYLON ø 20 MM</t>
  </si>
  <si>
    <t xml:space="preserve">  AMPLAS ROLL UK. 3:X400X50 MTR</t>
  </si>
  <si>
    <t xml:space="preserve">  BATU GURINDA 4"</t>
  </si>
  <si>
    <t xml:space="preserve">  BATU GURINDA 6"</t>
  </si>
  <si>
    <t xml:space="preserve">  BATU GURINDA 12"</t>
  </si>
  <si>
    <t xml:space="preserve">  BAUT MUR + RING 16 X 100 MM</t>
  </si>
  <si>
    <t xml:space="preserve">  BEARING 22216 BDI</t>
  </si>
  <si>
    <t xml:space="preserve">  BEARING 51107</t>
  </si>
  <si>
    <t xml:space="preserve">  BEARING 51310</t>
  </si>
  <si>
    <t xml:space="preserve">  BEARING N 220 ECP</t>
  </si>
  <si>
    <t xml:space="preserve">  BEARING 2907</t>
  </si>
  <si>
    <t xml:space="preserve">  BEARING 2913</t>
  </si>
  <si>
    <t xml:space="preserve">  BEARING 6007 ZZ</t>
  </si>
  <si>
    <t xml:space="preserve">  BEARING 6002 ZZ</t>
  </si>
  <si>
    <t xml:space="preserve">  BEARING 6201 ZZ</t>
  </si>
  <si>
    <t xml:space="preserve">  BEARING 6202 ZZ</t>
  </si>
  <si>
    <t xml:space="preserve">  BEARING 6203 ZZ</t>
  </si>
  <si>
    <t xml:space="preserve">  BEARING 6204 ZZ</t>
  </si>
  <si>
    <t xml:space="preserve">  BEARING 6205 ZZ</t>
  </si>
  <si>
    <t xml:space="preserve">  BEARING 6206 2RS</t>
  </si>
  <si>
    <t xml:space="preserve">  BEARING 6207 ZZ</t>
  </si>
  <si>
    <t xml:space="preserve">  BEARING 6209 ZZ</t>
  </si>
  <si>
    <t xml:space="preserve">  BEARING 6212 ZZ</t>
  </si>
  <si>
    <t xml:space="preserve">  BEARING 625 ZZ</t>
  </si>
  <si>
    <t xml:space="preserve">  BEARING 608 ZZ</t>
  </si>
  <si>
    <t xml:space="preserve">  BEARING UCF 209 FYH</t>
  </si>
  <si>
    <t xml:space="preserve">  BEARING UCF 208</t>
  </si>
  <si>
    <t xml:space="preserve">  BEARING 6310 ZZ</t>
  </si>
  <si>
    <t xml:space="preserve">  BEARING 51205</t>
  </si>
  <si>
    <t xml:space="preserve">  BEARING 6006 ZZ</t>
  </si>
  <si>
    <t xml:space="preserve">  BEARING 6208 ZZ</t>
  </si>
  <si>
    <t xml:space="preserve">  OIL FILTER J 86-12100</t>
  </si>
  <si>
    <t xml:space="preserve">  BEARING 30213</t>
  </si>
  <si>
    <t xml:space="preserve">  BEARING 6307 ZZ</t>
  </si>
  <si>
    <t xml:space="preserve">  BEARING 6311 ZZ</t>
  </si>
  <si>
    <t xml:space="preserve">  BEARING 6312 ZZ</t>
  </si>
  <si>
    <t xml:space="preserve">  BEARING 6308 ZZ</t>
  </si>
  <si>
    <t xml:space="preserve">  BEARING 6309 ZZ</t>
  </si>
  <si>
    <t xml:space="preserve">  BEARING 6000 ZZ</t>
  </si>
  <si>
    <t xml:space="preserve">  BEARING 6001 ZZ</t>
  </si>
  <si>
    <t xml:space="preserve">  BEARING 6210 ZZ</t>
  </si>
  <si>
    <t xml:space="preserve">  BEARING 6302 ZZ</t>
  </si>
  <si>
    <t xml:space="preserve">  BEARING 7205 ZZ</t>
  </si>
  <si>
    <t xml:space="preserve">  BEARING HR 30307</t>
  </si>
  <si>
    <t xml:space="preserve">  BEARING 6313 ZZ</t>
  </si>
  <si>
    <t xml:space="preserve">  BEARING 6213 ZZ</t>
  </si>
  <si>
    <t xml:space="preserve">  MAGNETIK CONTACTOR SN-220/220V</t>
  </si>
  <si>
    <t xml:space="preserve">  BEARING 6304 ZZ</t>
  </si>
  <si>
    <t xml:space="preserve">  BEARING HC 32307 JR</t>
  </si>
  <si>
    <t xml:space="preserve">  BEAERING 6200 ZZ</t>
  </si>
  <si>
    <t xml:space="preserve">  BEARING 6005 ZZ</t>
  </si>
  <si>
    <t xml:space="preserve">  BEARING 6303 ZZ</t>
  </si>
  <si>
    <t xml:space="preserve">  BEARING 6305 ZZ</t>
  </si>
  <si>
    <t xml:space="preserve">  BEARING 6316 ZZ</t>
  </si>
  <si>
    <t xml:space="preserve">  BEARING 634 ZZ</t>
  </si>
  <si>
    <t xml:space="preserve">  PULLY VANBELT C/6 JALUR 6"</t>
  </si>
  <si>
    <t xml:space="preserve">  BEARING NU 312</t>
  </si>
  <si>
    <t xml:space="preserve">  BEARING 30210</t>
  </si>
  <si>
    <t xml:space="preserve">  BEARING 51309 FAG</t>
  </si>
  <si>
    <t xml:space="preserve">  BEARING 6211 ZZ</t>
  </si>
  <si>
    <t xml:space="preserve">  BEARING F 605 ZZ</t>
  </si>
  <si>
    <r>
      <t xml:space="preserve">  BESI BETON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19 MM</t>
    </r>
  </si>
  <si>
    <t xml:space="preserve">  BESI AS ROLL</t>
  </si>
  <si>
    <t xml:space="preserve">  BAUT STEANLESS 6 X 45</t>
  </si>
  <si>
    <t xml:space="preserve">  BLOCK KUNINGAN MDL; T</t>
  </si>
  <si>
    <t xml:space="preserve">  BLOCK KUNINGAN MDL ; PERSEGI</t>
  </si>
  <si>
    <t xml:space="preserve">  BAUT STEANLESS 8 X 50</t>
  </si>
  <si>
    <t xml:space="preserve">  CHAIN COUPLING KC 5016</t>
  </si>
  <si>
    <t xml:space="preserve">  CUTTING LPG</t>
  </si>
  <si>
    <t xml:space="preserve">  CHAIN COUPLING KC 6018</t>
  </si>
  <si>
    <t xml:space="preserve">  CHAIN COUPLING KC 8018</t>
  </si>
  <si>
    <t xml:space="preserve">  DEFUSER SANYO</t>
  </si>
  <si>
    <t xml:space="preserve">  DOUBLE NEPLE GALFANIS 1"</t>
  </si>
  <si>
    <t xml:space="preserve">  DOUBLE NEPLE GALFANIS 1/4"</t>
  </si>
  <si>
    <t xml:space="preserve">  DOUNLE NEPLE GALFANIS 3/4"</t>
  </si>
  <si>
    <t xml:space="preserve">  DOUBLE NEPLE GALFANIS 2"</t>
  </si>
  <si>
    <t xml:space="preserve">  DOP GALFANIS 1 1/2"</t>
  </si>
  <si>
    <t xml:space="preserve">  ELPIJI</t>
  </si>
  <si>
    <t xml:space="preserve">  EXHAUST FAN 10"</t>
  </si>
  <si>
    <r>
      <t xml:space="preserve">  EBONIT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15 MM @ 1 MTR</t>
    </r>
  </si>
  <si>
    <t xml:space="preserve">  EBONIT ø 20 MM X 1 MTR</t>
  </si>
  <si>
    <r>
      <t xml:space="preserve">  EBONIT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120 MM X 1 MTR</t>
    </r>
  </si>
  <si>
    <r>
      <t xml:space="preserve">  EBONIT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10 MM X 1 MTR</t>
    </r>
  </si>
  <si>
    <r>
      <t xml:space="preserve">  EBONIT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30 MM X 1 MTR</t>
    </r>
  </si>
  <si>
    <t xml:space="preserve">  FOLOCULANT PAC @ 20 KG</t>
  </si>
  <si>
    <t xml:space="preserve">  FIBER KARTON UK. 1 X 1 MTR</t>
  </si>
  <si>
    <t xml:space="preserve">  FOOT VALVE PVC 2 1/2"</t>
  </si>
  <si>
    <r>
      <t xml:space="preserve">  FLANGE SOK BOBIN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20"</t>
    </r>
  </si>
  <si>
    <t xml:space="preserve">  GERGAJI BESI 12" ( SANDYFLEX )</t>
  </si>
  <si>
    <t xml:space="preserve">  GERGAJI BESI 14" ( ULTRA MAYOR )</t>
  </si>
  <si>
    <t xml:space="preserve">  GREASE HAND PUM</t>
  </si>
  <si>
    <t xml:space="preserve">  GREASE SHELL ALVANIA EP - 2</t>
  </si>
  <si>
    <t xml:space="preserve">  HAND VALVE 3/8" ( MVHC-300/10A)</t>
  </si>
  <si>
    <r>
      <t xml:space="preserve">  HARD CROME PULLY DENSER ALUMUNIUM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250 MM</t>
    </r>
  </si>
  <si>
    <t xml:space="preserve">  HELICAL GEAR Z 44</t>
  </si>
  <si>
    <t xml:space="preserve">  PILOT VALVE</t>
  </si>
  <si>
    <t xml:space="preserve">  KAWAT LAS RB - 2,6 MM</t>
  </si>
  <si>
    <t xml:space="preserve">  KAWAT LAS RB - 3,2 MM</t>
  </si>
  <si>
    <r>
      <t xml:space="preserve">  KAWAT LAS KUNINGAN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 MM</t>
    </r>
  </si>
  <si>
    <t xml:space="preserve">  KAWAT LAS RB - 4.0 MM</t>
  </si>
  <si>
    <r>
      <t xml:space="preserve">  KAWAT LAS STEANLES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2,6 MM</t>
    </r>
  </si>
  <si>
    <r>
      <t xml:space="preserve">  KAWAT LAS B - 17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3,2 MM</t>
    </r>
  </si>
  <si>
    <t xml:space="preserve">  KAWAT LAS B - 17 ø 4,0 MM</t>
  </si>
  <si>
    <r>
      <t xml:space="preserve">  KUNCI RING PAS UK -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21 MM</t>
    </r>
  </si>
  <si>
    <t xml:space="preserve">  VANBELT KULIT CHLT3 35 X 1465</t>
  </si>
  <si>
    <t xml:space="preserve">  KUNCI RING PAS UK - ø 24 MM</t>
  </si>
  <si>
    <t xml:space="preserve">  GREASE UNICAL 100A</t>
  </si>
  <si>
    <t xml:space="preserve">  KLEP VALVE KUNINGAN 1 1/2"</t>
  </si>
  <si>
    <t xml:space="preserve">  KLEP VALVE KUNINGAN 1 1/4"</t>
  </si>
  <si>
    <t xml:space="preserve">  KLEP VALVE KUNINGAN 2 1/2"</t>
  </si>
  <si>
    <t xml:space="preserve">  KLEP VALVE KUNINGAN 2 "</t>
  </si>
  <si>
    <t xml:space="preserve">  KIPAS ANGIN ( WELL FAN ) 30"</t>
  </si>
  <si>
    <t xml:space="preserve">  KIPAS ANGIN ( POWER FULL ) 20"</t>
  </si>
  <si>
    <t xml:space="preserve">  KNIE PVC 3"</t>
  </si>
  <si>
    <t xml:space="preserve">  KUNCI PIPA 24"</t>
  </si>
  <si>
    <t xml:space="preserve">  KUNCI L (  1,5 - 10 MM )</t>
  </si>
  <si>
    <t xml:space="preserve">  KLEM SELANG STEANLES 1"</t>
  </si>
  <si>
    <t xml:space="preserve">  KNEE GALFANIS 1 1/2"</t>
  </si>
  <si>
    <t xml:space="preserve">  KACA KEDOK LAS ( HITAM )</t>
  </si>
  <si>
    <t xml:space="preserve">  LEM SEALENT ( MERAH ) </t>
  </si>
  <si>
    <t xml:space="preserve">  LEM PARALON</t>
  </si>
  <si>
    <t xml:space="preserve">  KALENG/TUBE</t>
  </si>
  <si>
    <t xml:space="preserve">  LEM LOCTING THREAC LOKER ( 262 MERAH )</t>
  </si>
  <si>
    <t xml:space="preserve">  LEM LOCTING THREAG LOKER ( 242 BIRU )</t>
  </si>
  <si>
    <t xml:space="preserve">  LEM BESI DEXTON</t>
  </si>
  <si>
    <t xml:space="preserve">  MATA GERGAJI 14" ( MAKITA )</t>
  </si>
  <si>
    <t xml:space="preserve">  MINYAK VANBELT ( BELT DREASING )</t>
  </si>
  <si>
    <t xml:space="preserve">  MECANICAL SEAL TYPE ; PSEB 1A</t>
  </si>
  <si>
    <t xml:space="preserve">  MECANICAL SEAL TYPE ; PSFB 1A</t>
  </si>
  <si>
    <t xml:space="preserve">  MATA BOR MILLING ø 14 MM</t>
  </si>
  <si>
    <t xml:space="preserve">  MATA BOR MILLING ø 7 MM</t>
  </si>
  <si>
    <t xml:space="preserve">  MCB 25 AMP</t>
  </si>
  <si>
    <t xml:space="preserve">  FILTER ELEMENT AE T 60P</t>
  </si>
  <si>
    <t xml:space="preserve">  INTERNAL AUTO DRAIN FILTER T 60</t>
  </si>
  <si>
    <t xml:space="preserve">  MURR 88 1/2"</t>
  </si>
  <si>
    <t xml:space="preserve">  PIPA PVC 4" TYPE D</t>
  </si>
  <si>
    <t xml:space="preserve">  RANTAI RS 50 X1</t>
  </si>
  <si>
    <r>
      <t xml:space="preserve">  SELONGSONG KERAMIK </t>
    </r>
    <r>
      <rPr>
        <b/>
        <sz val="10"/>
        <rFont val="Arial"/>
        <family val="2"/>
      </rPr>
      <t>ø</t>
    </r>
    <r>
      <rPr>
        <b/>
        <sz val="10"/>
        <rFont val="Times New Roman"/>
        <family val="1"/>
      </rPr>
      <t xml:space="preserve"> 14 MM</t>
    </r>
  </si>
  <si>
    <t xml:space="preserve">  SINGLE RING CAPSTAN UK 152X132XH20</t>
  </si>
  <si>
    <t xml:space="preserve">  VANBELT B-139</t>
  </si>
  <si>
    <t xml:space="preserve">  VANBELT KULIT CGLT3 50 X2025</t>
  </si>
  <si>
    <t xml:space="preserve">  VANBELT KULIT CHLT 3 45X1410</t>
  </si>
  <si>
    <t xml:space="preserve">  MECANICAL SEAL TYPE; EA 520 3/4"</t>
  </si>
  <si>
    <t xml:space="preserve">  NEPLE SELANG PL 6</t>
  </si>
  <si>
    <t xml:space="preserve">  OXZYGEN</t>
  </si>
  <si>
    <t xml:space="preserve">  OIL SEAL 65-82-12</t>
  </si>
  <si>
    <t xml:space="preserve">  OIL SEAL TC-60-82-12</t>
  </si>
  <si>
    <t xml:space="preserve">  OIL SEAL TC-58-75-12</t>
  </si>
  <si>
    <t xml:space="preserve">  OIL SEAL TC-55-72-9</t>
  </si>
  <si>
    <t xml:space="preserve">  OIL SEAL TC-50X72-12</t>
  </si>
  <si>
    <t xml:space="preserve">  OIL SEAL TC-38-55-8</t>
  </si>
  <si>
    <t xml:space="preserve">  GEAR MOTOR 1/2 HP RATIO 1.5 </t>
  </si>
  <si>
    <t xml:space="preserve">  OIL SEAL 20-47-12</t>
  </si>
  <si>
    <t xml:space="preserve">  OIL SEAL 20-40-11</t>
  </si>
  <si>
    <t xml:space="preserve">  OIL SEAL 20-38-12</t>
  </si>
  <si>
    <t xml:space="preserve">  OIL SEAL TC-58-80-12</t>
  </si>
  <si>
    <t xml:space="preserve">  OIL SEAL 50X30X10</t>
  </si>
  <si>
    <t xml:space="preserve">  OIL SEAL 55 X 85 X 12</t>
  </si>
  <si>
    <t xml:space="preserve">  OFFSET LINK 80 X 2</t>
  </si>
  <si>
    <t xml:space="preserve">  OIL SEAL TC - 65X95X14</t>
  </si>
  <si>
    <t xml:space="preserve">  OIL SEAL TC 45X62X12</t>
  </si>
  <si>
    <t xml:space="preserve">  OIL SEAL TC 75X100X13</t>
  </si>
  <si>
    <t xml:space="preserve">  OIL SEAL TC 70X92X12</t>
  </si>
  <si>
    <t xml:space="preserve">  OIL SEAL 25X45X8</t>
  </si>
  <si>
    <t xml:space="preserve">  OLI MEDITRAN S SAE 40</t>
  </si>
  <si>
    <t xml:space="preserve">  O RING P 80</t>
  </si>
  <si>
    <t xml:space="preserve">  OLI MEDITRAN SAE 10</t>
  </si>
  <si>
    <t xml:space="preserve">  OIL SEAL DHS 30</t>
  </si>
  <si>
    <t xml:space="preserve">  OIL SEAL UHS 30</t>
  </si>
  <si>
    <t xml:space="preserve">  OIL SEAL 17X30X8</t>
  </si>
  <si>
    <t xml:space="preserve">  OIL SEAL TC 17X30X6</t>
  </si>
  <si>
    <t xml:space="preserve">  OIL SEAL 72 X 95 X 12</t>
  </si>
  <si>
    <t xml:space="preserve">  PER PEGAS ULIR 3,3 X 31,2 X 100 MM</t>
  </si>
  <si>
    <t xml:space="preserve">  STEP CONE DRAWING CASTAN</t>
  </si>
  <si>
    <t xml:space="preserve">  PISAU POTONG KACA</t>
  </si>
  <si>
    <t xml:space="preserve">  BATA API SK-36 ( SERONG ) 230X114X65</t>
  </si>
  <si>
    <t xml:space="preserve">  BATA API SK-36 ( PERSEGI ) 230X114X65</t>
  </si>
  <si>
    <t xml:space="preserve">  PLAT STEANLESS 2 X 90 X 1300 MM</t>
  </si>
  <si>
    <t xml:space="preserve">  PAHAT BUBUT 3/8 X 4"</t>
  </si>
  <si>
    <t xml:space="preserve">  PISAU BUBUT TNMG 160408N - UX</t>
  </si>
  <si>
    <t xml:space="preserve">  PISAU BUBUT INSERT ( BEKAS )</t>
  </si>
  <si>
    <t xml:space="preserve">  PLOCK SHOCK GALFANIS 2" X 1"</t>
  </si>
  <si>
    <t xml:space="preserve">  PLOCK SHOCK GALFANIS 1 1/4 X 3/4"</t>
  </si>
  <si>
    <t xml:space="preserve">  PLOCK SHOCK GALFANIS 3/4" X 1/2"</t>
  </si>
  <si>
    <t xml:space="preserve">  PLOCK SHOCK GALFANIS 1 1/4" X 3/4"</t>
  </si>
  <si>
    <t xml:space="preserve">  PIPA GALFANIS 1 1/2" SCH 40</t>
  </si>
  <si>
    <t xml:space="preserve">  BEARING 6203</t>
  </si>
  <si>
    <t xml:space="preserve">  BEARING 6208</t>
  </si>
  <si>
    <t xml:space="preserve">  BEARING  6209 ZZ</t>
  </si>
  <si>
    <t xml:space="preserve">  POMPA CENTRIFUGAL VENEZIA 1 1/2"/1 HP/3 PH 380 V</t>
  </si>
  <si>
    <t xml:space="preserve">  PULLY RANTAI T 20 RS 50 - 3</t>
  </si>
  <si>
    <t xml:space="preserve">  PER TEKAN 2,5 X 15 X 30 CM</t>
  </si>
  <si>
    <t xml:space="preserve">  PIPA PVC 1 1/2"</t>
  </si>
  <si>
    <t xml:space="preserve">  PILLOW BLOCK SY 504 M</t>
  </si>
  <si>
    <t xml:space="preserve">  PIPA PVC 1 1/4"</t>
  </si>
  <si>
    <t xml:space="preserve">  PENJEPIT KAWAT</t>
  </si>
  <si>
    <t xml:space="preserve">  RING BROWN 222X216X14 MM</t>
  </si>
  <si>
    <t xml:space="preserve">  RING BROWN 300X285X25 MM</t>
  </si>
  <si>
    <t xml:space="preserve">  RING BROWN 225X208X15 MM</t>
  </si>
  <si>
    <t xml:space="preserve">  REGULATOR OXYZYGEN</t>
  </si>
  <si>
    <t xml:space="preserve">  RANTAI DID 80 - 2</t>
  </si>
  <si>
    <t xml:space="preserve">  RING PLAT M 10</t>
  </si>
  <si>
    <t xml:space="preserve">  RODA LORY 4" ( HIDUP + MATI )</t>
  </si>
  <si>
    <t xml:space="preserve">  RODA LORY 6" ( HIDUP + MATI )</t>
  </si>
  <si>
    <t xml:space="preserve">  CARBOB BRUSH CB 411 A GURINDA 4"MAKITA</t>
  </si>
  <si>
    <t xml:space="preserve">  RODA LORY HAND PALLET ( 70MM X 180 MM )</t>
  </si>
  <si>
    <t xml:space="preserve">  SEAL ASBES</t>
  </si>
  <si>
    <t xml:space="preserve">  STEP CONE DRAWING CAPSTAN</t>
  </si>
  <si>
    <t xml:space="preserve">  SEAL ASBES 5/8"</t>
  </si>
  <si>
    <t xml:space="preserve">  SEAL TAPE</t>
  </si>
  <si>
    <t xml:space="preserve">  SAMBUNGAN RANTAI ( CONECTING LINK) DID 80-2</t>
  </si>
  <si>
    <t xml:space="preserve">  SELANG ANGIN 4 X 6 MM</t>
  </si>
  <si>
    <t xml:space="preserve">  SOLENOIT VALVE MDL; 4V210/08</t>
  </si>
  <si>
    <t xml:space="preserve">  STOP KRAN KIT 3/4"</t>
  </si>
  <si>
    <t xml:space="preserve">  SELANG ANGIN 8,5 X 14 MM</t>
  </si>
  <si>
    <t xml:space="preserve">  SIKAT KAWAT MANGKOK </t>
  </si>
  <si>
    <t xml:space="preserve">  STOP KRAN KITT 1/2"</t>
  </si>
  <si>
    <t xml:space="preserve">  STOP KRAN KIT 1"</t>
  </si>
  <si>
    <t xml:space="preserve">  SELENOID VALVE KURODA AS 2408 / 220 V</t>
  </si>
  <si>
    <t xml:space="preserve">  SHOCK DRAT LUAR PVC 3"</t>
  </si>
  <si>
    <t xml:space="preserve">  SHOCK PVC 3"</t>
  </si>
  <si>
    <t xml:space="preserve">  SAMBUNGAN RANTAI RS 50 X 3</t>
  </si>
  <si>
    <t xml:space="preserve">  TALI ASBES 10 MM</t>
  </si>
  <si>
    <t xml:space="preserve">  TALI ASBES 12 MM</t>
  </si>
  <si>
    <t xml:space="preserve">  TEE PVC 4"</t>
  </si>
  <si>
    <t xml:space="preserve">  TIMMING BELT ZR 900 H</t>
  </si>
  <si>
    <t xml:space="preserve">  TIMMING BELT 357 L</t>
  </si>
  <si>
    <t xml:space="preserve">  TEE GALFANIS 1"</t>
  </si>
  <si>
    <t xml:space="preserve">  TEE GALFANIS 1 1/2" 1 1/2"</t>
  </si>
  <si>
    <t xml:space="preserve">  TEE GALFANIS 2" X 1"</t>
  </si>
  <si>
    <t xml:space="preserve">  TAKEL / CHAIN HOIST MANUAL CAPS : 1 TON</t>
  </si>
  <si>
    <t xml:space="preserve">  VANBELT A - 30</t>
  </si>
  <si>
    <t xml:space="preserve">  VANBELT A - 32</t>
  </si>
  <si>
    <t xml:space="preserve">  VANBELT A - 53</t>
  </si>
  <si>
    <t xml:space="preserve">  VANBELT B - 36</t>
  </si>
  <si>
    <t xml:space="preserve">  HEATER ANEALING L 300X200 220V/2000W</t>
  </si>
  <si>
    <t xml:space="preserve">  VANBELT B - 46</t>
  </si>
  <si>
    <t xml:space="preserve">  VANBELT B - 56</t>
  </si>
  <si>
    <t xml:space="preserve">  VANBELT B - 57</t>
  </si>
  <si>
    <t xml:space="preserve">  VANBELT B - 65</t>
  </si>
  <si>
    <t xml:space="preserve">  VANBELT B - 69</t>
  </si>
  <si>
    <t xml:space="preserve">  VANBELT B - 71</t>
  </si>
  <si>
    <t xml:space="preserve">  VANBELT B - 73</t>
  </si>
  <si>
    <t xml:space="preserve">  VANBELT B - 76</t>
  </si>
  <si>
    <t xml:space="preserve">  VANBELT B - 80</t>
  </si>
  <si>
    <t xml:space="preserve">  VANBELT C - 100</t>
  </si>
  <si>
    <t xml:space="preserve">  VANBELT C - 138</t>
  </si>
  <si>
    <t xml:space="preserve">  VANBELT B - 81</t>
  </si>
  <si>
    <t xml:space="preserve">  VANBELT B - 40</t>
  </si>
  <si>
    <t xml:space="preserve">  VANBELT B - 70</t>
  </si>
  <si>
    <t xml:space="preserve">  VANBELT A - 71</t>
  </si>
  <si>
    <t xml:space="preserve">  VANBELT B - 47</t>
  </si>
  <si>
    <t xml:space="preserve">  VANBELT B - 52</t>
  </si>
  <si>
    <t xml:space="preserve">  BEARING 6206 ZZ</t>
  </si>
  <si>
    <t xml:space="preserve">  GERGAJI 14" ( ULTRA MAYOR )</t>
  </si>
  <si>
    <t xml:space="preserve">  VANBELT B - 77</t>
  </si>
  <si>
    <t xml:space="preserve">  VANBELT C - 177</t>
  </si>
  <si>
    <t xml:space="preserve">  VANBELT A - 88</t>
  </si>
  <si>
    <t xml:space="preserve">  VANBELT D - 145</t>
  </si>
  <si>
    <t xml:space="preserve">  VANBELT C-140</t>
  </si>
  <si>
    <t xml:space="preserve">  VANBELT KULIT CHLT3  4X55X1340</t>
  </si>
  <si>
    <t xml:space="preserve">  VANBELT KULIT CHLT3  4X35X1720</t>
  </si>
  <si>
    <t xml:space="preserve">  VANBELT KULIT CHLT3 50 X 1365</t>
  </si>
  <si>
    <t xml:space="preserve">  VANBELT KULIT CHLT3 50 X 1120</t>
  </si>
  <si>
    <t xml:space="preserve">  VANBELT KULIT CHLT3 35 X 1150</t>
  </si>
  <si>
    <t xml:space="preserve">  VANBELT KULIT CHLT3 35 X 1112</t>
  </si>
  <si>
    <t xml:space="preserve">  VANBELT 3 V  X 750</t>
  </si>
  <si>
    <t xml:space="preserve">  VANBELT KULIT CHLT3 35 X 1360</t>
  </si>
  <si>
    <t xml:space="preserve">  VANBELT KULIT CHLT3 30 X 1160</t>
  </si>
  <si>
    <t xml:space="preserve">  VARIABLE SPEED DRIVE TYPE; D007 A - M</t>
  </si>
  <si>
    <t xml:space="preserve">  VANBELT KULIT CHLT3 40 X 1100</t>
  </si>
  <si>
    <t xml:space="preserve">  WATER MUR GALFANIS 1/2"</t>
  </si>
  <si>
    <t xml:space="preserve">  WATER MUR GALFANIS  3/4"</t>
  </si>
  <si>
    <t xml:space="preserve">  WD - 40</t>
  </si>
  <si>
    <t xml:space="preserve">  WATER MUR GALFANIS 2"</t>
  </si>
  <si>
    <t xml:space="preserve">  WATUR MUR GALFANIS 1 1/2"</t>
  </si>
  <si>
    <t xml:space="preserve">  AIR ACCU SIR </t>
  </si>
  <si>
    <t xml:space="preserve">  BATTERY CHARGER 12 S/D 24 VOLT</t>
  </si>
  <si>
    <t xml:space="preserve">  LOAD CHANGE OVER SWITCH FMU63/4 4X630 A</t>
  </si>
  <si>
    <t xml:space="preserve">  BRAKE SHOE 47440 - 32880 - 71</t>
  </si>
  <si>
    <t xml:space="preserve">  DONGKRAK  BOTOL CAP; 10 TON</t>
  </si>
  <si>
    <t xml:space="preserve">  BESI UNP 100X50X60 MTR</t>
  </si>
  <si>
    <r>
      <t xml:space="preserve">  BESI PLAT </t>
    </r>
    <r>
      <rPr>
        <sz val="8"/>
        <rFont val="Arial"/>
        <family val="2"/>
      </rPr>
      <t>ø</t>
    </r>
    <r>
      <rPr>
        <sz val="8"/>
        <rFont val="Arial Narrow"/>
        <family val="2"/>
      </rPr>
      <t xml:space="preserve"> 5 MM 4 X 8</t>
    </r>
  </si>
  <si>
    <t xml:space="preserve">  KABEL SKUN RING ø 1,5 MM @ 100 </t>
  </si>
  <si>
    <t xml:space="preserve">  KABEL SKUN Y ø 2,5 MM @ 100</t>
  </si>
  <si>
    <t xml:space="preserve">  KABEEL SKUN RING ø 16 MM</t>
  </si>
  <si>
    <t xml:space="preserve">  TUBULAR HEATHER ø 15,5 X 700 220 V/ 400 W</t>
  </si>
  <si>
    <t xml:space="preserve">  THERMO COUPLE TYPE; K ø 5 MM</t>
  </si>
  <si>
    <t xml:space="preserve">  THERMOCOUPLE TYPE;K ø 20 MM L 300 MM</t>
  </si>
  <si>
    <t xml:space="preserve">  VINYL WIRE END CAP BLUE ø 16 MM @ 100</t>
  </si>
  <si>
    <t xml:space="preserve">  VINYL WIRE  END CAP BLACK ø 16 MM @ 100</t>
  </si>
  <si>
    <t xml:space="preserve">  VINYL WIRE END CAP YELLOW ø 1,5 MM @ 100</t>
  </si>
  <si>
    <t xml:space="preserve">  CARBON BRUSH UK-10X40X60</t>
  </si>
  <si>
    <t xml:space="preserve">  PROXIMITY SWICTH AUTONIC PR12-4DN</t>
  </si>
  <si>
    <t xml:space="preserve">  BEARING 30313</t>
  </si>
  <si>
    <t xml:space="preserve">  VINYL WIRE END CAP RED ø 1,5 MM @ 100</t>
  </si>
  <si>
    <t xml:space="preserve">  VINYL WIRE END CAP BLACK ø 1,5 MM @ 100</t>
  </si>
  <si>
    <t xml:space="preserve">  VINYL WIRE CAP RED ø 2,5 MM @ 100</t>
  </si>
  <si>
    <t xml:space="preserve">  CAT PILLOX</t>
  </si>
  <si>
    <t xml:space="preserve">  CAT KANSAI  @ 1 KG ( PUTIH )</t>
  </si>
  <si>
    <t xml:space="preserve">  PENGKI PLASTIC</t>
  </si>
  <si>
    <t xml:space="preserve">  PENGERAS COR</t>
  </si>
  <si>
    <t xml:space="preserve">  KLEM SEGEL 5/8"</t>
  </si>
  <si>
    <t xml:space="preserve">  LAMPU HOLOGEN 100 WATT/12V</t>
  </si>
  <si>
    <t xml:space="preserve">  CURRENT TRANSFORMER CIC ICY-2 500/5A</t>
  </si>
  <si>
    <t xml:space="preserve">  CURRENT TRANSFORMER CIC ICY-35 1B 300/5A</t>
  </si>
  <si>
    <t xml:space="preserve">  CURRENT TRANSFORMER CIC ICY-35 100/5A</t>
  </si>
  <si>
    <t xml:space="preserve">  CURRENT TRANSFORMER ICX-1600/5A</t>
  </si>
  <si>
    <t xml:space="preserve">  PETIH KARTON UK.- 395X2665X130 ( ISI 6 )</t>
  </si>
  <si>
    <t xml:space="preserve">  NICKLE ANEALING BAND</t>
  </si>
  <si>
    <t>TBG</t>
  </si>
  <si>
    <t xml:space="preserve">  OIL SEAL TC 37X57X10</t>
  </si>
  <si>
    <t xml:space="preserve">  OIL SEAL TC 38X55X8</t>
  </si>
  <si>
    <t xml:space="preserve">  OIL SEAL TC 35X55X11</t>
  </si>
  <si>
    <t xml:space="preserve">  OIL SEAL TC 45X62X8</t>
  </si>
  <si>
    <t xml:space="preserve">  OIL SEAL TC 50X72X12</t>
  </si>
  <si>
    <t xml:space="preserve">  OIL SEAL TC 55X78X12</t>
  </si>
  <si>
    <t xml:space="preserve">  OIL SEAL TC 55X72X9</t>
  </si>
  <si>
    <t xml:space="preserve">  OIL SEAL TC 58X75X12</t>
  </si>
  <si>
    <t xml:space="preserve">  OIL SEAL TC 58X80X12</t>
  </si>
  <si>
    <t xml:space="preserve">  OIL SEAL TC 60X82X12</t>
  </si>
  <si>
    <t xml:space="preserve">  OIL SEAL TC 65X88X12</t>
  </si>
  <si>
    <t xml:space="preserve">  OIL SEAL TC 65X90X13</t>
  </si>
  <si>
    <t xml:space="preserve">  OIL SEAL TC 90X115X13</t>
  </si>
  <si>
    <t xml:space="preserve">  OIL SEAL TC 130X160X14</t>
  </si>
  <si>
    <t xml:space="preserve">  OIL SEAL TC 160X190X15</t>
  </si>
  <si>
    <t xml:space="preserve">  OIL SEAL TC 170X200X15</t>
  </si>
  <si>
    <t xml:space="preserve">  OIL SEAL TC 17X30X8</t>
  </si>
  <si>
    <t xml:space="preserve">  OIL SEAL TC 20X40X11</t>
  </si>
  <si>
    <t xml:space="preserve">  OIL SEAL TC 20X38X12</t>
  </si>
  <si>
    <t xml:space="preserve">  OIL SEAL TC 20X47X12</t>
  </si>
  <si>
    <t xml:space="preserve">  OIL SEAL TC 25X45X8</t>
  </si>
  <si>
    <t xml:space="preserve">  OIL SEAL TC 25X37X7</t>
  </si>
  <si>
    <t xml:space="preserve">  OIL SEAL TC 32X42X4</t>
  </si>
  <si>
    <t xml:space="preserve">  OIL SEAL TC 40X50X8</t>
  </si>
  <si>
    <t xml:space="preserve">  OIL SEAL TC 50X70X12</t>
  </si>
  <si>
    <t xml:space="preserve">  OIL SEAL TC 50X80X10</t>
  </si>
  <si>
    <t xml:space="preserve">  OIL SEAL TC 50X30X10</t>
  </si>
  <si>
    <t xml:space="preserve">  OIL SEAL TC 55X80X12</t>
  </si>
  <si>
    <t xml:space="preserve">  OIL SEAL TC 65X82X12</t>
  </si>
  <si>
    <t xml:space="preserve">  OIL SEAL TC 70X90X10</t>
  </si>
  <si>
    <t xml:space="preserve">  OIL SEAL TC 72X95X12</t>
  </si>
  <si>
    <t xml:space="preserve">  OIL SEAL TC 85X105X12</t>
  </si>
  <si>
    <t xml:space="preserve">  OIL SEAL TC 95X125X13</t>
  </si>
  <si>
    <t xml:space="preserve">  OIL SEAL TC 95X115X12</t>
  </si>
  <si>
    <t xml:space="preserve">  OIL SEAL TC 65X80X12</t>
  </si>
  <si>
    <t xml:space="preserve">  CETAKAN SEMPLE TEMBAGA</t>
  </si>
  <si>
    <t xml:space="preserve">  BEARING 608</t>
  </si>
  <si>
    <t xml:space="preserve">  BEND PLASTIK 5/8 "</t>
  </si>
  <si>
    <t xml:space="preserve">  SEMEN  </t>
  </si>
  <si>
    <t xml:space="preserve">  PUSH BUTTON SWITCH 30 MM IDEC I</t>
  </si>
  <si>
    <t xml:space="preserve">  FIRE BRICK SK-36 @ 5 TON</t>
  </si>
  <si>
    <t xml:space="preserve">  AS FIBER 20MMX1MTR</t>
  </si>
  <si>
    <t xml:space="preserve">  OIL SEAL TC 35X20X8</t>
  </si>
  <si>
    <t xml:space="preserve">  PISAU BUBUT UK 1/8"X3/4"X6"</t>
  </si>
  <si>
    <t xml:space="preserve">  VANBELT B-56</t>
  </si>
  <si>
    <t xml:space="preserve">  WATER MUR STEAM</t>
  </si>
  <si>
    <t xml:space="preserve">  DRAW LUB RC - 1</t>
  </si>
  <si>
    <t xml:space="preserve">  KANTONG PLASTIC UK 2 KG</t>
  </si>
  <si>
    <t xml:space="preserve">  KNEE DRAT GALFANIS 3"</t>
  </si>
  <si>
    <t xml:space="preserve">  KNEE PVC 5"</t>
  </si>
  <si>
    <r>
      <t xml:space="preserve">MATA BOR HSS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10 MM NACHI</t>
    </r>
  </si>
  <si>
    <r>
      <t xml:space="preserve">  MATA BOR HSS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12 MM NACHI</t>
    </r>
  </si>
  <si>
    <r>
      <t xml:space="preserve">  MATA BOR HSS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14 MM</t>
    </r>
  </si>
  <si>
    <r>
      <t xml:space="preserve">  MATA BOR HSS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15,5 MM</t>
    </r>
  </si>
  <si>
    <r>
      <t xml:space="preserve">  MATA BOR HSS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16 MM</t>
    </r>
  </si>
  <si>
    <r>
      <t xml:space="preserve">  MATA BOR MILLING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10 MM NACHI</t>
    </r>
  </si>
  <si>
    <r>
      <t xml:space="preserve">  MATA BOR BETON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12 MM</t>
    </r>
  </si>
  <si>
    <r>
      <t xml:space="preserve">  MATA BOR BETON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28 MM</t>
    </r>
  </si>
  <si>
    <r>
      <t xml:space="preserve">  MECANICAL SEAL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32 MM</t>
    </r>
  </si>
  <si>
    <r>
      <t xml:space="preserve">  MECANICAL SEAL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28 MM</t>
    </r>
  </si>
  <si>
    <r>
      <t xml:space="preserve">  MECANICAL SEAL EA 560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1 3/8"</t>
    </r>
  </si>
  <si>
    <r>
      <t xml:space="preserve">  MECANICAL SEAL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33 MM</t>
    </r>
  </si>
  <si>
    <t xml:space="preserve">  TERMO COUPLE POSITHEREM TC 130303</t>
  </si>
  <si>
    <t xml:space="preserve">  BUSA HITAM</t>
  </si>
  <si>
    <t xml:space="preserve">  RANTAI RS 60 X 1 JAPAN</t>
  </si>
  <si>
    <r>
      <t xml:space="preserve">  OIL SEAL TONG ANEALING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850 X760X40X40 MM</t>
    </r>
  </si>
  <si>
    <r>
      <t xml:space="preserve">  OIL SEAL TONG ANEALING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700X580X40X65 MM</t>
    </r>
  </si>
  <si>
    <t xml:space="preserve">  CARBON BRUSH 15X40X70</t>
  </si>
  <si>
    <t xml:space="preserve">  BEARING UC 209-28</t>
  </si>
  <si>
    <t xml:space="preserve">  METAL ROLLING</t>
  </si>
  <si>
    <t xml:space="preserve">  PER 30 CM</t>
  </si>
  <si>
    <t xml:space="preserve">  VARIABLE SPEED DRIVE  TYPE : D007  A-M</t>
  </si>
  <si>
    <t xml:space="preserve">  CARBON BRUSH UK -37X28X70</t>
  </si>
  <si>
    <r>
      <t xml:space="preserve">  DIES BARU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3,37 MM</t>
    </r>
  </si>
  <si>
    <t xml:space="preserve">  OLI MEDITRANS SAE 40</t>
  </si>
  <si>
    <t xml:space="preserve">  GREASE  LGHP 2/5 SKF @ 5 KG</t>
  </si>
  <si>
    <t xml:space="preserve">  GREASE ( CHOMPOIL )</t>
  </si>
  <si>
    <t xml:space="preserve">  THERMAL OVERLOAD THN - 20 / 9A</t>
  </si>
  <si>
    <t xml:space="preserve">  LAMPU HOLOGEN 150 WATT</t>
  </si>
  <si>
    <t xml:space="preserve">  LAMPU HOLOGEN 250 WATT</t>
  </si>
  <si>
    <t xml:space="preserve">  OIL SEAL 48X62X8</t>
  </si>
  <si>
    <t xml:space="preserve">  OIL SEAL 50X70X8</t>
  </si>
  <si>
    <t xml:space="preserve">  PER HOLDER CARBON BRUSH</t>
  </si>
  <si>
    <t xml:space="preserve">  PILOW BLOCK AS 30 MM</t>
  </si>
  <si>
    <t xml:space="preserve">  TEE LAS GALFANIS 21/2"</t>
  </si>
  <si>
    <t xml:space="preserve">  OIL SEAL 32X52X8</t>
  </si>
  <si>
    <t xml:space="preserve">  OIL SEAL 34X48X8</t>
  </si>
  <si>
    <t xml:space="preserve">  OIL SEAL 60X80X10</t>
  </si>
  <si>
    <t xml:space="preserve">  THERMAL OVERLOAD THN 20/11A</t>
  </si>
  <si>
    <t xml:space="preserve">  MECANICAL SEAL 560 1 1/4"</t>
  </si>
  <si>
    <t xml:space="preserve">  BEARING 51317 FAG</t>
  </si>
  <si>
    <t xml:space="preserve">  AIR UNIT KCC TYPE : KAU 2000 M.02G 1/4"</t>
  </si>
  <si>
    <t xml:space="preserve">  SOLENOID VALVE KCC TYPE ;KS 3205.220V</t>
  </si>
  <si>
    <t xml:space="preserve">  BEARING 6006</t>
  </si>
  <si>
    <t xml:space="preserve">  TIMMING BELT ZR 900 H1"</t>
  </si>
  <si>
    <t xml:space="preserve">  HOLDER CARBON BRUSH  ( KECIL )</t>
  </si>
  <si>
    <t xml:space="preserve">  BLOCK KUNINGAN MDL ; T</t>
  </si>
  <si>
    <t xml:space="preserve">  CHECK VALVE KUNINGAN 11/2"</t>
  </si>
  <si>
    <t xml:space="preserve">  VANBELT KULIT 35X1570</t>
  </si>
  <si>
    <t xml:space="preserve">  OIL SEAL 28X48X8</t>
  </si>
  <si>
    <t xml:space="preserve">  BEARING 6215 ZZ</t>
  </si>
  <si>
    <t xml:space="preserve">  FULL FILTER P/N 16405-V0701</t>
  </si>
  <si>
    <t xml:space="preserve">  SARUNG TANGAN KULIT</t>
  </si>
  <si>
    <t xml:space="preserve">  OIL SEAL 60X85X12</t>
  </si>
  <si>
    <t xml:space="preserve">  MINYAK VANBEL ( BELT DRESENG )</t>
  </si>
  <si>
    <t xml:space="preserve">  OIL SEAL 55X85X12</t>
  </si>
  <si>
    <t xml:space="preserve">  CARBON BRUSH RC 87 20X40X40</t>
  </si>
  <si>
    <t xml:space="preserve">  CARBON BRUSH RC87  20X32X50 MM</t>
  </si>
  <si>
    <t xml:space="preserve">  GEAR HOISE Z 34</t>
  </si>
  <si>
    <t xml:space="preserve">  MECANICAL SEAL</t>
  </si>
  <si>
    <t xml:space="preserve">  ROLL KAWAT  MTK PHIONER UK 60X17 MM</t>
  </si>
  <si>
    <t xml:space="preserve">  BOHLAM TL 20 WAAT PHILIPS</t>
  </si>
  <si>
    <t xml:space="preserve">  BOHLAM  TL 40 WATT PHILIPS</t>
  </si>
  <si>
    <t xml:space="preserve">  DIES BARU 2,90 MM</t>
  </si>
  <si>
    <t xml:space="preserve">  DIES BARU 2,30 MM</t>
  </si>
  <si>
    <t xml:space="preserve">  DIES BARU 2,70 MM</t>
  </si>
  <si>
    <t xml:space="preserve">  DIES BARU 2,60 MM</t>
  </si>
  <si>
    <t xml:space="preserve">  PLASTIK FILM 10 CM</t>
  </si>
  <si>
    <t xml:space="preserve">  KAWAT LAS STEALESS 2,6 MM</t>
  </si>
  <si>
    <t xml:space="preserve">  BEARING 6308</t>
  </si>
  <si>
    <t xml:space="preserve">  SERVICE MOBIL</t>
  </si>
  <si>
    <t xml:space="preserve">  OLI MEDITRANS SAE 90</t>
  </si>
  <si>
    <t xml:space="preserve">  KARUNG BAGOR UK- 120 X 100 MTR</t>
  </si>
  <si>
    <t xml:space="preserve">  KRAN AIR 1/2"</t>
  </si>
  <si>
    <r>
      <t xml:space="preserve">  DIES BARU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2,50 MM</t>
    </r>
  </si>
  <si>
    <t xml:space="preserve">  MAGNETIC CONTACTOR SN-65 /220V</t>
  </si>
  <si>
    <t xml:space="preserve">  MAGNETIC CONTACTOR SN-20 / 220V</t>
  </si>
  <si>
    <t xml:space="preserve">  STATER S-10</t>
  </si>
  <si>
    <r>
      <t xml:space="preserve">  PACKING KARTON </t>
    </r>
    <r>
      <rPr>
        <b/>
        <sz val="10"/>
        <rFont val="Calibri"/>
        <family val="2"/>
      </rPr>
      <t>₵</t>
    </r>
    <r>
      <rPr>
        <b/>
        <sz val="10"/>
        <rFont val="Times New Roman"/>
        <family val="1"/>
      </rPr>
      <t xml:space="preserve"> 3 MM  TBA</t>
    </r>
  </si>
  <si>
    <t xml:space="preserve">  SELANG ANGIN 4 X6 MM</t>
  </si>
  <si>
    <t xml:space="preserve">              ( HERMAN )</t>
  </si>
  <si>
    <t xml:space="preserve">  BATTRY HT</t>
  </si>
  <si>
    <r>
      <t xml:space="preserve">  BOBIN </t>
    </r>
    <r>
      <rPr>
        <b/>
        <sz val="10"/>
        <rFont val="Calibri"/>
        <family val="2"/>
      </rPr>
      <t>Ø</t>
    </r>
    <r>
      <rPr>
        <b/>
        <sz val="10"/>
        <rFont val="Times New Roman"/>
        <family val="1"/>
      </rPr>
      <t xml:space="preserve"> 1200 MM</t>
    </r>
  </si>
  <si>
    <t xml:space="preserve">  FULL FILTER ATAS  P/N 016823</t>
  </si>
  <si>
    <t xml:space="preserve">  BALLAST TL 40 WATT PHILIP</t>
  </si>
  <si>
    <t xml:space="preserve">  BEARING 5206</t>
  </si>
  <si>
    <t xml:space="preserve">  BEARING 22216</t>
  </si>
  <si>
    <t>VANBELT 3V X 750</t>
  </si>
  <si>
    <t xml:space="preserve">                                     NAMA BARANG</t>
  </si>
  <si>
    <t xml:space="preserve">                                NAMA BARANG</t>
  </si>
  <si>
    <t xml:space="preserve">  CYLINDER HYDROLIK</t>
  </si>
  <si>
    <r>
      <t xml:space="preserve">  KAWAT LAS KUNINGAN </t>
    </r>
    <r>
      <rPr>
        <b/>
        <sz val="10"/>
        <rFont val="Calibri"/>
        <family val="2"/>
      </rPr>
      <t>Ø</t>
    </r>
    <r>
      <rPr>
        <b/>
        <sz val="10"/>
        <rFont val="Times New Roman"/>
        <family val="1"/>
      </rPr>
      <t xml:space="preserve"> 3 MM</t>
    </r>
  </si>
  <si>
    <t xml:space="preserve">  VANBELT KULIT CHLT3 40 X 1725</t>
  </si>
  <si>
    <t xml:space="preserve">  VANBELT KULIT CHLT3 40 X 1470</t>
  </si>
  <si>
    <t xml:space="preserve">  VANBELT KULIT CHLT3 40 X 1160</t>
  </si>
  <si>
    <t xml:space="preserve">  VANBELT KULIT CHLT3 40 X 1350</t>
  </si>
  <si>
    <t xml:space="preserve">  VANBELT KULIT CHLT3 40 X 930</t>
  </si>
  <si>
    <t xml:space="preserve">  GEAR KUNINGAN (WORM GEAR) Z44 / 148X60MM</t>
  </si>
  <si>
    <t xml:space="preserve">  OIL SEAL TC 105X80X13</t>
  </si>
  <si>
    <t xml:space="preserve">  OIL SEAL 150X180X15</t>
  </si>
  <si>
    <t xml:space="preserve">  CARBON BRUSH UK- 12X32X50</t>
  </si>
  <si>
    <t xml:space="preserve">  COLLING FAN 4" / 220V</t>
  </si>
  <si>
    <r>
      <t xml:space="preserve">  OIL SEAL TONG ANEALING </t>
    </r>
    <r>
      <rPr>
        <b/>
        <sz val="10"/>
        <rFont val="Calibri"/>
        <family val="2"/>
      </rPr>
      <t>Ø</t>
    </r>
    <r>
      <rPr>
        <b/>
        <sz val="10"/>
        <rFont val="Times New Roman"/>
        <family val="1"/>
      </rPr>
      <t xml:space="preserve"> 900X760X40X40</t>
    </r>
  </si>
  <si>
    <t xml:space="preserve">  MULTI TESTER</t>
  </si>
  <si>
    <t xml:space="preserve">  TERMINAL KERAMIK</t>
  </si>
  <si>
    <t xml:space="preserve">  SERVICE TRAVO 2500 KVA</t>
  </si>
  <si>
    <t xml:space="preserve"> METALUBE LUBRICOOL</t>
  </si>
  <si>
    <t xml:space="preserve">  CHECK VALVE KUNINGAN 21/2"</t>
  </si>
  <si>
    <t xml:space="preserve">  TIMMING BELT 450 H</t>
  </si>
  <si>
    <t xml:space="preserve">  CARBON BRUSH UK- 12X20X30 MM</t>
  </si>
  <si>
    <t xml:space="preserve">  CARBON BRUSH UK-16X25X40</t>
  </si>
  <si>
    <t>OKE</t>
  </si>
  <si>
    <t xml:space="preserve">  PUSH BUTTON SWITCH KS 2-2</t>
  </si>
  <si>
    <t xml:space="preserve">  BEARING 1210</t>
  </si>
  <si>
    <t xml:space="preserve">  PILLOW BLOCK UCP 206 J</t>
  </si>
  <si>
    <t xml:space="preserve">  EXHAUST FAN 12"</t>
  </si>
  <si>
    <t xml:space="preserve">  MAGNETIC CONTACTOR SN-35 COIL 110</t>
  </si>
  <si>
    <t xml:space="preserve">  NFB (NO FUSE BREAKER) 250 CW 250A / 3P</t>
  </si>
  <si>
    <t>OFF</t>
  </si>
  <si>
    <t xml:space="preserve">  BAN DALAM 750-16</t>
  </si>
  <si>
    <t xml:space="preserve">  COUPLE ROLLING</t>
  </si>
  <si>
    <t xml:space="preserve">  BAN DALAM UK- 700X12</t>
  </si>
  <si>
    <t xml:space="preserve">  RELAY UNIT OMRON 61F - 11</t>
  </si>
  <si>
    <t xml:space="preserve">  CARBON BRUSH 20X32X50 MM</t>
  </si>
  <si>
    <t xml:space="preserve">  CARBON BRUSH UK- 20X40X55 MM</t>
  </si>
  <si>
    <t xml:space="preserve">  ISOLASI 3M SCOTCH 27</t>
  </si>
  <si>
    <t xml:space="preserve">  MAGNETIC CONTACTOR SN-80 / 220V</t>
  </si>
  <si>
    <t xml:space="preserve">  VANBELT C - 175</t>
  </si>
  <si>
    <t>SELESAI</t>
  </si>
  <si>
    <t>BLM</t>
  </si>
  <si>
    <t xml:space="preserve">  LEM SEALENT (MERAH)</t>
  </si>
  <si>
    <t xml:space="preserve">  LEM AICA AIBON @ 1 KG</t>
  </si>
  <si>
    <t xml:space="preserve">  CETAKAN INGOT</t>
  </si>
  <si>
    <t xml:space="preserve">  LAMPU LED 16 WATT</t>
  </si>
  <si>
    <t xml:space="preserve">  TERMINAL CARBON BRUSH</t>
  </si>
  <si>
    <t xml:space="preserve">  BATU GURINDA POTONG 4"</t>
  </si>
  <si>
    <t xml:space="preserve">  CUTTING TIP LPG (MERK YAMATO)</t>
  </si>
  <si>
    <t xml:space="preserve">  FULL FILTER KX 44</t>
  </si>
  <si>
    <t xml:space="preserve">  KARET PEL + GAGANG</t>
  </si>
  <si>
    <t xml:space="preserve">  KAIN PEL</t>
  </si>
  <si>
    <t xml:space="preserve">  GUNTING MCC 750</t>
  </si>
  <si>
    <t xml:space="preserve">  LUBRICANT 2500 @ 180 KG                                                      DRUM</t>
  </si>
  <si>
    <t xml:space="preserve">  MEIDRAW 1010</t>
  </si>
  <si>
    <t xml:space="preserve">  BEARING FILLOW BLOCK FAG SYJ 516</t>
  </si>
  <si>
    <t xml:space="preserve">  BEARING FAG 23030 CC/M33</t>
  </si>
  <si>
    <t xml:space="preserve">  ELPIJI </t>
  </si>
  <si>
    <t xml:space="preserve">  KAWAT LAS STEANLES 3,2MM</t>
  </si>
  <si>
    <t xml:space="preserve">  CARBON BRUSH UK- 24X32X60</t>
  </si>
  <si>
    <t xml:space="preserve">  RUMAH CARBON BRUSH</t>
  </si>
  <si>
    <t>BEARING 22215 E1-K FAG</t>
  </si>
  <si>
    <t xml:space="preserve">  KACA KEDOK LAS ( HITAM)</t>
  </si>
  <si>
    <t xml:space="preserve">  KIKIR PLAT 6"</t>
  </si>
  <si>
    <t xml:space="preserve">  CAT PILOX ( PUTIH)</t>
  </si>
  <si>
    <r>
      <t xml:space="preserve">  DIES BARU </t>
    </r>
    <r>
      <rPr>
        <b/>
        <sz val="10"/>
        <rFont val="Calibri"/>
        <family val="2"/>
      </rPr>
      <t>Ø</t>
    </r>
    <r>
      <rPr>
        <b/>
        <sz val="10"/>
        <rFont val="Times New Roman"/>
        <family val="1"/>
      </rPr>
      <t xml:space="preserve"> 3,20 MM</t>
    </r>
  </si>
  <si>
    <r>
      <t xml:space="preserve">  DIES BARU </t>
    </r>
    <r>
      <rPr>
        <b/>
        <sz val="10"/>
        <rFont val="Calibri"/>
        <family val="2"/>
      </rPr>
      <t>Ø</t>
    </r>
    <r>
      <rPr>
        <b/>
        <sz val="10"/>
        <rFont val="Times New Roman"/>
        <family val="1"/>
      </rPr>
      <t xml:space="preserve"> 4,50 MM</t>
    </r>
  </si>
  <si>
    <r>
      <t xml:space="preserve">  DIES BARU </t>
    </r>
    <r>
      <rPr>
        <b/>
        <sz val="10"/>
        <rFont val="Calibri"/>
        <family val="2"/>
      </rPr>
      <t>Ø</t>
    </r>
    <r>
      <rPr>
        <b/>
        <sz val="10"/>
        <rFont val="Times New Roman"/>
        <family val="1"/>
      </rPr>
      <t xml:space="preserve"> 6,60 MM</t>
    </r>
  </si>
  <si>
    <t xml:space="preserve">  MAGNETIC CONTACROR SN-35/220V</t>
  </si>
  <si>
    <t xml:space="preserve">  MAGNETIC CONTACTOR SN-50 / 220V</t>
  </si>
  <si>
    <t xml:space="preserve">  OIL SEAL 56X85X12</t>
  </si>
  <si>
    <t xml:space="preserve">  VANBELTD 160</t>
  </si>
  <si>
    <r>
      <t xml:space="preserve">  DIES BARU </t>
    </r>
    <r>
      <rPr>
        <b/>
        <sz val="10"/>
        <rFont val="Calibri"/>
        <family val="2"/>
      </rPr>
      <t>Ø</t>
    </r>
    <r>
      <rPr>
        <b/>
        <sz val="10"/>
        <rFont val="Times New Roman"/>
        <family val="1"/>
      </rPr>
      <t xml:space="preserve"> 3,60 MM</t>
    </r>
  </si>
  <si>
    <t xml:space="preserve">  PELE ROLLING</t>
  </si>
  <si>
    <t xml:space="preserve">  AIR FILTER P/N P82-7654</t>
  </si>
  <si>
    <t xml:space="preserve">  AIR FILTER P/N J85-1027-01</t>
  </si>
  <si>
    <t xml:space="preserve">  BAN LUAR 750-16 14 PLY</t>
  </si>
  <si>
    <t xml:space="preserve">  BEARING 7210</t>
  </si>
  <si>
    <t xml:space="preserve">  CHAIN COUPLING 5016</t>
  </si>
  <si>
    <t xml:space="preserve">  FILTER REGULATOR PORT 1/4"</t>
  </si>
  <si>
    <t xml:space="preserve">  RODA LORY 4" (HIDUP+ MATI)</t>
  </si>
  <si>
    <t xml:space="preserve">  STOPKRAN KIT 1" ENGKOL</t>
  </si>
  <si>
    <t xml:space="preserve">  STOP KRAN ONDA 1,5" ENGKOL</t>
  </si>
  <si>
    <t xml:space="preserve">  KRAN PELAMPUNG 3/4"</t>
  </si>
  <si>
    <t xml:space="preserve">  AIR KERAS ( SULFURIC ACID)</t>
  </si>
  <si>
    <r>
      <t xml:space="preserve">  DIES BARU </t>
    </r>
    <r>
      <rPr>
        <b/>
        <sz val="10"/>
        <rFont val="Calibri"/>
        <family val="2"/>
      </rPr>
      <t>ø</t>
    </r>
    <r>
      <rPr>
        <b/>
        <sz val="10"/>
        <rFont val="Times New Roman"/>
        <family val="1"/>
      </rPr>
      <t xml:space="preserve"> 2,80 MM</t>
    </r>
  </si>
  <si>
    <r>
      <t xml:space="preserve">  DIES BARU </t>
    </r>
    <r>
      <rPr>
        <b/>
        <sz val="10"/>
        <rFont val="Calibri"/>
        <family val="2"/>
      </rPr>
      <t>ø</t>
    </r>
    <r>
      <rPr>
        <b/>
        <sz val="10"/>
        <rFont val="Times New Roman"/>
        <family val="1"/>
      </rPr>
      <t xml:space="preserve"> 2,82 MM</t>
    </r>
  </si>
  <si>
    <r>
      <t xml:space="preserve">  DIES BARU </t>
    </r>
    <r>
      <rPr>
        <b/>
        <sz val="10"/>
        <rFont val="Calibri"/>
        <family val="2"/>
      </rPr>
      <t>ø</t>
    </r>
    <r>
      <rPr>
        <b/>
        <sz val="10"/>
        <rFont val="Times New Roman"/>
        <family val="1"/>
      </rPr>
      <t xml:space="preserve"> 3,15 MM</t>
    </r>
  </si>
  <si>
    <t xml:space="preserve">  THERMAL OVERLOAD THN-120/67A (54-80A)</t>
  </si>
  <si>
    <t xml:space="preserve">  LEM PARALON UK- 1/2KG</t>
  </si>
  <si>
    <t xml:space="preserve">  STOP KRAN ONDA 3/4" ENGKOL</t>
  </si>
  <si>
    <t xml:space="preserve">  VANBELT KULIT CHLT3 35X1130</t>
  </si>
  <si>
    <t xml:space="preserve">  VANBELT KULIT CHLT 3 60X1990</t>
  </si>
  <si>
    <t xml:space="preserve">  CONTAC BLOCK TC P/N 33016045</t>
  </si>
  <si>
    <t xml:space="preserve">  OTOMATIS LAMPU</t>
  </si>
  <si>
    <t xml:space="preserve">  </t>
  </si>
  <si>
    <t xml:space="preserve">  PRESURE GAUGE OIL 0 s/d 4 BAR</t>
  </si>
  <si>
    <t xml:space="preserve">  BAN LUAR 700 - 12 12 PLY</t>
  </si>
  <si>
    <t xml:space="preserve"> BAN LUAR TUBLES 205/65 R15 R390</t>
  </si>
  <si>
    <t xml:space="preserve">  VICAFIL 215N DRAWING LUBRICANT</t>
  </si>
  <si>
    <t xml:space="preserve">  PLAT STRIP</t>
  </si>
  <si>
    <t xml:space="preserve">  RODA LORY 3" (HIDUP +MATI)</t>
  </si>
  <si>
    <t xml:space="preserve">  VANBELT KULIT CHLT3 4X65X1900</t>
  </si>
  <si>
    <t xml:space="preserve">  FILTER ASSY P/N 34462-31</t>
  </si>
  <si>
    <t xml:space="preserve">  AS STEANLES 35 MM X 240 CM</t>
  </si>
  <si>
    <t xml:space="preserve">  AS STEANLES 35 MM X 270 CM</t>
  </si>
  <si>
    <t xml:space="preserve">  DRIVE ASSY (IMPORT)</t>
  </si>
  <si>
    <t xml:space="preserve">  SERVICE HOLDER CARBON BRUSH</t>
  </si>
  <si>
    <t xml:space="preserve">  PENGKI PLASTIC </t>
  </si>
  <si>
    <t xml:space="preserve">  SAPU NYLON</t>
  </si>
  <si>
    <t xml:space="preserve">  ACCU 75A/12 VOLT</t>
  </si>
  <si>
    <t xml:space="preserve">  PANTEK COUPLING</t>
  </si>
  <si>
    <t xml:space="preserve">  AS KUNINGAN 83 MM X 50 CM</t>
  </si>
  <si>
    <t xml:space="preserve">  PACKING KARTON 2 MM TBA</t>
  </si>
  <si>
    <t xml:space="preserve">  KAWAT SELING 12 MM</t>
  </si>
  <si>
    <t xml:space="preserve">  GUNTING KUPU KUPU</t>
  </si>
  <si>
    <t xml:space="preserve">  BAN DALAM UK- 28 X 8 R 15</t>
  </si>
  <si>
    <t xml:space="preserve">  TIMER SWITCH SUL 181h THEBEN</t>
  </si>
  <si>
    <t xml:space="preserve">  VAMBEL KULIT CHLT3 50X 1120</t>
  </si>
  <si>
    <t xml:space="preserve">  LAMPU LED 20 WATT</t>
  </si>
  <si>
    <t xml:space="preserve">  BEARING 206</t>
  </si>
  <si>
    <t xml:space="preserve">  KUNCI PIPA 24 "</t>
  </si>
  <si>
    <t xml:space="preserve"> OIL SEAL 100X80X12</t>
  </si>
  <si>
    <t xml:space="preserve">  CAT ZINCROMAT @ 5 KG</t>
  </si>
  <si>
    <t>COLT</t>
  </si>
  <si>
    <t xml:space="preserve">  OIL FILTER P/N 15601-76009-71</t>
  </si>
  <si>
    <t xml:space="preserve">  LAMPU SPIRAL 88 WATT/ E 40</t>
  </si>
  <si>
    <t xml:space="preserve">  BEARING 32218 NTN</t>
  </si>
  <si>
    <t xml:space="preserve">  CAPSTAN RING /DRAWAING MACHINE</t>
  </si>
  <si>
    <t xml:space="preserve">  ELBOW STEANLES 304 SCH20 2"</t>
  </si>
  <si>
    <t xml:space="preserve">  OIL SEAL 54X35X8</t>
  </si>
  <si>
    <t xml:space="preserve">  OIL SEAL 60X40X9</t>
  </si>
  <si>
    <t xml:space="preserve">  WD 40</t>
  </si>
  <si>
    <t xml:space="preserve">  WATER MUR DRAT STEANLES 304 2"</t>
  </si>
  <si>
    <t xml:space="preserve">  FIRE BRICK SK-36 TYPE; A1</t>
  </si>
  <si>
    <t xml:space="preserve"> TRUCK</t>
  </si>
  <si>
    <t xml:space="preserve">  ACCU 65A / 12V</t>
  </si>
  <si>
    <t xml:space="preserve">  BAN LUAR 600-9 10 PLY</t>
  </si>
  <si>
    <t xml:space="preserve">  BAN FLAP 750-16</t>
  </si>
  <si>
    <t xml:space="preserve">  SEAL P/N 3EC-14-11130</t>
  </si>
  <si>
    <t xml:space="preserve">  FOOT SWITCH FS3 10A / 250A</t>
  </si>
  <si>
    <t xml:space="preserve">NAMA BARANG </t>
  </si>
  <si>
    <t xml:space="preserve">  SEKOP BESI </t>
  </si>
  <si>
    <t xml:space="preserve">  THINNER @ 5 KG</t>
  </si>
  <si>
    <t xml:space="preserve">  TIE ROD TRANMISI RH</t>
  </si>
  <si>
    <t xml:space="preserve">  TIE ROD TRANSMISI   LH</t>
  </si>
  <si>
    <t xml:space="preserve">  KAP LAMPU + FITTING E27</t>
  </si>
  <si>
    <t xml:space="preserve">  FLINGKU SEIX</t>
  </si>
  <si>
    <t xml:space="preserve">  KAYU KASO</t>
  </si>
  <si>
    <t xml:space="preserve">  KORAL SPLIT </t>
  </si>
  <si>
    <t xml:space="preserve">  PAKU 5 CM</t>
  </si>
  <si>
    <t xml:space="preserve">  ACCU 85A / 12 VOLT</t>
  </si>
  <si>
    <t xml:space="preserve">  BESI SIKU 40X40X4X6 MTR</t>
  </si>
  <si>
    <t xml:space="preserve">  BESI PLAT 5 MMX 4X8"</t>
  </si>
  <si>
    <t xml:space="preserve">  BESI AS CVN UK- 150MM X 1000MM</t>
  </si>
  <si>
    <t xml:space="preserve">  DOUBLE NEPLE GALFANIS 11/2"</t>
  </si>
  <si>
    <t xml:space="preserve">  KEDOK LAS</t>
  </si>
  <si>
    <t xml:space="preserve">  KNEE GALFANIS 11/2"</t>
  </si>
  <si>
    <t xml:space="preserve">  PLAT STEANLES 4MMX4"X8"</t>
  </si>
  <si>
    <t xml:space="preserve">  PELAMPUNG AIR 3/4"</t>
  </si>
  <si>
    <t xml:space="preserve">  RANTAI DID 80-2</t>
  </si>
  <si>
    <t xml:space="preserve">  STOP KRAN ONDA 11/2" ENGKOL</t>
  </si>
  <si>
    <t xml:space="preserve">  STANG LAS</t>
  </si>
  <si>
    <t xml:space="preserve">   BAHAN PEMBANTU</t>
  </si>
  <si>
    <t xml:space="preserve">  DRAW LUB RC-1</t>
  </si>
  <si>
    <t xml:space="preserve">  LUBRICANT 2500</t>
  </si>
  <si>
    <t xml:space="preserve">  LUBRICANT 2000</t>
  </si>
  <si>
    <t xml:space="preserve">  BAHAN BAKAR / PELUMAS</t>
  </si>
  <si>
    <t xml:space="preserve">  GREASE LGHP  2/5 SKF @ 5 KG</t>
  </si>
  <si>
    <t xml:space="preserve">  OLI MEDITRAN SAE 140</t>
  </si>
  <si>
    <t xml:space="preserve">  OLI MEDITRAN SAE 90</t>
  </si>
  <si>
    <t xml:space="preserve">  OLI MEDITRAN SAE 40</t>
  </si>
  <si>
    <t xml:space="preserve">  SHELL DIESOLINE (HSD/SOLAR)</t>
  </si>
  <si>
    <t xml:space="preserve"> DI BUAT</t>
  </si>
  <si>
    <t>( HERMAN)</t>
  </si>
  <si>
    <t xml:space="preserve">                                                                     29 MARET 2019</t>
  </si>
  <si>
    <t xml:space="preserve"> TANGERANG ;29 MARET 2019</t>
  </si>
  <si>
    <t xml:space="preserve">                                                                        29 MARET 2019</t>
  </si>
  <si>
    <t xml:space="preserve"> KM  / APOLLO / MARET 2019</t>
  </si>
  <si>
    <t xml:space="preserve">  KM/ UMUM / MARET 2019</t>
  </si>
  <si>
    <t xml:space="preserve">  KM / GUDANG / MARET 2019</t>
  </si>
  <si>
    <t xml:space="preserve">  KM / ROLLING / MARET 2019</t>
  </si>
  <si>
    <t xml:space="preserve">  KM / COMPRESOR / MARET 2019</t>
  </si>
  <si>
    <t xml:space="preserve">  KM / MOBIL / FORKLIP / MARET 2019</t>
  </si>
  <si>
    <t xml:space="preserve">  KM / SDM / MARET 2019</t>
  </si>
  <si>
    <t xml:space="preserve">  KM / MAL / MARET 2019</t>
  </si>
  <si>
    <t xml:space="preserve">  KM / WORKSHOP / MARET 2019</t>
  </si>
  <si>
    <t xml:space="preserve"> KM / WORKSHOP / MARET / 2019</t>
  </si>
  <si>
    <t xml:space="preserve">  KM / WORKSHOP /MARET 2019</t>
  </si>
  <si>
    <t xml:space="preserve">  KM / DIESEL / MARET 2019</t>
  </si>
  <si>
    <t xml:space="preserve">        TANGREANG ; 29 MARET 2019</t>
  </si>
  <si>
    <t xml:space="preserve"> KAYU PALLENT</t>
  </si>
  <si>
    <t xml:space="preserve"> SELANG NYLON 2"</t>
  </si>
  <si>
    <t xml:space="preserve">  SERVICE COMPUTER</t>
  </si>
  <si>
    <t xml:space="preserve">  MASTER CYLINDER P/N 3EC-36-11211</t>
  </si>
  <si>
    <t xml:space="preserve"> SERVICE FORKLIP</t>
  </si>
  <si>
    <t xml:space="preserve">  BALLAST TL 20 WATT</t>
  </si>
  <si>
    <t xml:space="preserve">  MAGNETIC CONTACTOR SN-11/220V</t>
  </si>
  <si>
    <t>SAMPAI DISINI</t>
  </si>
  <si>
    <t xml:space="preserve">  AMPLAS ROLL</t>
  </si>
  <si>
    <t xml:space="preserve"> BEARING AXIAL 309</t>
  </si>
  <si>
    <t xml:space="preserve">  BEARING 63/22</t>
  </si>
  <si>
    <t xml:space="preserve">  COUPLING HAND CODER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</si>
</sst>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_(* #,##0.0_);_(* \(#,##0.0\);_(* &quot;-&quot;?_);_(@_)"/>
    <numFmt numFmtId="165" formatCode="_(* #,##0.0_);_(* \(#,##0.0\);_(* &quot;-&quot;_);_(@_)"/>
  </numFmts>
  <fonts count="1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 Narrow"/>
      <family val="2"/>
    </font>
    <font>
      <sz val="9"/>
      <name val="Arial"/>
      <family val="2"/>
    </font>
    <font>
      <sz val="11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sz val="11"/>
      <name val="Arial"/>
      <family val="2"/>
    </font>
    <font>
      <b/>
      <sz val="11"/>
      <name val="Arial Narrow"/>
      <family val="2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Calibri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0" xfId="0" applyFont="1"/>
    <xf numFmtId="0" fontId="4" fillId="0" borderId="4" xfId="0" applyFont="1" applyBorder="1" applyAlignment="1">
      <alignment horizontal="center" vertical="center" wrapText="1"/>
    </xf>
    <xf numFmtId="41" fontId="3" fillId="0" borderId="1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41" fontId="3" fillId="0" borderId="2" xfId="0" applyNumberFormat="1" applyFont="1" applyBorder="1" applyAlignment="1">
      <alignment horizontal="right"/>
    </xf>
    <xf numFmtId="41" fontId="3" fillId="0" borderId="2" xfId="0" applyNumberFormat="1" applyFont="1" applyBorder="1" applyAlignment="1">
      <alignment horizontal="center"/>
    </xf>
    <xf numFmtId="41" fontId="3" fillId="0" borderId="0" xfId="0" applyNumberFormat="1" applyFont="1" applyBorder="1" applyAlignment="1">
      <alignment horizontal="center"/>
    </xf>
    <xf numFmtId="41" fontId="3" fillId="0" borderId="0" xfId="0" applyNumberFormat="1" applyFont="1" applyBorder="1"/>
    <xf numFmtId="41" fontId="3" fillId="0" borderId="2" xfId="0" applyNumberFormat="1" applyFont="1" applyFill="1" applyBorder="1"/>
    <xf numFmtId="41" fontId="3" fillId="0" borderId="2" xfId="0" applyNumberFormat="1" applyFont="1" applyFill="1" applyBorder="1" applyAlignment="1">
      <alignment horizontal="center"/>
    </xf>
    <xf numFmtId="41" fontId="3" fillId="0" borderId="3" xfId="0" applyNumberFormat="1" applyFont="1" applyFill="1" applyBorder="1"/>
    <xf numFmtId="41" fontId="3" fillId="0" borderId="3" xfId="0" applyNumberFormat="1" applyFont="1" applyFill="1" applyBorder="1" applyAlignment="1">
      <alignment horizontal="center"/>
    </xf>
    <xf numFmtId="41" fontId="3" fillId="0" borderId="1" xfId="0" applyNumberFormat="1" applyFont="1" applyFill="1" applyBorder="1"/>
    <xf numFmtId="41" fontId="3" fillId="0" borderId="5" xfId="0" applyNumberFormat="1" applyFont="1" applyBorder="1"/>
    <xf numFmtId="0" fontId="0" fillId="0" borderId="5" xfId="0" applyBorder="1"/>
    <xf numFmtId="41" fontId="3" fillId="0" borderId="5" xfId="0" applyNumberFormat="1" applyFont="1" applyFill="1" applyBorder="1"/>
    <xf numFmtId="0" fontId="3" fillId="0" borderId="5" xfId="0" applyFont="1" applyBorder="1" applyAlignment="1">
      <alignment horizontal="center"/>
    </xf>
    <xf numFmtId="0" fontId="0" fillId="0" borderId="0" xfId="0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1" fontId="3" fillId="0" borderId="0" xfId="0" applyNumberFormat="1" applyFont="1" applyFill="1" applyBorder="1"/>
    <xf numFmtId="41" fontId="3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/>
    <xf numFmtId="41" fontId="3" fillId="0" borderId="5" xfId="0" applyNumberFormat="1" applyFont="1" applyFill="1" applyBorder="1" applyAlignment="1">
      <alignment horizontal="center"/>
    </xf>
    <xf numFmtId="41" fontId="5" fillId="0" borderId="0" xfId="0" applyNumberFormat="1" applyFont="1" applyFill="1" applyBorder="1"/>
    <xf numFmtId="41" fontId="3" fillId="0" borderId="6" xfId="0" applyNumberFormat="1" applyFont="1" applyBorder="1"/>
    <xf numFmtId="41" fontId="3" fillId="0" borderId="2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41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4" fontId="3" fillId="0" borderId="2" xfId="0" applyNumberFormat="1" applyFont="1" applyBorder="1"/>
    <xf numFmtId="12" fontId="3" fillId="0" borderId="2" xfId="0" applyNumberFormat="1" applyFont="1" applyFill="1" applyBorder="1"/>
    <xf numFmtId="0" fontId="3" fillId="0" borderId="0" xfId="0" applyFont="1" applyBorder="1" applyAlignment="1">
      <alignment horizontal="center" vertical="center" wrapText="1"/>
    </xf>
    <xf numFmtId="0" fontId="6" fillId="0" borderId="0" xfId="0" applyFont="1"/>
    <xf numFmtId="0" fontId="6" fillId="0" borderId="4" xfId="0" applyFont="1" applyBorder="1" applyAlignment="1">
      <alignment horizontal="center" vertical="center" wrapText="1"/>
    </xf>
    <xf numFmtId="0" fontId="7" fillId="0" borderId="0" xfId="0" applyFont="1" applyBorder="1"/>
    <xf numFmtId="0" fontId="3" fillId="0" borderId="5" xfId="0" applyFont="1" applyFill="1" applyBorder="1" applyAlignment="1">
      <alignment horizontal="center"/>
    </xf>
    <xf numFmtId="41" fontId="3" fillId="0" borderId="5" xfId="0" applyNumberFormat="1" applyFont="1" applyBorder="1" applyAlignment="1">
      <alignment horizontal="center" vertical="center" wrapText="1"/>
    </xf>
    <xf numFmtId="41" fontId="3" fillId="0" borderId="0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1" fontId="7" fillId="0" borderId="1" xfId="0" applyNumberFormat="1" applyFont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41" fontId="7" fillId="0" borderId="2" xfId="0" applyNumberFormat="1" applyFont="1" applyBorder="1"/>
    <xf numFmtId="41" fontId="7" fillId="0" borderId="2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41" fontId="7" fillId="0" borderId="3" xfId="0" applyNumberFormat="1" applyFont="1" applyBorder="1"/>
    <xf numFmtId="164" fontId="7" fillId="0" borderId="2" xfId="0" applyNumberFormat="1" applyFont="1" applyBorder="1"/>
    <xf numFmtId="41" fontId="7" fillId="0" borderId="1" xfId="0" applyNumberFormat="1" applyFont="1" applyFill="1" applyBorder="1"/>
    <xf numFmtId="41" fontId="7" fillId="0" borderId="2" xfId="0" applyNumberFormat="1" applyFont="1" applyFill="1" applyBorder="1"/>
    <xf numFmtId="41" fontId="7" fillId="0" borderId="3" xfId="0" applyNumberFormat="1" applyFont="1" applyFill="1" applyBorder="1"/>
    <xf numFmtId="0" fontId="7" fillId="0" borderId="5" xfId="0" applyFont="1" applyBorder="1" applyAlignment="1">
      <alignment horizontal="center"/>
    </xf>
    <xf numFmtId="41" fontId="7" fillId="0" borderId="5" xfId="0" applyNumberFormat="1" applyFont="1" applyBorder="1"/>
    <xf numFmtId="0" fontId="7" fillId="0" borderId="2" xfId="0" applyFont="1" applyFill="1" applyBorder="1"/>
    <xf numFmtId="0" fontId="7" fillId="0" borderId="2" xfId="0" applyFont="1" applyFill="1" applyBorder="1" applyAlignment="1">
      <alignment horizontal="center"/>
    </xf>
    <xf numFmtId="41" fontId="7" fillId="0" borderId="0" xfId="0" applyNumberFormat="1" applyFont="1" applyBorder="1" applyAlignment="1">
      <alignment horizontal="center"/>
    </xf>
    <xf numFmtId="41" fontId="7" fillId="0" borderId="0" xfId="0" applyNumberFormat="1" applyFont="1" applyBorder="1"/>
    <xf numFmtId="41" fontId="7" fillId="0" borderId="2" xfId="0" applyNumberFormat="1" applyFont="1" applyBorder="1" applyAlignment="1">
      <alignment horizontal="center"/>
    </xf>
    <xf numFmtId="41" fontId="7" fillId="0" borderId="2" xfId="0" applyNumberFormat="1" applyFont="1" applyFill="1" applyBorder="1" applyAlignment="1">
      <alignment horizontal="center"/>
    </xf>
    <xf numFmtId="41" fontId="7" fillId="0" borderId="3" xfId="0" applyNumberFormat="1" applyFont="1" applyFill="1" applyBorder="1" applyAlignment="1">
      <alignment horizontal="center"/>
    </xf>
    <xf numFmtId="41" fontId="7" fillId="0" borderId="5" xfId="0" applyNumberFormat="1" applyFont="1" applyFill="1" applyBorder="1"/>
    <xf numFmtId="41" fontId="7" fillId="0" borderId="5" xfId="0" applyNumberFormat="1" applyFont="1" applyFill="1" applyBorder="1" applyAlignment="1">
      <alignment horizontal="center"/>
    </xf>
    <xf numFmtId="12" fontId="7" fillId="0" borderId="2" xfId="0" applyNumberFormat="1" applyFont="1" applyFill="1" applyBorder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1" fontId="7" fillId="0" borderId="3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/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/>
    </xf>
    <xf numFmtId="41" fontId="7" fillId="0" borderId="0" xfId="0" applyNumberFormat="1" applyFont="1" applyFill="1" applyBorder="1"/>
    <xf numFmtId="41" fontId="7" fillId="0" borderId="0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center"/>
    </xf>
    <xf numFmtId="41" fontId="7" fillId="0" borderId="5" xfId="0" applyNumberFormat="1" applyFont="1" applyBorder="1" applyAlignment="1">
      <alignment horizontal="center" vertical="center" wrapText="1"/>
    </xf>
    <xf numFmtId="41" fontId="7" fillId="0" borderId="0" xfId="0" applyNumberFormat="1" applyFont="1" applyBorder="1" applyAlignment="1">
      <alignment horizontal="center" vertical="center" wrapText="1"/>
    </xf>
    <xf numFmtId="41" fontId="7" fillId="0" borderId="2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/>
    <xf numFmtId="0" fontId="3" fillId="0" borderId="0" xfId="0" applyFont="1"/>
    <xf numFmtId="0" fontId="3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7" fillId="0" borderId="2" xfId="1" applyNumberFormat="1" applyFont="1" applyBorder="1"/>
    <xf numFmtId="0" fontId="8" fillId="0" borderId="0" xfId="0" applyFont="1"/>
    <xf numFmtId="0" fontId="10" fillId="0" borderId="0" xfId="0" applyFont="1"/>
    <xf numFmtId="41" fontId="10" fillId="0" borderId="0" xfId="0" applyNumberFormat="1" applyFon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41" fontId="10" fillId="0" borderId="0" xfId="0" applyNumberFormat="1" applyFont="1" applyBorder="1" applyAlignment="1">
      <alignment horizontal="left"/>
    </xf>
    <xf numFmtId="0" fontId="1" fillId="0" borderId="0" xfId="0" applyFont="1"/>
    <xf numFmtId="0" fontId="8" fillId="0" borderId="0" xfId="0" applyFont="1" applyBorder="1"/>
    <xf numFmtId="0" fontId="12" fillId="0" borderId="0" xfId="0" applyFont="1" applyBorder="1"/>
    <xf numFmtId="0" fontId="12" fillId="0" borderId="0" xfId="0" applyFont="1"/>
    <xf numFmtId="0" fontId="12" fillId="0" borderId="2" xfId="0" applyFont="1" applyBorder="1" applyAlignment="1">
      <alignment horizontal="center"/>
    </xf>
    <xf numFmtId="41" fontId="12" fillId="0" borderId="0" xfId="0" applyNumberFormat="1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Fill="1" applyBorder="1"/>
    <xf numFmtId="41" fontId="12" fillId="0" borderId="0" xfId="0" applyNumberFormat="1" applyFont="1" applyBorder="1" applyAlignment="1">
      <alignment horizontal="center"/>
    </xf>
    <xf numFmtId="41" fontId="12" fillId="0" borderId="0" xfId="0" applyNumberFormat="1" applyFont="1" applyFill="1" applyBorder="1"/>
    <xf numFmtId="41" fontId="12" fillId="0" borderId="0" xfId="0" applyNumberFormat="1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41" fontId="12" fillId="0" borderId="8" xfId="0" applyNumberFormat="1" applyFont="1" applyBorder="1"/>
    <xf numFmtId="41" fontId="12" fillId="0" borderId="6" xfId="0" applyNumberFormat="1" applyFont="1" applyBorder="1"/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41" fontId="12" fillId="0" borderId="9" xfId="0" applyNumberFormat="1" applyFont="1" applyFill="1" applyBorder="1"/>
    <xf numFmtId="41" fontId="12" fillId="0" borderId="9" xfId="0" applyNumberFormat="1" applyFont="1" applyBorder="1"/>
    <xf numFmtId="0" fontId="10" fillId="0" borderId="6" xfId="0" applyFont="1" applyBorder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0" fillId="0" borderId="9" xfId="0" applyFont="1" applyBorder="1"/>
    <xf numFmtId="0" fontId="0" fillId="0" borderId="6" xfId="0" applyBorder="1"/>
    <xf numFmtId="0" fontId="12" fillId="0" borderId="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2" xfId="0" applyBorder="1"/>
    <xf numFmtId="0" fontId="0" fillId="0" borderId="9" xfId="0" applyBorder="1"/>
    <xf numFmtId="0" fontId="16" fillId="0" borderId="0" xfId="0" applyFont="1"/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6" xfId="0" applyFont="1" applyBorder="1"/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41" fontId="12" fillId="0" borderId="6" xfId="0" applyNumberFormat="1" applyFont="1" applyFill="1" applyBorder="1" applyAlignment="1">
      <alignment horizontal="center"/>
    </xf>
    <xf numFmtId="0" fontId="12" fillId="0" borderId="9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41" fontId="12" fillId="0" borderId="8" xfId="0" applyNumberFormat="1" applyFont="1" applyFill="1" applyBorder="1"/>
    <xf numFmtId="41" fontId="12" fillId="0" borderId="8" xfId="0" applyNumberFormat="1" applyFont="1" applyFill="1" applyBorder="1" applyAlignment="1">
      <alignment horizontal="center"/>
    </xf>
    <xf numFmtId="0" fontId="12" fillId="0" borderId="9" xfId="0" applyFont="1" applyFill="1" applyBorder="1"/>
    <xf numFmtId="0" fontId="12" fillId="0" borderId="9" xfId="0" applyFont="1" applyFill="1" applyBorder="1" applyAlignment="1">
      <alignment horizontal="center"/>
    </xf>
    <xf numFmtId="41" fontId="12" fillId="0" borderId="11" xfId="0" applyNumberFormat="1" applyFont="1" applyBorder="1"/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/>
    </xf>
    <xf numFmtId="0" fontId="12" fillId="0" borderId="8" xfId="0" applyFont="1" applyFill="1" applyBorder="1"/>
    <xf numFmtId="0" fontId="12" fillId="0" borderId="13" xfId="0" applyFont="1" applyBorder="1"/>
    <xf numFmtId="41" fontId="12" fillId="0" borderId="14" xfId="0" applyNumberFormat="1" applyFont="1" applyFill="1" applyBorder="1"/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 wrapText="1"/>
    </xf>
    <xf numFmtId="0" fontId="12" fillId="0" borderId="14" xfId="0" applyFont="1" applyBorder="1"/>
    <xf numFmtId="0" fontId="12" fillId="0" borderId="14" xfId="0" applyFont="1" applyFill="1" applyBorder="1"/>
    <xf numFmtId="0" fontId="14" fillId="0" borderId="0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6" xfId="0" applyFont="1" applyBorder="1"/>
    <xf numFmtId="41" fontId="12" fillId="0" borderId="16" xfId="0" applyNumberFormat="1" applyFont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41" fontId="12" fillId="0" borderId="4" xfId="0" applyNumberFormat="1" applyFont="1" applyBorder="1"/>
    <xf numFmtId="41" fontId="12" fillId="0" borderId="4" xfId="1" applyFont="1" applyBorder="1"/>
    <xf numFmtId="0" fontId="12" fillId="0" borderId="4" xfId="0" applyNumberFormat="1" applyFont="1" applyBorder="1"/>
    <xf numFmtId="0" fontId="12" fillId="0" borderId="17" xfId="0" applyFont="1" applyBorder="1" applyAlignment="1">
      <alignment horizontal="center"/>
    </xf>
    <xf numFmtId="41" fontId="12" fillId="0" borderId="4" xfId="0" applyNumberFormat="1" applyFont="1" applyBorder="1" applyAlignment="1">
      <alignment horizontal="right"/>
    </xf>
    <xf numFmtId="0" fontId="12" fillId="0" borderId="17" xfId="0" applyFont="1" applyBorder="1"/>
    <xf numFmtId="41" fontId="12" fillId="0" borderId="17" xfId="0" applyNumberFormat="1" applyFont="1" applyBorder="1"/>
    <xf numFmtId="0" fontId="12" fillId="0" borderId="4" xfId="0" applyFont="1" applyFill="1" applyBorder="1"/>
    <xf numFmtId="41" fontId="12" fillId="0" borderId="16" xfId="0" applyNumberFormat="1" applyFont="1" applyBorder="1" applyAlignment="1">
      <alignment horizontal="center"/>
    </xf>
    <xf numFmtId="41" fontId="12" fillId="0" borderId="16" xfId="0" applyNumberFormat="1" applyFont="1" applyBorder="1" applyAlignment="1">
      <alignment horizontal="right"/>
    </xf>
    <xf numFmtId="41" fontId="12" fillId="0" borderId="4" xfId="0" applyNumberFormat="1" applyFont="1" applyBorder="1" applyAlignment="1">
      <alignment horizontal="center"/>
    </xf>
    <xf numFmtId="41" fontId="12" fillId="0" borderId="4" xfId="0" applyNumberFormat="1" applyFont="1" applyFill="1" applyBorder="1"/>
    <xf numFmtId="41" fontId="12" fillId="0" borderId="4" xfId="0" applyNumberFormat="1" applyFont="1" applyFill="1" applyBorder="1" applyAlignment="1">
      <alignment horizontal="center"/>
    </xf>
    <xf numFmtId="41" fontId="12" fillId="0" borderId="16" xfId="0" applyNumberFormat="1" applyFont="1" applyFill="1" applyBorder="1"/>
    <xf numFmtId="0" fontId="12" fillId="0" borderId="4" xfId="0" applyFont="1" applyFill="1" applyBorder="1" applyAlignment="1">
      <alignment horizontal="center"/>
    </xf>
    <xf numFmtId="0" fontId="12" fillId="0" borderId="16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2" fillId="0" borderId="16" xfId="0" applyFont="1" applyFill="1" applyBorder="1"/>
    <xf numFmtId="0" fontId="12" fillId="0" borderId="16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left" indent="1"/>
    </xf>
    <xf numFmtId="41" fontId="12" fillId="0" borderId="4" xfId="0" applyNumberFormat="1" applyFont="1" applyFill="1" applyBorder="1" applyAlignment="1">
      <alignment horizontal="left" indent="1"/>
    </xf>
    <xf numFmtId="0" fontId="12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center" wrapText="1"/>
    </xf>
    <xf numFmtId="41" fontId="12" fillId="0" borderId="17" xfId="0" applyNumberFormat="1" applyFont="1" applyFill="1" applyBorder="1"/>
    <xf numFmtId="0" fontId="0" fillId="0" borderId="7" xfId="0" applyBorder="1"/>
    <xf numFmtId="0" fontId="12" fillId="0" borderId="3" xfId="0" applyFont="1" applyBorder="1" applyAlignment="1">
      <alignment horizontal="center"/>
    </xf>
    <xf numFmtId="0" fontId="12" fillId="0" borderId="18" xfId="0" applyFont="1" applyBorder="1"/>
    <xf numFmtId="41" fontId="12" fillId="0" borderId="19" xfId="0" applyNumberFormat="1" applyFont="1" applyBorder="1"/>
    <xf numFmtId="41" fontId="12" fillId="0" borderId="17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Fill="1" applyBorder="1"/>
    <xf numFmtId="41" fontId="12" fillId="0" borderId="3" xfId="0" applyNumberFormat="1" applyFont="1" applyBorder="1"/>
    <xf numFmtId="0" fontId="12" fillId="0" borderId="19" xfId="0" applyFont="1" applyBorder="1" applyAlignment="1">
      <alignment horizontal="center"/>
    </xf>
    <xf numFmtId="41" fontId="12" fillId="0" borderId="1" xfId="0" applyNumberFormat="1" applyFont="1" applyBorder="1"/>
    <xf numFmtId="0" fontId="12" fillId="0" borderId="17" xfId="0" applyFont="1" applyFill="1" applyBorder="1"/>
    <xf numFmtId="0" fontId="12" fillId="0" borderId="3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2" fillId="0" borderId="20" xfId="0" applyFont="1" applyBorder="1"/>
    <xf numFmtId="0" fontId="12" fillId="0" borderId="14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/>
    </xf>
    <xf numFmtId="41" fontId="12" fillId="0" borderId="3" xfId="0" applyNumberFormat="1" applyFont="1" applyFill="1" applyBorder="1"/>
    <xf numFmtId="41" fontId="12" fillId="0" borderId="3" xfId="0" applyNumberFormat="1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41" fontId="12" fillId="0" borderId="3" xfId="0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1" fontId="12" fillId="0" borderId="1" xfId="0" applyNumberFormat="1" applyFont="1" applyFill="1" applyBorder="1"/>
    <xf numFmtId="0" fontId="12" fillId="0" borderId="1" xfId="0" applyFont="1" applyFill="1" applyBorder="1"/>
    <xf numFmtId="41" fontId="12" fillId="0" borderId="15" xfId="0" applyNumberFormat="1" applyFont="1" applyFill="1" applyBorder="1"/>
    <xf numFmtId="0" fontId="12" fillId="0" borderId="21" xfId="0" applyFont="1" applyBorder="1"/>
    <xf numFmtId="0" fontId="17" fillId="0" borderId="0" xfId="0" applyFont="1"/>
    <xf numFmtId="17" fontId="8" fillId="0" borderId="0" xfId="0" applyNumberFormat="1" applyFont="1"/>
    <xf numFmtId="0" fontId="11" fillId="0" borderId="9" xfId="0" applyFont="1" applyBorder="1"/>
    <xf numFmtId="41" fontId="11" fillId="0" borderId="9" xfId="0" applyNumberFormat="1" applyFont="1" applyFill="1" applyBorder="1"/>
    <xf numFmtId="0" fontId="11" fillId="0" borderId="9" xfId="0" applyFont="1" applyFill="1" applyBorder="1"/>
    <xf numFmtId="0" fontId="12" fillId="0" borderId="7" xfId="0" applyFont="1" applyBorder="1" applyAlignment="1">
      <alignment horizontal="center"/>
    </xf>
    <xf numFmtId="41" fontId="12" fillId="0" borderId="4" xfId="0" quotePrefix="1" applyNumberFormat="1" applyFont="1" applyBorder="1"/>
    <xf numFmtId="0" fontId="10" fillId="0" borderId="11" xfId="0" applyFont="1" applyBorder="1"/>
    <xf numFmtId="0" fontId="12" fillId="0" borderId="18" xfId="0" applyFont="1" applyFill="1" applyBorder="1"/>
    <xf numFmtId="0" fontId="12" fillId="0" borderId="22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0" fillId="0" borderId="21" xfId="0" applyFont="1" applyBorder="1"/>
    <xf numFmtId="0" fontId="12" fillId="0" borderId="3" xfId="0" applyFont="1" applyBorder="1"/>
    <xf numFmtId="0" fontId="1" fillId="0" borderId="0" xfId="0" applyFont="1" applyBorder="1"/>
    <xf numFmtId="0" fontId="0" fillId="0" borderId="24" xfId="0" applyBorder="1"/>
    <xf numFmtId="41" fontId="12" fillId="0" borderId="17" xfId="0" applyNumberFormat="1" applyFont="1" applyFill="1" applyBorder="1" applyAlignment="1">
      <alignment horizontal="center"/>
    </xf>
    <xf numFmtId="0" fontId="12" fillId="0" borderId="4" xfId="0" applyFont="1" applyBorder="1" applyAlignment="1"/>
    <xf numFmtId="41" fontId="12" fillId="0" borderId="4" xfId="0" applyNumberFormat="1" applyFont="1" applyBorder="1" applyAlignment="1"/>
    <xf numFmtId="0" fontId="12" fillId="0" borderId="25" xfId="0" applyFont="1" applyBorder="1" applyAlignment="1">
      <alignment horizontal="center" vertical="center" wrapText="1"/>
    </xf>
    <xf numFmtId="0" fontId="12" fillId="0" borderId="0" xfId="0" applyFont="1" applyBorder="1" applyAlignment="1"/>
    <xf numFmtId="41" fontId="12" fillId="0" borderId="0" xfId="0" applyNumberFormat="1" applyFont="1" applyBorder="1" applyAlignment="1"/>
    <xf numFmtId="0" fontId="12" fillId="0" borderId="8" xfId="0" applyFont="1" applyBorder="1" applyAlignment="1"/>
    <xf numFmtId="41" fontId="12" fillId="0" borderId="8" xfId="0" applyNumberFormat="1" applyFont="1" applyBorder="1" applyAlignment="1"/>
    <xf numFmtId="0" fontId="14" fillId="0" borderId="17" xfId="0" applyFont="1" applyBorder="1" applyAlignment="1">
      <alignment horizontal="center"/>
    </xf>
    <xf numFmtId="0" fontId="13" fillId="0" borderId="0" xfId="0" applyFont="1" applyBorder="1"/>
    <xf numFmtId="0" fontId="12" fillId="0" borderId="17" xfId="0" applyNumberFormat="1" applyFont="1" applyBorder="1"/>
    <xf numFmtId="0" fontId="18" fillId="0" borderId="9" xfId="0" applyFont="1" applyBorder="1"/>
    <xf numFmtId="41" fontId="10" fillId="0" borderId="9" xfId="0" applyNumberFormat="1" applyFont="1" applyBorder="1"/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42"/>
  <sheetViews>
    <sheetView topLeftCell="A1118" workbookViewId="0">
      <selection activeCell="A1664" sqref="A805:G1664"/>
    </sheetView>
  </sheetViews>
  <sheetFormatPr defaultRowHeight="12.75"/>
  <cols>
    <col min="1" max="1" width="5.7109375" customWidth="1"/>
    <col min="2" max="2" width="42.42578125" customWidth="1"/>
    <col min="3" max="3" width="12" customWidth="1"/>
    <col min="4" max="6" width="10.7109375" customWidth="1"/>
    <col min="7" max="7" width="11.28515625" customWidth="1"/>
    <col min="9" max="9" width="11" bestFit="1" customWidth="1"/>
  </cols>
  <sheetData>
    <row r="1" spans="1:7" ht="14.25">
      <c r="A1" s="266" t="s">
        <v>371</v>
      </c>
      <c r="B1" s="266"/>
      <c r="C1" s="266"/>
      <c r="D1" s="266"/>
      <c r="E1" s="266"/>
      <c r="F1" s="266"/>
      <c r="G1" s="266"/>
    </row>
    <row r="2" spans="1:7" ht="14.25">
      <c r="A2" s="266" t="s">
        <v>89</v>
      </c>
      <c r="B2" s="266"/>
      <c r="C2" s="266"/>
      <c r="D2" s="266"/>
      <c r="E2" s="266"/>
      <c r="F2" s="266"/>
      <c r="G2" s="266"/>
    </row>
    <row r="3" spans="1:7">
      <c r="A3" t="s">
        <v>416</v>
      </c>
    </row>
    <row r="4" spans="1:7">
      <c r="A4" s="9" t="s">
        <v>379</v>
      </c>
      <c r="B4" s="9"/>
      <c r="C4" s="9"/>
      <c r="D4" s="9"/>
      <c r="E4" s="9"/>
      <c r="F4" s="9"/>
      <c r="G4" s="9"/>
    </row>
    <row r="5" spans="1:7" ht="26.25" customHeight="1">
      <c r="A5" s="10" t="s">
        <v>372</v>
      </c>
      <c r="B5" s="10" t="s">
        <v>373</v>
      </c>
      <c r="C5" s="10" t="s">
        <v>374</v>
      </c>
      <c r="D5" s="10" t="s">
        <v>375</v>
      </c>
      <c r="E5" s="10" t="s">
        <v>376</v>
      </c>
      <c r="F5" s="10" t="s">
        <v>377</v>
      </c>
      <c r="G5" s="10" t="s">
        <v>378</v>
      </c>
    </row>
    <row r="6" spans="1:7" ht="13.5">
      <c r="A6" s="1">
        <v>1</v>
      </c>
      <c r="B6" s="2" t="s">
        <v>380</v>
      </c>
      <c r="C6" s="1" t="s">
        <v>381</v>
      </c>
      <c r="D6" s="13">
        <v>2050</v>
      </c>
      <c r="E6" s="13">
        <v>0</v>
      </c>
      <c r="F6" s="13">
        <f>250+200+200+200+200</f>
        <v>1050</v>
      </c>
      <c r="G6" s="13">
        <f>+D6+E6-F6</f>
        <v>1000</v>
      </c>
    </row>
    <row r="7" spans="1:7" ht="13.5">
      <c r="A7" s="3">
        <f>+A6+1</f>
        <v>2</v>
      </c>
      <c r="B7" s="4" t="s">
        <v>382</v>
      </c>
      <c r="C7" s="3" t="s">
        <v>381</v>
      </c>
      <c r="D7" s="14">
        <v>450</v>
      </c>
      <c r="E7" s="14">
        <v>0</v>
      </c>
      <c r="F7" s="14">
        <f>25+25+25</f>
        <v>75</v>
      </c>
      <c r="G7" s="14">
        <f t="shared" ref="G7:G23" si="0">+D7+E7-F7</f>
        <v>375</v>
      </c>
    </row>
    <row r="8" spans="1:7" ht="13.5">
      <c r="A8" s="3">
        <f t="shared" ref="A8:A25" si="1">+A7+1</f>
        <v>3</v>
      </c>
      <c r="B8" s="4" t="s">
        <v>494</v>
      </c>
      <c r="C8" s="3" t="s">
        <v>383</v>
      </c>
      <c r="D8" s="14">
        <v>2</v>
      </c>
      <c r="E8" s="14">
        <v>0</v>
      </c>
      <c r="F8" s="14">
        <v>0</v>
      </c>
      <c r="G8" s="14">
        <f>+D8+E8-F8</f>
        <v>2</v>
      </c>
    </row>
    <row r="9" spans="1:7" ht="13.5">
      <c r="A9" s="3">
        <f t="shared" si="1"/>
        <v>4</v>
      </c>
      <c r="B9" s="4" t="s">
        <v>495</v>
      </c>
      <c r="C9" s="3" t="s">
        <v>383</v>
      </c>
      <c r="D9" s="14">
        <v>4</v>
      </c>
      <c r="E9" s="14">
        <v>0</v>
      </c>
      <c r="F9" s="14">
        <v>0</v>
      </c>
      <c r="G9" s="14">
        <f t="shared" si="0"/>
        <v>4</v>
      </c>
    </row>
    <row r="10" spans="1:7" ht="13.5">
      <c r="A10" s="3">
        <f t="shared" si="1"/>
        <v>5</v>
      </c>
      <c r="B10" s="4" t="s">
        <v>496</v>
      </c>
      <c r="C10" s="3" t="s">
        <v>383</v>
      </c>
      <c r="D10" s="14">
        <v>1</v>
      </c>
      <c r="E10" s="14">
        <v>0</v>
      </c>
      <c r="F10" s="14">
        <v>0</v>
      </c>
      <c r="G10" s="14">
        <f>+D10+E10-F10</f>
        <v>1</v>
      </c>
    </row>
    <row r="11" spans="1:7" ht="13.5">
      <c r="A11" s="3">
        <f t="shared" si="1"/>
        <v>6</v>
      </c>
      <c r="B11" s="4" t="s">
        <v>497</v>
      </c>
      <c r="C11" s="3" t="s">
        <v>384</v>
      </c>
      <c r="D11" s="14">
        <v>200</v>
      </c>
      <c r="E11" s="14">
        <v>0</v>
      </c>
      <c r="F11" s="14">
        <v>0</v>
      </c>
      <c r="G11" s="14">
        <f t="shared" si="0"/>
        <v>200</v>
      </c>
    </row>
    <row r="12" spans="1:7" ht="13.5">
      <c r="A12" s="3">
        <f t="shared" si="1"/>
        <v>7</v>
      </c>
      <c r="B12" s="4" t="s">
        <v>498</v>
      </c>
      <c r="C12" s="3" t="s">
        <v>384</v>
      </c>
      <c r="D12" s="14">
        <v>30</v>
      </c>
      <c r="E12" s="14">
        <v>0</v>
      </c>
      <c r="F12" s="14">
        <v>0</v>
      </c>
      <c r="G12" s="14">
        <f t="shared" si="0"/>
        <v>30</v>
      </c>
    </row>
    <row r="13" spans="1:7" ht="13.5">
      <c r="A13" s="3">
        <f t="shared" si="1"/>
        <v>8</v>
      </c>
      <c r="B13" s="4" t="s">
        <v>448</v>
      </c>
      <c r="C13" s="3" t="s">
        <v>384</v>
      </c>
      <c r="D13" s="14">
        <v>48</v>
      </c>
      <c r="E13" s="14">
        <v>0</v>
      </c>
      <c r="F13" s="14">
        <v>0</v>
      </c>
      <c r="G13" s="14">
        <f t="shared" si="0"/>
        <v>48</v>
      </c>
    </row>
    <row r="14" spans="1:7" ht="13.5">
      <c r="A14" s="3">
        <f t="shared" si="1"/>
        <v>9</v>
      </c>
      <c r="B14" s="4" t="s">
        <v>471</v>
      </c>
      <c r="C14" s="3" t="s">
        <v>472</v>
      </c>
      <c r="D14" s="14">
        <v>0</v>
      </c>
      <c r="E14" s="14">
        <v>0</v>
      </c>
      <c r="F14" s="14">
        <v>0</v>
      </c>
      <c r="G14" s="14">
        <f t="shared" si="0"/>
        <v>0</v>
      </c>
    </row>
    <row r="15" spans="1:7" ht="13.5">
      <c r="A15" s="3">
        <f t="shared" si="1"/>
        <v>10</v>
      </c>
      <c r="B15" s="4" t="s">
        <v>499</v>
      </c>
      <c r="C15" s="3" t="s">
        <v>384</v>
      </c>
      <c r="D15" s="14">
        <v>200</v>
      </c>
      <c r="E15" s="14">
        <v>0</v>
      </c>
      <c r="F15" s="14">
        <f>30+30+30+10</f>
        <v>100</v>
      </c>
      <c r="G15" s="14">
        <f>+D15+E15-F15</f>
        <v>100</v>
      </c>
    </row>
    <row r="16" spans="1:7" ht="13.5">
      <c r="A16" s="3">
        <f t="shared" si="1"/>
        <v>11</v>
      </c>
      <c r="B16" s="4" t="s">
        <v>385</v>
      </c>
      <c r="C16" s="3" t="s">
        <v>386</v>
      </c>
      <c r="D16" s="14">
        <v>0</v>
      </c>
      <c r="E16" s="14">
        <f>212+214+201+234</f>
        <v>861</v>
      </c>
      <c r="F16" s="14">
        <v>212</v>
      </c>
      <c r="G16" s="14">
        <f t="shared" si="0"/>
        <v>649</v>
      </c>
    </row>
    <row r="17" spans="1:7" ht="13.5">
      <c r="A17" s="3">
        <f t="shared" si="1"/>
        <v>12</v>
      </c>
      <c r="B17" s="4" t="s">
        <v>387</v>
      </c>
      <c r="C17" s="3" t="s">
        <v>388</v>
      </c>
      <c r="D17" s="14">
        <v>12947</v>
      </c>
      <c r="E17" s="14">
        <v>0</v>
      </c>
      <c r="F17" s="14">
        <v>687</v>
      </c>
      <c r="G17" s="14">
        <f t="shared" si="0"/>
        <v>12260</v>
      </c>
    </row>
    <row r="18" spans="1:7" ht="13.5">
      <c r="A18" s="3">
        <f t="shared" si="1"/>
        <v>13</v>
      </c>
      <c r="B18" s="4" t="s">
        <v>500</v>
      </c>
      <c r="C18" s="3" t="s">
        <v>384</v>
      </c>
      <c r="D18" s="14">
        <v>48</v>
      </c>
      <c r="E18" s="14">
        <v>0</v>
      </c>
      <c r="F18" s="14">
        <v>0</v>
      </c>
      <c r="G18" s="14">
        <f t="shared" si="0"/>
        <v>48</v>
      </c>
    </row>
    <row r="19" spans="1:7" ht="13.5">
      <c r="A19" s="3">
        <f t="shared" si="1"/>
        <v>14</v>
      </c>
      <c r="B19" s="4" t="s">
        <v>390</v>
      </c>
      <c r="C19" s="3" t="s">
        <v>381</v>
      </c>
      <c r="D19" s="14">
        <v>1200</v>
      </c>
      <c r="E19" s="14">
        <v>0</v>
      </c>
      <c r="F19" s="14">
        <f>100+100+150+100</f>
        <v>450</v>
      </c>
      <c r="G19" s="14">
        <f t="shared" si="0"/>
        <v>750</v>
      </c>
    </row>
    <row r="20" spans="1:7" ht="13.5">
      <c r="A20" s="3">
        <f t="shared" si="1"/>
        <v>15</v>
      </c>
      <c r="B20" s="4" t="s">
        <v>389</v>
      </c>
      <c r="C20" s="3" t="s">
        <v>381</v>
      </c>
      <c r="D20" s="14">
        <v>8000</v>
      </c>
      <c r="E20" s="14">
        <v>16000</v>
      </c>
      <c r="F20" s="14">
        <f>2000+2000+2000</f>
        <v>6000</v>
      </c>
      <c r="G20" s="14">
        <f t="shared" si="0"/>
        <v>18000</v>
      </c>
    </row>
    <row r="21" spans="1:7" ht="13.5">
      <c r="A21" s="3">
        <f t="shared" si="1"/>
        <v>16</v>
      </c>
      <c r="B21" s="4" t="s">
        <v>501</v>
      </c>
      <c r="C21" s="3" t="s">
        <v>386</v>
      </c>
      <c r="D21" s="14">
        <v>2</v>
      </c>
      <c r="E21" s="14">
        <v>4</v>
      </c>
      <c r="F21" s="14">
        <f>1+1</f>
        <v>2</v>
      </c>
      <c r="G21" s="14">
        <f t="shared" si="0"/>
        <v>4</v>
      </c>
    </row>
    <row r="22" spans="1:7" ht="13.5">
      <c r="A22" s="3">
        <f t="shared" si="1"/>
        <v>17</v>
      </c>
      <c r="B22" s="4" t="s">
        <v>392</v>
      </c>
      <c r="C22" s="3" t="s">
        <v>393</v>
      </c>
      <c r="D22" s="14">
        <v>69</v>
      </c>
      <c r="E22" s="14">
        <v>0</v>
      </c>
      <c r="F22" s="14">
        <f>10+6+3+5</f>
        <v>24</v>
      </c>
      <c r="G22" s="14">
        <f t="shared" si="0"/>
        <v>45</v>
      </c>
    </row>
    <row r="23" spans="1:7" ht="13.5">
      <c r="A23" s="3">
        <f t="shared" si="1"/>
        <v>18</v>
      </c>
      <c r="B23" s="4" t="s">
        <v>502</v>
      </c>
      <c r="C23" s="3" t="s">
        <v>393</v>
      </c>
      <c r="D23" s="14">
        <v>6</v>
      </c>
      <c r="E23" s="14">
        <v>10</v>
      </c>
      <c r="F23" s="14">
        <f>2+4</f>
        <v>6</v>
      </c>
      <c r="G23" s="14">
        <f t="shared" si="0"/>
        <v>10</v>
      </c>
    </row>
    <row r="24" spans="1:7" ht="13.5">
      <c r="A24" s="3">
        <f t="shared" si="1"/>
        <v>19</v>
      </c>
      <c r="B24" s="4" t="s">
        <v>473</v>
      </c>
      <c r="C24" s="3" t="s">
        <v>394</v>
      </c>
      <c r="D24" s="14">
        <v>34</v>
      </c>
      <c r="E24" s="14">
        <v>0</v>
      </c>
      <c r="F24" s="14">
        <v>0</v>
      </c>
      <c r="G24" s="14">
        <f>+D24+E24-F24</f>
        <v>34</v>
      </c>
    </row>
    <row r="25" spans="1:7" ht="13.5">
      <c r="A25" s="3">
        <f t="shared" si="1"/>
        <v>20</v>
      </c>
      <c r="B25" s="4" t="s">
        <v>503</v>
      </c>
      <c r="C25" s="3" t="s">
        <v>384</v>
      </c>
      <c r="D25" s="14">
        <v>450</v>
      </c>
      <c r="E25" s="14">
        <v>0</v>
      </c>
      <c r="F25" s="14">
        <f>50+50+50+50</f>
        <v>200</v>
      </c>
      <c r="G25" s="14">
        <f>+D25+E25-F25</f>
        <v>250</v>
      </c>
    </row>
    <row r="26" spans="1:7" ht="13.5">
      <c r="A26" s="6">
        <f>+A25+1</f>
        <v>21</v>
      </c>
      <c r="B26" s="7" t="s">
        <v>475</v>
      </c>
      <c r="C26" s="6" t="s">
        <v>384</v>
      </c>
      <c r="D26" s="15">
        <v>10</v>
      </c>
      <c r="E26" s="15">
        <v>0</v>
      </c>
      <c r="F26" s="15">
        <v>0</v>
      </c>
      <c r="G26" s="15">
        <f>+D26+E26-F26</f>
        <v>10</v>
      </c>
    </row>
    <row r="27" spans="1:7">
      <c r="F27" t="s">
        <v>416</v>
      </c>
    </row>
    <row r="28" spans="1:7">
      <c r="A28" s="11" t="s">
        <v>395</v>
      </c>
      <c r="B28" s="11"/>
      <c r="C28" s="11"/>
      <c r="D28" s="11"/>
      <c r="E28" s="11"/>
      <c r="F28" s="11"/>
      <c r="G28" s="11"/>
    </row>
    <row r="29" spans="1:7" ht="24">
      <c r="A29" s="12" t="s">
        <v>372</v>
      </c>
      <c r="B29" s="12" t="s">
        <v>373</v>
      </c>
      <c r="C29" s="12" t="s">
        <v>374</v>
      </c>
      <c r="D29" s="12" t="s">
        <v>375</v>
      </c>
      <c r="E29" s="12" t="s">
        <v>376</v>
      </c>
      <c r="F29" s="12" t="s">
        <v>377</v>
      </c>
      <c r="G29" s="12" t="s">
        <v>378</v>
      </c>
    </row>
    <row r="30" spans="1:7" ht="13.5">
      <c r="A30" s="3">
        <v>1</v>
      </c>
      <c r="B30" s="4" t="s">
        <v>453</v>
      </c>
      <c r="C30" s="3" t="s">
        <v>397</v>
      </c>
      <c r="D30" s="14">
        <v>1</v>
      </c>
      <c r="E30" s="14">
        <v>0</v>
      </c>
      <c r="F30" s="14">
        <v>0</v>
      </c>
      <c r="G30" s="14">
        <f t="shared" ref="G30:G46" si="2">+D30+E30-F30</f>
        <v>1</v>
      </c>
    </row>
    <row r="31" spans="1:7" ht="13.5">
      <c r="A31" s="3">
        <f>+A30+1</f>
        <v>2</v>
      </c>
      <c r="B31" s="4" t="s">
        <v>468</v>
      </c>
      <c r="C31" s="3" t="s">
        <v>397</v>
      </c>
      <c r="D31" s="14">
        <v>1</v>
      </c>
      <c r="E31" s="14">
        <v>0</v>
      </c>
      <c r="F31" s="14">
        <v>0</v>
      </c>
      <c r="G31" s="14">
        <f t="shared" si="2"/>
        <v>1</v>
      </c>
    </row>
    <row r="32" spans="1:7" ht="13.5">
      <c r="A32" s="3">
        <v>3</v>
      </c>
      <c r="B32" s="4" t="s">
        <v>90</v>
      </c>
      <c r="C32" s="3" t="s">
        <v>384</v>
      </c>
      <c r="D32" s="14">
        <v>0</v>
      </c>
      <c r="E32" s="14">
        <v>1000</v>
      </c>
      <c r="F32" s="14">
        <v>0</v>
      </c>
      <c r="G32" s="14">
        <f>+D32+E32-F32</f>
        <v>1000</v>
      </c>
    </row>
    <row r="33" spans="1:7" ht="13.5">
      <c r="A33" s="3">
        <f t="shared" ref="A33:A71" si="3">+A32+1</f>
        <v>4</v>
      </c>
      <c r="B33" s="4" t="s">
        <v>504</v>
      </c>
      <c r="C33" s="3" t="s">
        <v>383</v>
      </c>
      <c r="D33" s="14">
        <v>1</v>
      </c>
      <c r="E33" s="14">
        <v>0</v>
      </c>
      <c r="F33" s="14">
        <v>0</v>
      </c>
      <c r="G33" s="14">
        <f t="shared" si="2"/>
        <v>1</v>
      </c>
    </row>
    <row r="34" spans="1:7" ht="13.5">
      <c r="A34" s="3">
        <f t="shared" si="3"/>
        <v>5</v>
      </c>
      <c r="B34" s="4" t="s">
        <v>507</v>
      </c>
      <c r="C34" s="3" t="s">
        <v>397</v>
      </c>
      <c r="D34" s="14">
        <v>3</v>
      </c>
      <c r="E34" s="14">
        <v>0</v>
      </c>
      <c r="F34" s="14">
        <v>1</v>
      </c>
      <c r="G34" s="14">
        <f t="shared" si="2"/>
        <v>2</v>
      </c>
    </row>
    <row r="35" spans="1:7" ht="13.5">
      <c r="A35" s="3">
        <f t="shared" si="3"/>
        <v>6</v>
      </c>
      <c r="B35" s="4" t="s">
        <v>508</v>
      </c>
      <c r="C35" s="3" t="s">
        <v>397</v>
      </c>
      <c r="D35" s="14">
        <v>1</v>
      </c>
      <c r="E35" s="14">
        <v>0</v>
      </c>
      <c r="F35" s="14">
        <v>1</v>
      </c>
      <c r="G35" s="14">
        <f t="shared" si="2"/>
        <v>0</v>
      </c>
    </row>
    <row r="36" spans="1:7" ht="13.5">
      <c r="A36" s="3">
        <f t="shared" si="3"/>
        <v>7</v>
      </c>
      <c r="B36" s="4" t="s">
        <v>509</v>
      </c>
      <c r="C36" s="3" t="s">
        <v>397</v>
      </c>
      <c r="D36" s="14">
        <v>3</v>
      </c>
      <c r="E36" s="14">
        <v>0</v>
      </c>
      <c r="F36" s="14">
        <v>1</v>
      </c>
      <c r="G36" s="14">
        <f t="shared" si="2"/>
        <v>2</v>
      </c>
    </row>
    <row r="37" spans="1:7" ht="13.5">
      <c r="A37" s="3">
        <f t="shared" si="3"/>
        <v>8</v>
      </c>
      <c r="B37" s="4" t="s">
        <v>510</v>
      </c>
      <c r="C37" s="3" t="s">
        <v>397</v>
      </c>
      <c r="D37" s="14">
        <v>12</v>
      </c>
      <c r="E37" s="14">
        <v>0</v>
      </c>
      <c r="F37" s="14">
        <v>0</v>
      </c>
      <c r="G37" s="14">
        <f t="shared" si="2"/>
        <v>12</v>
      </c>
    </row>
    <row r="38" spans="1:7" ht="13.5">
      <c r="A38" s="3">
        <v>9</v>
      </c>
      <c r="B38" s="4" t="s">
        <v>1083</v>
      </c>
      <c r="C38" s="3" t="s">
        <v>397</v>
      </c>
      <c r="D38" s="14">
        <v>4</v>
      </c>
      <c r="E38" s="14">
        <v>0</v>
      </c>
      <c r="F38" s="14">
        <v>0</v>
      </c>
      <c r="G38" s="14">
        <f>+D38+E38-F38</f>
        <v>4</v>
      </c>
    </row>
    <row r="39" spans="1:7" ht="13.5">
      <c r="A39" s="3">
        <f t="shared" si="3"/>
        <v>10</v>
      </c>
      <c r="B39" s="4" t="s">
        <v>91</v>
      </c>
      <c r="C39" s="3" t="s">
        <v>397</v>
      </c>
      <c r="D39" s="14">
        <v>12</v>
      </c>
      <c r="E39" s="14">
        <v>0</v>
      </c>
      <c r="F39" s="14">
        <v>1</v>
      </c>
      <c r="G39" s="14">
        <f>+D39+E39-F39</f>
        <v>11</v>
      </c>
    </row>
    <row r="40" spans="1:7" ht="13.5">
      <c r="A40" s="3">
        <f t="shared" si="3"/>
        <v>11</v>
      </c>
      <c r="B40" s="4" t="s">
        <v>512</v>
      </c>
      <c r="C40" s="3" t="s">
        <v>397</v>
      </c>
      <c r="D40" s="14">
        <v>7</v>
      </c>
      <c r="E40" s="14">
        <v>0</v>
      </c>
      <c r="F40" s="14">
        <v>0</v>
      </c>
      <c r="G40" s="14">
        <f t="shared" si="2"/>
        <v>7</v>
      </c>
    </row>
    <row r="41" spans="1:7" ht="13.5">
      <c r="A41" s="3">
        <f t="shared" si="3"/>
        <v>12</v>
      </c>
      <c r="B41" s="4" t="s">
        <v>1082</v>
      </c>
      <c r="C41" s="3" t="s">
        <v>397</v>
      </c>
      <c r="D41" s="14">
        <v>5</v>
      </c>
      <c r="E41" s="14">
        <v>5</v>
      </c>
      <c r="F41" s="14">
        <f>5+5</f>
        <v>10</v>
      </c>
      <c r="G41" s="14">
        <f>+D41+E41-F41</f>
        <v>0</v>
      </c>
    </row>
    <row r="42" spans="1:7" ht="13.5">
      <c r="A42" s="3">
        <f t="shared" si="3"/>
        <v>13</v>
      </c>
      <c r="B42" s="4" t="s">
        <v>513</v>
      </c>
      <c r="C42" s="3" t="s">
        <v>384</v>
      </c>
      <c r="D42" s="14">
        <v>21</v>
      </c>
      <c r="E42" s="14">
        <v>0</v>
      </c>
      <c r="F42" s="14">
        <v>0</v>
      </c>
      <c r="G42" s="14">
        <f t="shared" si="2"/>
        <v>21</v>
      </c>
    </row>
    <row r="43" spans="1:7" ht="13.5">
      <c r="A43" s="3">
        <f t="shared" si="3"/>
        <v>14</v>
      </c>
      <c r="B43" s="4" t="s">
        <v>477</v>
      </c>
      <c r="C43" s="3" t="s">
        <v>397</v>
      </c>
      <c r="D43" s="14">
        <v>2</v>
      </c>
      <c r="E43" s="14">
        <v>0</v>
      </c>
      <c r="F43" s="14">
        <v>0</v>
      </c>
      <c r="G43" s="14">
        <f t="shared" si="2"/>
        <v>2</v>
      </c>
    </row>
    <row r="44" spans="1:7" ht="13.5">
      <c r="A44" s="3">
        <v>15</v>
      </c>
      <c r="B44" s="4" t="s">
        <v>92</v>
      </c>
      <c r="C44" s="3" t="s">
        <v>384</v>
      </c>
      <c r="D44" s="14">
        <v>5</v>
      </c>
      <c r="E44" s="14">
        <v>0</v>
      </c>
      <c r="F44" s="14">
        <f>2+3</f>
        <v>5</v>
      </c>
      <c r="G44" s="14">
        <f t="shared" si="2"/>
        <v>0</v>
      </c>
    </row>
    <row r="45" spans="1:7" ht="13.5">
      <c r="A45" s="3">
        <f t="shared" si="3"/>
        <v>16</v>
      </c>
      <c r="B45" s="4" t="s">
        <v>514</v>
      </c>
      <c r="C45" s="3" t="s">
        <v>384</v>
      </c>
      <c r="D45" s="14">
        <v>2</v>
      </c>
      <c r="E45" s="14">
        <v>0</v>
      </c>
      <c r="F45" s="14">
        <v>0</v>
      </c>
      <c r="G45" s="14">
        <f t="shared" si="2"/>
        <v>2</v>
      </c>
    </row>
    <row r="46" spans="1:7" ht="13.5">
      <c r="A46" s="3">
        <f t="shared" si="3"/>
        <v>17</v>
      </c>
      <c r="B46" s="4" t="s">
        <v>482</v>
      </c>
      <c r="C46" s="3" t="s">
        <v>384</v>
      </c>
      <c r="D46" s="14">
        <v>0</v>
      </c>
      <c r="E46" s="14">
        <v>0</v>
      </c>
      <c r="F46" s="14">
        <v>0</v>
      </c>
      <c r="G46" s="14">
        <f t="shared" si="2"/>
        <v>0</v>
      </c>
    </row>
    <row r="47" spans="1:7" ht="13.5">
      <c r="A47" s="3">
        <f t="shared" si="3"/>
        <v>18</v>
      </c>
      <c r="B47" s="4" t="s">
        <v>454</v>
      </c>
      <c r="C47" s="3" t="s">
        <v>384</v>
      </c>
      <c r="D47" s="14">
        <v>4</v>
      </c>
      <c r="E47" s="14">
        <v>0</v>
      </c>
      <c r="F47" s="14">
        <v>0</v>
      </c>
      <c r="G47" s="14">
        <f t="shared" ref="G47:G69" si="4">+D47+E47-F47</f>
        <v>4</v>
      </c>
    </row>
    <row r="48" spans="1:7" ht="13.5">
      <c r="A48" s="3">
        <v>19</v>
      </c>
      <c r="B48" s="4" t="s">
        <v>93</v>
      </c>
      <c r="C48" s="3" t="s">
        <v>383</v>
      </c>
      <c r="D48" s="14">
        <v>3</v>
      </c>
      <c r="E48" s="14">
        <v>0</v>
      </c>
      <c r="F48" s="14">
        <v>0</v>
      </c>
      <c r="G48" s="14">
        <f t="shared" si="4"/>
        <v>3</v>
      </c>
    </row>
    <row r="49" spans="1:7" ht="13.5">
      <c r="A49" s="3">
        <v>20</v>
      </c>
      <c r="B49" s="4" t="s">
        <v>95</v>
      </c>
      <c r="C49" s="3" t="s">
        <v>383</v>
      </c>
      <c r="D49" s="14">
        <v>1</v>
      </c>
      <c r="E49" s="14">
        <v>0</v>
      </c>
      <c r="F49" s="14">
        <v>0</v>
      </c>
      <c r="G49" s="14">
        <f>+D49+E49-F49</f>
        <v>1</v>
      </c>
    </row>
    <row r="50" spans="1:7" ht="13.5">
      <c r="A50" s="3">
        <v>21</v>
      </c>
      <c r="B50" s="4" t="s">
        <v>457</v>
      </c>
      <c r="C50" s="3" t="s">
        <v>394</v>
      </c>
      <c r="D50" s="51">
        <v>1.5</v>
      </c>
      <c r="E50" s="14">
        <v>0</v>
      </c>
      <c r="F50" s="14">
        <v>0</v>
      </c>
      <c r="G50" s="51">
        <f t="shared" si="4"/>
        <v>1.5</v>
      </c>
    </row>
    <row r="51" spans="1:7" ht="13.5">
      <c r="A51" s="3">
        <v>22</v>
      </c>
      <c r="B51" s="4" t="s">
        <v>483</v>
      </c>
      <c r="C51" s="3" t="s">
        <v>384</v>
      </c>
      <c r="D51" s="14">
        <v>2</v>
      </c>
      <c r="E51" s="14">
        <v>0</v>
      </c>
      <c r="F51" s="14">
        <v>0</v>
      </c>
      <c r="G51" s="14">
        <f t="shared" si="4"/>
        <v>2</v>
      </c>
    </row>
    <row r="52" spans="1:7" ht="13.5">
      <c r="A52" s="3">
        <v>23</v>
      </c>
      <c r="B52" s="4" t="s">
        <v>479</v>
      </c>
      <c r="C52" s="3" t="s">
        <v>384</v>
      </c>
      <c r="D52" s="14">
        <v>4</v>
      </c>
      <c r="E52" s="14">
        <v>0</v>
      </c>
      <c r="F52" s="14">
        <v>0</v>
      </c>
      <c r="G52" s="14">
        <f t="shared" si="4"/>
        <v>4</v>
      </c>
    </row>
    <row r="53" spans="1:7" ht="13.5">
      <c r="A53" s="3">
        <f t="shared" si="3"/>
        <v>24</v>
      </c>
      <c r="B53" s="4" t="s">
        <v>484</v>
      </c>
      <c r="C53" s="3" t="s">
        <v>485</v>
      </c>
      <c r="D53" s="14">
        <v>2</v>
      </c>
      <c r="E53" s="14">
        <v>0</v>
      </c>
      <c r="F53" s="14">
        <v>2</v>
      </c>
      <c r="G53" s="14">
        <f t="shared" si="4"/>
        <v>0</v>
      </c>
    </row>
    <row r="54" spans="1:7" ht="13.5">
      <c r="A54" s="3">
        <f t="shared" si="3"/>
        <v>25</v>
      </c>
      <c r="B54" s="4" t="s">
        <v>515</v>
      </c>
      <c r="C54" s="3" t="s">
        <v>384</v>
      </c>
      <c r="D54" s="14">
        <v>1</v>
      </c>
      <c r="E54" s="14">
        <v>0</v>
      </c>
      <c r="F54" s="14">
        <v>0</v>
      </c>
      <c r="G54" s="14">
        <f t="shared" si="4"/>
        <v>1</v>
      </c>
    </row>
    <row r="55" spans="1:7" ht="13.5">
      <c r="A55" s="3">
        <f t="shared" si="3"/>
        <v>26</v>
      </c>
      <c r="B55" s="4" t="s">
        <v>33</v>
      </c>
      <c r="C55" s="3" t="s">
        <v>381</v>
      </c>
      <c r="D55" s="14">
        <v>0</v>
      </c>
      <c r="E55" s="14">
        <v>0</v>
      </c>
      <c r="F55" s="14">
        <v>0</v>
      </c>
      <c r="G55" s="14">
        <f>+D55+E55-F55</f>
        <v>0</v>
      </c>
    </row>
    <row r="56" spans="1:7" ht="13.5">
      <c r="A56" s="3">
        <f t="shared" si="3"/>
        <v>27</v>
      </c>
      <c r="B56" s="4" t="s">
        <v>34</v>
      </c>
      <c r="C56" s="3" t="s">
        <v>391</v>
      </c>
      <c r="D56" s="14">
        <v>0</v>
      </c>
      <c r="E56" s="14">
        <v>0</v>
      </c>
      <c r="F56" s="14">
        <v>0</v>
      </c>
      <c r="G56" s="14">
        <f>+D56+E56-F56</f>
        <v>0</v>
      </c>
    </row>
    <row r="57" spans="1:7" ht="13.5">
      <c r="A57" s="3">
        <f t="shared" si="3"/>
        <v>28</v>
      </c>
      <c r="B57" s="4" t="s">
        <v>516</v>
      </c>
      <c r="C57" s="3" t="s">
        <v>384</v>
      </c>
      <c r="D57" s="14">
        <v>1</v>
      </c>
      <c r="E57" s="14">
        <v>0</v>
      </c>
      <c r="F57" s="14">
        <v>0</v>
      </c>
      <c r="G57" s="14">
        <f t="shared" si="4"/>
        <v>1</v>
      </c>
    </row>
    <row r="58" spans="1:7" ht="13.5">
      <c r="A58" s="3">
        <f t="shared" si="3"/>
        <v>29</v>
      </c>
      <c r="B58" s="4" t="s">
        <v>36</v>
      </c>
      <c r="C58" s="3" t="s">
        <v>381</v>
      </c>
      <c r="D58" s="14">
        <v>0</v>
      </c>
      <c r="E58" s="14">
        <v>0</v>
      </c>
      <c r="F58" s="14">
        <v>0</v>
      </c>
      <c r="G58" s="14">
        <f t="shared" si="4"/>
        <v>0</v>
      </c>
    </row>
    <row r="59" spans="1:7" ht="13.5">
      <c r="A59" s="3">
        <f t="shared" si="3"/>
        <v>30</v>
      </c>
      <c r="B59" s="4" t="s">
        <v>35</v>
      </c>
      <c r="C59" s="3" t="s">
        <v>396</v>
      </c>
      <c r="D59" s="14">
        <v>0</v>
      </c>
      <c r="E59" s="14">
        <v>0</v>
      </c>
      <c r="F59" s="14">
        <v>0</v>
      </c>
      <c r="G59" s="14">
        <f>+D59+E59-F59</f>
        <v>0</v>
      </c>
    </row>
    <row r="60" spans="1:7" ht="13.5">
      <c r="A60" s="3">
        <f t="shared" si="3"/>
        <v>31</v>
      </c>
      <c r="B60" s="4" t="s">
        <v>469</v>
      </c>
      <c r="C60" s="3" t="s">
        <v>384</v>
      </c>
      <c r="D60" s="14">
        <v>1</v>
      </c>
      <c r="E60" s="14">
        <v>0</v>
      </c>
      <c r="F60" s="14">
        <v>0</v>
      </c>
      <c r="G60" s="14">
        <f t="shared" si="4"/>
        <v>1</v>
      </c>
    </row>
    <row r="61" spans="1:7" ht="13.5">
      <c r="A61" s="3">
        <f t="shared" si="3"/>
        <v>32</v>
      </c>
      <c r="B61" s="4" t="s">
        <v>488</v>
      </c>
      <c r="C61" s="3" t="s">
        <v>384</v>
      </c>
      <c r="D61" s="14">
        <v>50</v>
      </c>
      <c r="E61" s="14">
        <v>0</v>
      </c>
      <c r="F61" s="14">
        <v>0</v>
      </c>
      <c r="G61" s="14">
        <f t="shared" si="4"/>
        <v>50</v>
      </c>
    </row>
    <row r="62" spans="1:7" ht="13.5">
      <c r="A62" s="3">
        <f t="shared" si="3"/>
        <v>33</v>
      </c>
      <c r="B62" s="4" t="s">
        <v>517</v>
      </c>
      <c r="C62" s="3" t="s">
        <v>384</v>
      </c>
      <c r="D62" s="14">
        <v>100</v>
      </c>
      <c r="E62" s="14">
        <v>0</v>
      </c>
      <c r="F62" s="14">
        <v>0</v>
      </c>
      <c r="G62" s="14">
        <f t="shared" si="4"/>
        <v>100</v>
      </c>
    </row>
    <row r="63" spans="1:7" ht="13.5">
      <c r="A63" s="3">
        <f t="shared" si="3"/>
        <v>34</v>
      </c>
      <c r="B63" s="4" t="s">
        <v>487</v>
      </c>
      <c r="C63" s="3" t="s">
        <v>518</v>
      </c>
      <c r="D63" s="14">
        <v>2</v>
      </c>
      <c r="E63" s="14">
        <v>1</v>
      </c>
      <c r="F63" s="14">
        <v>3</v>
      </c>
      <c r="G63" s="14">
        <f t="shared" si="4"/>
        <v>0</v>
      </c>
    </row>
    <row r="64" spans="1:7" ht="13.5">
      <c r="A64" s="3">
        <f t="shared" si="3"/>
        <v>35</v>
      </c>
      <c r="B64" s="4" t="s">
        <v>519</v>
      </c>
      <c r="C64" s="3" t="s">
        <v>381</v>
      </c>
      <c r="D64" s="14">
        <v>1</v>
      </c>
      <c r="E64" s="14">
        <v>0</v>
      </c>
      <c r="F64" s="14">
        <v>0</v>
      </c>
      <c r="G64" s="14">
        <f t="shared" si="4"/>
        <v>1</v>
      </c>
    </row>
    <row r="65" spans="1:7" ht="13.5">
      <c r="A65" s="3">
        <f t="shared" si="3"/>
        <v>36</v>
      </c>
      <c r="B65" s="4" t="s">
        <v>520</v>
      </c>
      <c r="C65" s="3" t="s">
        <v>384</v>
      </c>
      <c r="D65" s="14">
        <v>5</v>
      </c>
      <c r="E65" s="14">
        <v>0</v>
      </c>
      <c r="F65" s="14">
        <v>0</v>
      </c>
      <c r="G65" s="14">
        <f t="shared" si="4"/>
        <v>5</v>
      </c>
    </row>
    <row r="66" spans="1:7" ht="13.5">
      <c r="A66" s="3">
        <f t="shared" si="3"/>
        <v>37</v>
      </c>
      <c r="B66" s="4" t="s">
        <v>1084</v>
      </c>
      <c r="C66" s="3" t="s">
        <v>384</v>
      </c>
      <c r="D66" s="14">
        <v>3</v>
      </c>
      <c r="E66" s="14">
        <v>0</v>
      </c>
      <c r="F66" s="14">
        <v>0</v>
      </c>
      <c r="G66" s="14">
        <f>+D66+E66-F66</f>
        <v>3</v>
      </c>
    </row>
    <row r="67" spans="1:7" ht="13.5">
      <c r="A67" s="3">
        <f t="shared" si="3"/>
        <v>38</v>
      </c>
      <c r="B67" s="4" t="s">
        <v>1085</v>
      </c>
      <c r="C67" s="3" t="s">
        <v>397</v>
      </c>
      <c r="D67" s="14">
        <v>0</v>
      </c>
      <c r="E67" s="14">
        <v>0</v>
      </c>
      <c r="F67" s="14">
        <v>0</v>
      </c>
      <c r="G67" s="14">
        <f>+D67+E67-F67</f>
        <v>0</v>
      </c>
    </row>
    <row r="68" spans="1:7" ht="13.5">
      <c r="A68" s="3">
        <f t="shared" si="3"/>
        <v>39</v>
      </c>
      <c r="B68" s="4" t="s">
        <v>38</v>
      </c>
      <c r="C68" s="3" t="s">
        <v>414</v>
      </c>
      <c r="D68" s="14">
        <v>0</v>
      </c>
      <c r="E68" s="14">
        <f>1+1</f>
        <v>2</v>
      </c>
      <c r="F68" s="14">
        <v>1</v>
      </c>
      <c r="G68" s="14">
        <f>+D68+E68-F68</f>
        <v>1</v>
      </c>
    </row>
    <row r="69" spans="1:7" ht="13.5">
      <c r="A69" s="3">
        <f t="shared" si="3"/>
        <v>40</v>
      </c>
      <c r="B69" s="4" t="s">
        <v>398</v>
      </c>
      <c r="C69" s="3" t="s">
        <v>383</v>
      </c>
      <c r="D69" s="14">
        <v>1</v>
      </c>
      <c r="E69" s="14">
        <v>0</v>
      </c>
      <c r="F69" s="14">
        <v>0</v>
      </c>
      <c r="G69" s="14">
        <f t="shared" si="4"/>
        <v>1</v>
      </c>
    </row>
    <row r="70" spans="1:7" ht="13.5">
      <c r="A70" s="3">
        <f t="shared" si="3"/>
        <v>41</v>
      </c>
      <c r="B70" s="4" t="s">
        <v>399</v>
      </c>
      <c r="C70" s="3" t="s">
        <v>384</v>
      </c>
      <c r="D70" s="14">
        <v>55</v>
      </c>
      <c r="E70" s="14">
        <v>0</v>
      </c>
      <c r="F70" s="14">
        <f>40+10</f>
        <v>50</v>
      </c>
      <c r="G70" s="14">
        <f t="shared" ref="G70:G79" si="5">+D70+E70-F70</f>
        <v>5</v>
      </c>
    </row>
    <row r="71" spans="1:7" ht="13.5">
      <c r="A71" s="3">
        <f t="shared" si="3"/>
        <v>42</v>
      </c>
      <c r="B71" s="4" t="s">
        <v>521</v>
      </c>
      <c r="C71" s="3" t="s">
        <v>396</v>
      </c>
      <c r="D71" s="14">
        <v>1</v>
      </c>
      <c r="E71" s="14">
        <v>0</v>
      </c>
      <c r="F71" s="14">
        <v>0</v>
      </c>
      <c r="G71" s="14">
        <f t="shared" si="5"/>
        <v>1</v>
      </c>
    </row>
    <row r="72" spans="1:7" ht="13.5">
      <c r="A72" s="3">
        <v>43</v>
      </c>
      <c r="B72" s="4" t="s">
        <v>97</v>
      </c>
      <c r="C72" s="3" t="s">
        <v>396</v>
      </c>
      <c r="D72" s="14">
        <v>0</v>
      </c>
      <c r="E72" s="14">
        <v>20</v>
      </c>
      <c r="F72" s="14">
        <v>20</v>
      </c>
      <c r="G72" s="14">
        <f t="shared" si="5"/>
        <v>0</v>
      </c>
    </row>
    <row r="73" spans="1:7" ht="13.5">
      <c r="A73" s="3">
        <f>+A72+1</f>
        <v>44</v>
      </c>
      <c r="B73" s="4" t="s">
        <v>489</v>
      </c>
      <c r="C73" s="3" t="s">
        <v>396</v>
      </c>
      <c r="D73" s="14">
        <v>30</v>
      </c>
      <c r="E73" s="14">
        <v>0</v>
      </c>
      <c r="F73" s="14">
        <v>0</v>
      </c>
      <c r="G73" s="14">
        <f t="shared" si="5"/>
        <v>30</v>
      </c>
    </row>
    <row r="74" spans="1:7" ht="13.5">
      <c r="A74" s="3">
        <f>+A73+1</f>
        <v>45</v>
      </c>
      <c r="B74" s="4" t="s">
        <v>522</v>
      </c>
      <c r="C74" s="3" t="s">
        <v>393</v>
      </c>
      <c r="D74" s="14">
        <v>40</v>
      </c>
      <c r="E74" s="14">
        <v>0</v>
      </c>
      <c r="F74" s="14">
        <v>30</v>
      </c>
      <c r="G74" s="14">
        <f t="shared" si="5"/>
        <v>10</v>
      </c>
    </row>
    <row r="75" spans="1:7" ht="13.5">
      <c r="A75" s="3">
        <v>46</v>
      </c>
      <c r="B75" s="4" t="s">
        <v>523</v>
      </c>
      <c r="C75" s="3" t="s">
        <v>384</v>
      </c>
      <c r="D75" s="14">
        <v>7</v>
      </c>
      <c r="E75" s="14">
        <v>12</v>
      </c>
      <c r="F75" s="14">
        <v>12</v>
      </c>
      <c r="G75" s="14">
        <f t="shared" si="5"/>
        <v>7</v>
      </c>
    </row>
    <row r="76" spans="1:7" ht="13.5">
      <c r="A76" s="3">
        <f>+A75+1</f>
        <v>47</v>
      </c>
      <c r="B76" s="4" t="s">
        <v>96</v>
      </c>
      <c r="C76" s="3" t="s">
        <v>384</v>
      </c>
      <c r="D76" s="14">
        <v>5</v>
      </c>
      <c r="E76" s="14">
        <v>0</v>
      </c>
      <c r="F76" s="14">
        <v>5</v>
      </c>
      <c r="G76" s="14">
        <f>+D76+E76-F76</f>
        <v>0</v>
      </c>
    </row>
    <row r="77" spans="1:7" ht="13.5">
      <c r="A77" s="3">
        <f>+A76+1</f>
        <v>48</v>
      </c>
      <c r="B77" s="4" t="s">
        <v>490</v>
      </c>
      <c r="C77" s="3" t="s">
        <v>397</v>
      </c>
      <c r="D77" s="14">
        <v>5</v>
      </c>
      <c r="E77" s="14">
        <v>6</v>
      </c>
      <c r="F77" s="14">
        <f>1+1</f>
        <v>2</v>
      </c>
      <c r="G77" s="14">
        <f t="shared" si="5"/>
        <v>9</v>
      </c>
    </row>
    <row r="78" spans="1:7" ht="13.5">
      <c r="A78" s="3">
        <f>+A77+1</f>
        <v>49</v>
      </c>
      <c r="B78" s="4" t="s">
        <v>491</v>
      </c>
      <c r="C78" s="3" t="s">
        <v>394</v>
      </c>
      <c r="D78" s="14">
        <v>50</v>
      </c>
      <c r="E78" s="14">
        <v>0</v>
      </c>
      <c r="F78" s="14">
        <v>0</v>
      </c>
      <c r="G78" s="14">
        <f t="shared" si="5"/>
        <v>50</v>
      </c>
    </row>
    <row r="79" spans="1:7" ht="13.5">
      <c r="A79" s="6">
        <f>+A78+1</f>
        <v>50</v>
      </c>
      <c r="B79" s="7" t="s">
        <v>39</v>
      </c>
      <c r="C79" s="6" t="s">
        <v>396</v>
      </c>
      <c r="D79" s="15">
        <v>0</v>
      </c>
      <c r="E79" s="15">
        <v>3</v>
      </c>
      <c r="F79" s="15">
        <v>3</v>
      </c>
      <c r="G79" s="15">
        <f t="shared" si="5"/>
        <v>0</v>
      </c>
    </row>
    <row r="81" spans="1:7">
      <c r="A81" s="11" t="s">
        <v>400</v>
      </c>
      <c r="B81" s="11"/>
      <c r="C81" s="11"/>
      <c r="D81" s="11"/>
      <c r="E81" s="11"/>
      <c r="F81" s="11"/>
      <c r="G81" s="11"/>
    </row>
    <row r="82" spans="1:7" ht="24">
      <c r="A82" s="12" t="s">
        <v>372</v>
      </c>
      <c r="B82" s="12" t="s">
        <v>373</v>
      </c>
      <c r="C82" s="12" t="s">
        <v>374</v>
      </c>
      <c r="D82" s="12" t="s">
        <v>375</v>
      </c>
      <c r="E82" s="12" t="s">
        <v>376</v>
      </c>
      <c r="F82" s="12" t="s">
        <v>377</v>
      </c>
      <c r="G82" s="12" t="s">
        <v>378</v>
      </c>
    </row>
    <row r="83" spans="1:7" ht="13.5">
      <c r="A83" s="3">
        <v>1</v>
      </c>
      <c r="B83" s="4" t="s">
        <v>401</v>
      </c>
      <c r="C83" s="3" t="s">
        <v>384</v>
      </c>
      <c r="D83" s="14">
        <v>31</v>
      </c>
      <c r="E83" s="14">
        <v>0</v>
      </c>
      <c r="F83" s="14">
        <v>0</v>
      </c>
      <c r="G83" s="14">
        <f t="shared" ref="G83:G95" si="6">+D83+E83-F83</f>
        <v>31</v>
      </c>
    </row>
    <row r="84" spans="1:7" ht="13.5">
      <c r="A84" s="3">
        <f t="shared" ref="A84:A101" si="7">+A83+1</f>
        <v>2</v>
      </c>
      <c r="B84" s="4" t="s">
        <v>524</v>
      </c>
      <c r="C84" s="3" t="s">
        <v>384</v>
      </c>
      <c r="D84" s="14">
        <v>42</v>
      </c>
      <c r="E84" s="14">
        <v>0</v>
      </c>
      <c r="F84" s="14">
        <v>0</v>
      </c>
      <c r="G84" s="14">
        <f t="shared" si="6"/>
        <v>42</v>
      </c>
    </row>
    <row r="85" spans="1:7" ht="13.5">
      <c r="A85" s="3">
        <f t="shared" si="7"/>
        <v>3</v>
      </c>
      <c r="B85" s="4" t="s">
        <v>525</v>
      </c>
      <c r="C85" s="3" t="s">
        <v>391</v>
      </c>
      <c r="D85" s="14">
        <v>4</v>
      </c>
      <c r="E85" s="14">
        <v>15</v>
      </c>
      <c r="F85" s="14">
        <f>4+5+1+4</f>
        <v>14</v>
      </c>
      <c r="G85" s="14">
        <f t="shared" si="6"/>
        <v>5</v>
      </c>
    </row>
    <row r="86" spans="1:7" ht="13.5">
      <c r="A86" s="3">
        <f t="shared" si="7"/>
        <v>4</v>
      </c>
      <c r="B86" s="4" t="s">
        <v>526</v>
      </c>
      <c r="C86" s="3" t="s">
        <v>384</v>
      </c>
      <c r="D86" s="14">
        <v>4</v>
      </c>
      <c r="E86" s="14">
        <v>0</v>
      </c>
      <c r="F86" s="14">
        <f>2+1</f>
        <v>3</v>
      </c>
      <c r="G86" s="14">
        <f t="shared" si="6"/>
        <v>1</v>
      </c>
    </row>
    <row r="87" spans="1:7" ht="13.5">
      <c r="A87" s="3">
        <f t="shared" si="7"/>
        <v>5</v>
      </c>
      <c r="B87" s="4" t="s">
        <v>1086</v>
      </c>
      <c r="C87" s="3" t="s">
        <v>381</v>
      </c>
      <c r="D87" s="14">
        <v>0</v>
      </c>
      <c r="E87" s="14">
        <v>0</v>
      </c>
      <c r="F87" s="14">
        <v>0</v>
      </c>
      <c r="G87" s="14">
        <f>+D87+E87-F87</f>
        <v>0</v>
      </c>
    </row>
    <row r="88" spans="1:7" ht="13.5">
      <c r="A88" s="3">
        <f t="shared" si="7"/>
        <v>6</v>
      </c>
      <c r="B88" s="4" t="s">
        <v>410</v>
      </c>
      <c r="C88" s="3" t="s">
        <v>391</v>
      </c>
      <c r="D88" s="14">
        <v>33</v>
      </c>
      <c r="E88" s="14">
        <v>50</v>
      </c>
      <c r="F88" s="14">
        <f>10+5+5+5+5+5+5</f>
        <v>40</v>
      </c>
      <c r="G88" s="14">
        <f t="shared" si="6"/>
        <v>43</v>
      </c>
    </row>
    <row r="89" spans="1:7" ht="13.5">
      <c r="A89" s="3">
        <f t="shared" si="7"/>
        <v>7</v>
      </c>
      <c r="B89" s="4" t="s">
        <v>402</v>
      </c>
      <c r="C89" s="3" t="s">
        <v>381</v>
      </c>
      <c r="D89" s="14">
        <v>164</v>
      </c>
      <c r="E89" s="14">
        <v>0</v>
      </c>
      <c r="F89" s="14">
        <f>4+3+2+3+1+5+9+3</f>
        <v>30</v>
      </c>
      <c r="G89" s="14">
        <f t="shared" si="6"/>
        <v>134</v>
      </c>
    </row>
    <row r="90" spans="1:7" ht="13.5">
      <c r="A90" s="3">
        <f t="shared" si="7"/>
        <v>8</v>
      </c>
      <c r="B90" s="4" t="s">
        <v>403</v>
      </c>
      <c r="C90" s="3" t="s">
        <v>384</v>
      </c>
      <c r="D90" s="14">
        <v>65</v>
      </c>
      <c r="E90" s="14">
        <v>100</v>
      </c>
      <c r="F90" s="14">
        <f>25+15+15+20+10+20+25</f>
        <v>130</v>
      </c>
      <c r="G90" s="14">
        <f t="shared" si="6"/>
        <v>35</v>
      </c>
    </row>
    <row r="91" spans="1:7" ht="13.5">
      <c r="A91" s="3">
        <f t="shared" si="7"/>
        <v>9</v>
      </c>
      <c r="B91" s="4" t="s">
        <v>443</v>
      </c>
      <c r="C91" s="3" t="s">
        <v>444</v>
      </c>
      <c r="D91" s="14">
        <v>5</v>
      </c>
      <c r="E91" s="14">
        <v>0</v>
      </c>
      <c r="F91" s="14">
        <f>1+1</f>
        <v>2</v>
      </c>
      <c r="G91" s="14">
        <f t="shared" si="6"/>
        <v>3</v>
      </c>
    </row>
    <row r="92" spans="1:7" ht="13.5">
      <c r="A92" s="3">
        <f t="shared" si="7"/>
        <v>10</v>
      </c>
      <c r="B92" s="4" t="s">
        <v>404</v>
      </c>
      <c r="C92" s="3" t="s">
        <v>396</v>
      </c>
      <c r="D92" s="14">
        <v>2500</v>
      </c>
      <c r="E92" s="14">
        <v>0</v>
      </c>
      <c r="F92" s="14">
        <v>0</v>
      </c>
      <c r="G92" s="14">
        <f t="shared" si="6"/>
        <v>2500</v>
      </c>
    </row>
    <row r="93" spans="1:7" ht="13.5">
      <c r="A93" s="3">
        <f t="shared" si="7"/>
        <v>11</v>
      </c>
      <c r="B93" s="4" t="s">
        <v>411</v>
      </c>
      <c r="C93" s="3" t="s">
        <v>384</v>
      </c>
      <c r="D93" s="14">
        <v>684</v>
      </c>
      <c r="E93" s="14">
        <v>0</v>
      </c>
      <c r="F93" s="14">
        <f>60+72+12+48+48+12+24+72+60+12+48+12+6+48+24+60+72+12+48+12+48+12+60+72+12+24+12</f>
        <v>1002</v>
      </c>
      <c r="G93" s="14">
        <f t="shared" si="6"/>
        <v>-318</v>
      </c>
    </row>
    <row r="94" spans="1:7" ht="13.5">
      <c r="A94" s="3">
        <f t="shared" si="7"/>
        <v>12</v>
      </c>
      <c r="B94" s="4" t="s">
        <v>1092</v>
      </c>
      <c r="C94" s="3" t="s">
        <v>383</v>
      </c>
      <c r="D94" s="14">
        <v>2652</v>
      </c>
      <c r="E94" s="14">
        <v>3042</v>
      </c>
      <c r="F94" s="14">
        <v>2244</v>
      </c>
      <c r="G94" s="14">
        <f>+D94+E94-F94</f>
        <v>3450</v>
      </c>
    </row>
    <row r="95" spans="1:7" ht="13.5">
      <c r="A95" s="3">
        <f t="shared" si="7"/>
        <v>13</v>
      </c>
      <c r="B95" s="4" t="s">
        <v>412</v>
      </c>
      <c r="C95" s="3" t="s">
        <v>391</v>
      </c>
      <c r="D95" s="14">
        <v>3</v>
      </c>
      <c r="E95" s="14">
        <v>0</v>
      </c>
      <c r="F95" s="14">
        <v>1</v>
      </c>
      <c r="G95" s="14">
        <f t="shared" si="6"/>
        <v>2</v>
      </c>
    </row>
    <row r="96" spans="1:7" ht="13.5">
      <c r="A96" s="3">
        <f t="shared" si="7"/>
        <v>14</v>
      </c>
      <c r="B96" s="4" t="s">
        <v>466</v>
      </c>
      <c r="C96" s="3" t="s">
        <v>396</v>
      </c>
      <c r="D96" s="14">
        <v>9000</v>
      </c>
      <c r="E96" s="14">
        <v>0</v>
      </c>
      <c r="F96" s="14">
        <f>2000+2000</f>
        <v>4000</v>
      </c>
      <c r="G96" s="14">
        <f t="shared" ref="G96:G102" si="8">+D96+E96-F96</f>
        <v>5000</v>
      </c>
    </row>
    <row r="97" spans="1:7" ht="13.5">
      <c r="A97" s="3">
        <f t="shared" si="7"/>
        <v>15</v>
      </c>
      <c r="B97" s="4" t="s">
        <v>528</v>
      </c>
      <c r="C97" s="3" t="s">
        <v>391</v>
      </c>
      <c r="D97" s="14">
        <v>6</v>
      </c>
      <c r="E97" s="14">
        <v>0</v>
      </c>
      <c r="F97" s="14">
        <f>1+1</f>
        <v>2</v>
      </c>
      <c r="G97" s="14">
        <f t="shared" si="8"/>
        <v>4</v>
      </c>
    </row>
    <row r="98" spans="1:7" ht="13.5">
      <c r="A98" s="3">
        <f t="shared" si="7"/>
        <v>16</v>
      </c>
      <c r="B98" s="4" t="s">
        <v>413</v>
      </c>
      <c r="C98" s="3" t="s">
        <v>414</v>
      </c>
      <c r="D98" s="14">
        <v>422</v>
      </c>
      <c r="E98" s="14">
        <v>1200</v>
      </c>
      <c r="F98" s="14">
        <f>60+72+12+48+12+24+48+12+24+72+60+24+12+48+12+6+48+60+72+12+48+12+24+12+48+12+60+12+24+72+12+12</f>
        <v>1086</v>
      </c>
      <c r="G98" s="14">
        <f t="shared" si="8"/>
        <v>536</v>
      </c>
    </row>
    <row r="99" spans="1:7" ht="13.5">
      <c r="A99" s="3">
        <f t="shared" si="7"/>
        <v>17</v>
      </c>
      <c r="B99" s="4" t="s">
        <v>529</v>
      </c>
      <c r="C99" s="3" t="s">
        <v>414</v>
      </c>
      <c r="D99" s="14">
        <v>23</v>
      </c>
      <c r="E99" s="14">
        <v>0</v>
      </c>
      <c r="F99" s="14">
        <f>1+1+1</f>
        <v>3</v>
      </c>
      <c r="G99" s="14">
        <f t="shared" si="8"/>
        <v>20</v>
      </c>
    </row>
    <row r="100" spans="1:7" ht="13.5">
      <c r="A100" s="3">
        <f t="shared" si="7"/>
        <v>18</v>
      </c>
      <c r="B100" s="4" t="s">
        <v>415</v>
      </c>
      <c r="C100" s="3" t="s">
        <v>391</v>
      </c>
      <c r="D100" s="14">
        <v>14</v>
      </c>
      <c r="E100" s="14">
        <v>0</v>
      </c>
      <c r="F100" s="14">
        <f>1+1+1+1</f>
        <v>4</v>
      </c>
      <c r="G100" s="14">
        <f t="shared" si="8"/>
        <v>10</v>
      </c>
    </row>
    <row r="101" spans="1:7" ht="13.5">
      <c r="A101" s="3">
        <f t="shared" si="7"/>
        <v>19</v>
      </c>
      <c r="B101" s="4" t="s">
        <v>530</v>
      </c>
      <c r="C101" s="3" t="s">
        <v>391</v>
      </c>
      <c r="D101" s="14">
        <v>1</v>
      </c>
      <c r="E101" s="14">
        <v>0</v>
      </c>
      <c r="F101" s="14">
        <v>0</v>
      </c>
      <c r="G101" s="14">
        <f>+D101+E101-F101</f>
        <v>1</v>
      </c>
    </row>
    <row r="102" spans="1:7" ht="13.5">
      <c r="A102" s="6">
        <f>+A101+1</f>
        <v>20</v>
      </c>
      <c r="B102" s="7" t="s">
        <v>531</v>
      </c>
      <c r="C102" s="6" t="s">
        <v>396</v>
      </c>
      <c r="D102" s="15">
        <v>2</v>
      </c>
      <c r="E102" s="15">
        <v>0</v>
      </c>
      <c r="F102" s="15">
        <v>0</v>
      </c>
      <c r="G102" s="15">
        <f t="shared" si="8"/>
        <v>2</v>
      </c>
    </row>
    <row r="103" spans="1:7">
      <c r="A103" t="s">
        <v>416</v>
      </c>
      <c r="G103" t="s">
        <v>416</v>
      </c>
    </row>
    <row r="104" spans="1:7">
      <c r="A104" s="11" t="s">
        <v>434</v>
      </c>
      <c r="B104" s="11"/>
      <c r="C104" s="11"/>
      <c r="D104" s="11"/>
      <c r="E104" s="11"/>
      <c r="F104" s="11"/>
      <c r="G104" s="11"/>
    </row>
    <row r="105" spans="1:7" ht="24">
      <c r="A105" s="12" t="s">
        <v>372</v>
      </c>
      <c r="B105" s="12" t="s">
        <v>373</v>
      </c>
      <c r="C105" s="12" t="s">
        <v>374</v>
      </c>
      <c r="D105" s="12" t="s">
        <v>375</v>
      </c>
      <c r="E105" s="12" t="s">
        <v>376</v>
      </c>
      <c r="F105" s="12" t="s">
        <v>377</v>
      </c>
      <c r="G105" s="12" t="s">
        <v>378</v>
      </c>
    </row>
    <row r="106" spans="1:7" ht="13.5">
      <c r="A106" s="1">
        <v>1</v>
      </c>
      <c r="B106" s="2" t="s">
        <v>429</v>
      </c>
      <c r="C106" s="1" t="s">
        <v>430</v>
      </c>
      <c r="D106" s="24">
        <v>50</v>
      </c>
      <c r="E106" s="14">
        <v>0</v>
      </c>
      <c r="F106" s="2">
        <v>50</v>
      </c>
      <c r="G106" s="13">
        <f t="shared" ref="G106:G112" si="9">+D106+E106-F106</f>
        <v>0</v>
      </c>
    </row>
    <row r="107" spans="1:7" ht="13.5">
      <c r="A107" s="3">
        <f t="shared" ref="A107:A112" si="10">+A106+1</f>
        <v>2</v>
      </c>
      <c r="B107" s="4" t="s">
        <v>40</v>
      </c>
      <c r="C107" s="3" t="s">
        <v>384</v>
      </c>
      <c r="D107" s="20">
        <v>0</v>
      </c>
      <c r="E107" s="14">
        <v>0</v>
      </c>
      <c r="F107" s="14">
        <v>0</v>
      </c>
      <c r="G107" s="14">
        <f>+D107+E107-F107</f>
        <v>0</v>
      </c>
    </row>
    <row r="108" spans="1:7" ht="13.5">
      <c r="A108" s="3">
        <f t="shared" si="10"/>
        <v>3</v>
      </c>
      <c r="B108" s="4" t="s">
        <v>431</v>
      </c>
      <c r="C108" s="3" t="s">
        <v>427</v>
      </c>
      <c r="D108" s="20">
        <v>3</v>
      </c>
      <c r="E108" s="14">
        <v>0</v>
      </c>
      <c r="F108" s="4">
        <v>1</v>
      </c>
      <c r="G108" s="14">
        <f t="shared" si="9"/>
        <v>2</v>
      </c>
    </row>
    <row r="109" spans="1:7" ht="13.5">
      <c r="A109" s="3">
        <f t="shared" si="10"/>
        <v>4</v>
      </c>
      <c r="B109" s="4" t="s">
        <v>532</v>
      </c>
      <c r="C109" s="3" t="s">
        <v>384</v>
      </c>
      <c r="D109" s="20">
        <v>0</v>
      </c>
      <c r="E109" s="14">
        <v>0</v>
      </c>
      <c r="F109" s="14">
        <v>0</v>
      </c>
      <c r="G109" s="14">
        <f t="shared" si="9"/>
        <v>0</v>
      </c>
    </row>
    <row r="110" spans="1:7" ht="13.5">
      <c r="A110" s="3">
        <f t="shared" si="10"/>
        <v>5</v>
      </c>
      <c r="B110" s="4" t="s">
        <v>41</v>
      </c>
      <c r="C110" s="3" t="s">
        <v>396</v>
      </c>
      <c r="D110" s="20">
        <v>0</v>
      </c>
      <c r="E110" s="14">
        <v>0</v>
      </c>
      <c r="F110" s="14">
        <v>0</v>
      </c>
      <c r="G110" s="14">
        <f>+D110+E110-F110</f>
        <v>0</v>
      </c>
    </row>
    <row r="111" spans="1:7" ht="13.5">
      <c r="A111" s="3">
        <f t="shared" si="10"/>
        <v>6</v>
      </c>
      <c r="B111" s="4" t="s">
        <v>533</v>
      </c>
      <c r="C111" s="3" t="s">
        <v>384</v>
      </c>
      <c r="D111" s="20">
        <v>60</v>
      </c>
      <c r="E111" s="14">
        <v>0</v>
      </c>
      <c r="F111" s="4">
        <v>10</v>
      </c>
      <c r="G111" s="14">
        <f t="shared" si="9"/>
        <v>50</v>
      </c>
    </row>
    <row r="112" spans="1:7" ht="13.5">
      <c r="A112" s="3">
        <f t="shared" si="10"/>
        <v>7</v>
      </c>
      <c r="B112" s="7" t="s">
        <v>432</v>
      </c>
      <c r="C112" s="6" t="s">
        <v>433</v>
      </c>
      <c r="D112" s="22">
        <v>19</v>
      </c>
      <c r="E112" s="14">
        <v>0</v>
      </c>
      <c r="F112" s="7">
        <v>8</v>
      </c>
      <c r="G112" s="15">
        <f t="shared" si="9"/>
        <v>11</v>
      </c>
    </row>
    <row r="113" spans="1:7" ht="13.5">
      <c r="A113" s="28"/>
      <c r="B113" s="26"/>
      <c r="C113" s="26"/>
      <c r="D113" s="26"/>
      <c r="E113" s="26"/>
      <c r="F113" s="26"/>
      <c r="G113" s="25"/>
    </row>
    <row r="114" spans="1:7">
      <c r="A114" s="11" t="s">
        <v>435</v>
      </c>
      <c r="B114" s="11"/>
      <c r="C114" s="11"/>
      <c r="D114" s="11"/>
      <c r="E114" s="11"/>
      <c r="F114" s="11"/>
      <c r="G114" s="11"/>
    </row>
    <row r="115" spans="1:7" ht="24">
      <c r="A115" s="12" t="s">
        <v>372</v>
      </c>
      <c r="B115" s="12" t="s">
        <v>373</v>
      </c>
      <c r="C115" s="12" t="s">
        <v>374</v>
      </c>
      <c r="D115" s="12" t="s">
        <v>375</v>
      </c>
      <c r="E115" s="12" t="s">
        <v>376</v>
      </c>
      <c r="F115" s="12" t="s">
        <v>377</v>
      </c>
      <c r="G115" s="12" t="s">
        <v>378</v>
      </c>
    </row>
    <row r="116" spans="1:7" ht="13.5">
      <c r="A116" s="1">
        <v>1</v>
      </c>
      <c r="B116" s="2" t="s">
        <v>534</v>
      </c>
      <c r="C116" s="1" t="s">
        <v>383</v>
      </c>
      <c r="D116" s="24">
        <v>1</v>
      </c>
      <c r="E116" s="14">
        <v>0</v>
      </c>
      <c r="F116" s="14">
        <v>0</v>
      </c>
      <c r="G116" s="13">
        <f t="shared" ref="G116:G123" si="11">+D116+E116-F116</f>
        <v>1</v>
      </c>
    </row>
    <row r="117" spans="1:7" ht="13.5">
      <c r="A117" s="3">
        <f t="shared" ref="A117:A123" si="12">+A116+1</f>
        <v>2</v>
      </c>
      <c r="B117" s="4" t="s">
        <v>455</v>
      </c>
      <c r="C117" s="3" t="s">
        <v>384</v>
      </c>
      <c r="D117" s="20">
        <v>2</v>
      </c>
      <c r="E117" s="14">
        <v>0</v>
      </c>
      <c r="F117" s="14">
        <v>0</v>
      </c>
      <c r="G117" s="14">
        <f t="shared" si="11"/>
        <v>2</v>
      </c>
    </row>
    <row r="118" spans="1:7" ht="13.5">
      <c r="A118" s="3">
        <f t="shared" si="12"/>
        <v>3</v>
      </c>
      <c r="B118" s="4" t="s">
        <v>480</v>
      </c>
      <c r="C118" s="3" t="s">
        <v>384</v>
      </c>
      <c r="D118" s="20">
        <v>20</v>
      </c>
      <c r="E118" s="14">
        <v>0</v>
      </c>
      <c r="F118" s="14">
        <v>0</v>
      </c>
      <c r="G118" s="14">
        <f t="shared" si="11"/>
        <v>20</v>
      </c>
    </row>
    <row r="119" spans="1:7" ht="13.5">
      <c r="A119" s="3">
        <f t="shared" si="12"/>
        <v>4</v>
      </c>
      <c r="B119" s="30" t="s">
        <v>535</v>
      </c>
      <c r="C119" s="31" t="s">
        <v>427</v>
      </c>
      <c r="D119" s="20">
        <v>2</v>
      </c>
      <c r="E119" s="14">
        <v>0</v>
      </c>
      <c r="F119" s="14">
        <v>0</v>
      </c>
      <c r="G119" s="14">
        <f t="shared" si="11"/>
        <v>2</v>
      </c>
    </row>
    <row r="120" spans="1:7" ht="13.5">
      <c r="A120" s="3">
        <f t="shared" si="12"/>
        <v>5</v>
      </c>
      <c r="B120" s="30" t="s">
        <v>536</v>
      </c>
      <c r="C120" s="31" t="s">
        <v>384</v>
      </c>
      <c r="D120" s="20">
        <v>2</v>
      </c>
      <c r="E120" s="14">
        <v>0</v>
      </c>
      <c r="F120" s="14">
        <v>0</v>
      </c>
      <c r="G120" s="14">
        <f t="shared" si="11"/>
        <v>2</v>
      </c>
    </row>
    <row r="121" spans="1:7" ht="13.5">
      <c r="A121" s="3">
        <f t="shared" si="12"/>
        <v>6</v>
      </c>
      <c r="B121" s="30" t="s">
        <v>537</v>
      </c>
      <c r="C121" s="31" t="s">
        <v>384</v>
      </c>
      <c r="D121" s="20">
        <v>1</v>
      </c>
      <c r="E121" s="14">
        <v>0</v>
      </c>
      <c r="F121" s="14">
        <v>0</v>
      </c>
      <c r="G121" s="14">
        <f t="shared" si="11"/>
        <v>1</v>
      </c>
    </row>
    <row r="122" spans="1:7" ht="13.5">
      <c r="A122" s="3">
        <f t="shared" si="12"/>
        <v>7</v>
      </c>
      <c r="B122" s="4" t="s">
        <v>481</v>
      </c>
      <c r="C122" s="3" t="s">
        <v>384</v>
      </c>
      <c r="D122" s="20">
        <v>20</v>
      </c>
      <c r="E122" s="14">
        <v>0</v>
      </c>
      <c r="F122" s="14">
        <v>0</v>
      </c>
      <c r="G122" s="14">
        <f t="shared" si="11"/>
        <v>20</v>
      </c>
    </row>
    <row r="123" spans="1:7" ht="13.5">
      <c r="A123" s="6">
        <f t="shared" si="12"/>
        <v>8</v>
      </c>
      <c r="B123" s="7" t="s">
        <v>538</v>
      </c>
      <c r="C123" s="6" t="s">
        <v>384</v>
      </c>
      <c r="D123" s="22">
        <v>20</v>
      </c>
      <c r="E123" s="15">
        <v>0</v>
      </c>
      <c r="F123" s="15">
        <v>0</v>
      </c>
      <c r="G123" s="15">
        <f t="shared" si="11"/>
        <v>20</v>
      </c>
    </row>
    <row r="125" spans="1:7" ht="13.5">
      <c r="A125" s="18"/>
      <c r="B125" s="19"/>
      <c r="C125" s="18"/>
      <c r="D125" s="19"/>
      <c r="E125" s="19"/>
      <c r="F125" s="19"/>
      <c r="G125" s="19"/>
    </row>
    <row r="126" spans="1:7">
      <c r="A126" s="11" t="s">
        <v>420</v>
      </c>
      <c r="B126" s="11"/>
      <c r="C126" s="11"/>
      <c r="D126" s="11"/>
      <c r="E126" s="11"/>
      <c r="F126" s="11"/>
      <c r="G126" s="11"/>
    </row>
    <row r="127" spans="1:7" ht="24">
      <c r="A127" s="12" t="s">
        <v>372</v>
      </c>
      <c r="B127" s="12" t="s">
        <v>373</v>
      </c>
      <c r="C127" s="12" t="s">
        <v>374</v>
      </c>
      <c r="D127" s="12" t="s">
        <v>375</v>
      </c>
      <c r="E127" s="12" t="s">
        <v>376</v>
      </c>
      <c r="F127" s="12" t="s">
        <v>377</v>
      </c>
      <c r="G127" s="12" t="s">
        <v>378</v>
      </c>
    </row>
    <row r="128" spans="1:7" ht="13.5">
      <c r="A128" s="3">
        <v>1</v>
      </c>
      <c r="B128" s="14" t="s">
        <v>539</v>
      </c>
      <c r="C128" s="17" t="s">
        <v>384</v>
      </c>
      <c r="D128" s="14">
        <v>1</v>
      </c>
      <c r="E128" s="14">
        <v>0</v>
      </c>
      <c r="F128" s="14">
        <v>0</v>
      </c>
      <c r="G128" s="14">
        <f>+D128+E128-F128</f>
        <v>1</v>
      </c>
    </row>
    <row r="129" spans="1:7" ht="13.5">
      <c r="A129" s="3">
        <f>+A128+1</f>
        <v>2</v>
      </c>
      <c r="B129" s="14" t="s">
        <v>445</v>
      </c>
      <c r="C129" s="17" t="s">
        <v>441</v>
      </c>
      <c r="D129" s="14">
        <v>27</v>
      </c>
      <c r="E129" s="14">
        <v>24</v>
      </c>
      <c r="F129" s="14">
        <f>3+2+11+2+2+3+3</f>
        <v>26</v>
      </c>
      <c r="G129" s="14">
        <f t="shared" ref="G129:G147" si="13">+D129+E129-F129</f>
        <v>25</v>
      </c>
    </row>
    <row r="130" spans="1:7" ht="13.5">
      <c r="A130" s="3">
        <f t="shared" ref="A130:A161" si="14">+A129+1</f>
        <v>3</v>
      </c>
      <c r="B130" s="14" t="s">
        <v>446</v>
      </c>
      <c r="C130" s="17" t="s">
        <v>418</v>
      </c>
      <c r="D130" s="14">
        <v>10</v>
      </c>
      <c r="E130" s="14">
        <v>0</v>
      </c>
      <c r="F130" s="14">
        <f>1+1</f>
        <v>2</v>
      </c>
      <c r="G130" s="14">
        <f t="shared" si="13"/>
        <v>8</v>
      </c>
    </row>
    <row r="131" spans="1:7" ht="13.5">
      <c r="A131" s="3">
        <f t="shared" si="14"/>
        <v>4</v>
      </c>
      <c r="B131" s="14" t="s">
        <v>540</v>
      </c>
      <c r="C131" s="17" t="s">
        <v>384</v>
      </c>
      <c r="D131" s="14">
        <v>5</v>
      </c>
      <c r="E131" s="14">
        <v>0</v>
      </c>
      <c r="F131" s="14">
        <v>0</v>
      </c>
      <c r="G131" s="14">
        <f t="shared" si="13"/>
        <v>5</v>
      </c>
    </row>
    <row r="132" spans="1:7" ht="13.5">
      <c r="A132" s="3">
        <f t="shared" si="14"/>
        <v>5</v>
      </c>
      <c r="B132" s="14" t="s">
        <v>470</v>
      </c>
      <c r="C132" s="17" t="s">
        <v>384</v>
      </c>
      <c r="D132" s="14">
        <v>3</v>
      </c>
      <c r="E132" s="14">
        <v>0</v>
      </c>
      <c r="F132" s="14">
        <v>0</v>
      </c>
      <c r="G132" s="14">
        <f t="shared" si="13"/>
        <v>3</v>
      </c>
    </row>
    <row r="133" spans="1:7" ht="13.5">
      <c r="A133" s="3">
        <f t="shared" si="14"/>
        <v>6</v>
      </c>
      <c r="B133" s="14" t="s">
        <v>541</v>
      </c>
      <c r="C133" s="17" t="s">
        <v>384</v>
      </c>
      <c r="D133" s="14">
        <v>1</v>
      </c>
      <c r="E133" s="14">
        <v>0</v>
      </c>
      <c r="F133" s="14">
        <v>0</v>
      </c>
      <c r="G133" s="14">
        <f t="shared" si="13"/>
        <v>1</v>
      </c>
    </row>
    <row r="134" spans="1:7" ht="13.5">
      <c r="A134" s="3">
        <f t="shared" si="14"/>
        <v>7</v>
      </c>
      <c r="B134" s="14" t="s">
        <v>543</v>
      </c>
      <c r="C134" s="17" t="s">
        <v>384</v>
      </c>
      <c r="D134" s="14">
        <v>4</v>
      </c>
      <c r="E134" s="14">
        <v>0</v>
      </c>
      <c r="F134" s="14">
        <v>0</v>
      </c>
      <c r="G134" s="14">
        <f t="shared" si="13"/>
        <v>4</v>
      </c>
    </row>
    <row r="135" spans="1:7" ht="13.5">
      <c r="A135" s="3">
        <f t="shared" si="14"/>
        <v>8</v>
      </c>
      <c r="B135" s="14" t="s">
        <v>1063</v>
      </c>
      <c r="C135" s="17" t="s">
        <v>384</v>
      </c>
      <c r="D135" s="14">
        <v>1</v>
      </c>
      <c r="E135" s="14">
        <v>0</v>
      </c>
      <c r="F135" s="14">
        <v>0</v>
      </c>
      <c r="G135" s="14">
        <f>+D135+E135-F135</f>
        <v>1</v>
      </c>
    </row>
    <row r="136" spans="1:7" ht="13.5">
      <c r="A136" s="3">
        <f t="shared" si="14"/>
        <v>9</v>
      </c>
      <c r="B136" s="14" t="s">
        <v>545</v>
      </c>
      <c r="C136" s="17" t="s">
        <v>384</v>
      </c>
      <c r="D136" s="14">
        <v>1</v>
      </c>
      <c r="E136" s="14">
        <v>0</v>
      </c>
      <c r="F136" s="14">
        <v>0</v>
      </c>
      <c r="G136" s="14">
        <f t="shared" si="13"/>
        <v>1</v>
      </c>
    </row>
    <row r="137" spans="1:7" ht="13.5">
      <c r="A137" s="3">
        <f t="shared" si="14"/>
        <v>10</v>
      </c>
      <c r="B137" s="14" t="s">
        <v>546</v>
      </c>
      <c r="C137" s="17" t="s">
        <v>384</v>
      </c>
      <c r="D137" s="14">
        <v>1</v>
      </c>
      <c r="E137" s="14">
        <v>0</v>
      </c>
      <c r="F137" s="14">
        <v>0</v>
      </c>
      <c r="G137" s="14">
        <f t="shared" si="13"/>
        <v>1</v>
      </c>
    </row>
    <row r="138" spans="1:7" ht="13.5">
      <c r="A138" s="3">
        <f t="shared" si="14"/>
        <v>11</v>
      </c>
      <c r="B138" s="14" t="s">
        <v>549</v>
      </c>
      <c r="C138" s="17" t="s">
        <v>384</v>
      </c>
      <c r="D138" s="14">
        <v>1</v>
      </c>
      <c r="E138" s="14">
        <v>0</v>
      </c>
      <c r="F138" s="14">
        <v>0</v>
      </c>
      <c r="G138" s="14">
        <f>+D138+E138-F138</f>
        <v>1</v>
      </c>
    </row>
    <row r="139" spans="1:7" ht="13.5">
      <c r="A139" s="3">
        <f t="shared" si="14"/>
        <v>12</v>
      </c>
      <c r="B139" s="14" t="s">
        <v>550</v>
      </c>
      <c r="C139" s="17" t="s">
        <v>384</v>
      </c>
      <c r="D139" s="14">
        <v>1</v>
      </c>
      <c r="E139" s="14">
        <v>0</v>
      </c>
      <c r="F139" s="14">
        <v>0</v>
      </c>
      <c r="G139" s="14">
        <f>+D139+E139-F139</f>
        <v>1</v>
      </c>
    </row>
    <row r="140" spans="1:7" ht="13.5">
      <c r="A140" s="3">
        <f t="shared" si="14"/>
        <v>13</v>
      </c>
      <c r="B140" s="14" t="s">
        <v>458</v>
      </c>
      <c r="C140" s="17" t="s">
        <v>384</v>
      </c>
      <c r="D140" s="14">
        <v>2</v>
      </c>
      <c r="E140" s="14">
        <v>0</v>
      </c>
      <c r="F140" s="14">
        <v>0</v>
      </c>
      <c r="G140" s="14">
        <f t="shared" si="13"/>
        <v>2</v>
      </c>
    </row>
    <row r="141" spans="1:7" ht="13.5">
      <c r="A141" s="3">
        <f t="shared" si="14"/>
        <v>14</v>
      </c>
      <c r="B141" s="14" t="s">
        <v>552</v>
      </c>
      <c r="C141" s="17" t="s">
        <v>384</v>
      </c>
      <c r="D141" s="14">
        <v>2</v>
      </c>
      <c r="E141" s="14">
        <v>0</v>
      </c>
      <c r="F141" s="14">
        <v>0</v>
      </c>
      <c r="G141" s="14">
        <f t="shared" si="13"/>
        <v>2</v>
      </c>
    </row>
    <row r="142" spans="1:7" ht="13.5">
      <c r="A142" s="3">
        <f t="shared" si="14"/>
        <v>15</v>
      </c>
      <c r="B142" s="14" t="s">
        <v>555</v>
      </c>
      <c r="C142" s="17" t="s">
        <v>384</v>
      </c>
      <c r="D142" s="14">
        <v>1</v>
      </c>
      <c r="E142" s="14">
        <v>0</v>
      </c>
      <c r="F142" s="14">
        <v>0</v>
      </c>
      <c r="G142" s="14">
        <f t="shared" si="13"/>
        <v>1</v>
      </c>
    </row>
    <row r="143" spans="1:7" ht="13.5">
      <c r="A143" s="3">
        <f t="shared" si="14"/>
        <v>16</v>
      </c>
      <c r="B143" s="14" t="s">
        <v>556</v>
      </c>
      <c r="C143" s="17" t="s">
        <v>384</v>
      </c>
      <c r="D143" s="14">
        <v>1</v>
      </c>
      <c r="E143" s="14">
        <v>0</v>
      </c>
      <c r="F143" s="14">
        <v>0</v>
      </c>
      <c r="G143" s="14">
        <f t="shared" si="13"/>
        <v>1</v>
      </c>
    </row>
    <row r="144" spans="1:7" ht="13.5">
      <c r="A144" s="3">
        <f t="shared" si="14"/>
        <v>17</v>
      </c>
      <c r="B144" s="14" t="s">
        <v>45</v>
      </c>
      <c r="C144" s="17" t="s">
        <v>384</v>
      </c>
      <c r="D144" s="14">
        <v>0</v>
      </c>
      <c r="E144" s="14">
        <v>0</v>
      </c>
      <c r="F144" s="14">
        <v>0</v>
      </c>
      <c r="G144" s="14">
        <f t="shared" si="13"/>
        <v>0</v>
      </c>
    </row>
    <row r="145" spans="1:7" ht="13.5">
      <c r="A145" s="3">
        <f t="shared" si="14"/>
        <v>18</v>
      </c>
      <c r="B145" s="14" t="s">
        <v>44</v>
      </c>
      <c r="C145" s="17" t="s">
        <v>384</v>
      </c>
      <c r="D145" s="14">
        <v>2</v>
      </c>
      <c r="E145" s="14">
        <v>0</v>
      </c>
      <c r="F145" s="14">
        <v>2</v>
      </c>
      <c r="G145" s="14">
        <f>+D145+E145-F145</f>
        <v>0</v>
      </c>
    </row>
    <row r="146" spans="1:7" ht="13.5">
      <c r="A146" s="3">
        <f t="shared" si="14"/>
        <v>19</v>
      </c>
      <c r="B146" s="14" t="s">
        <v>557</v>
      </c>
      <c r="C146" s="17" t="s">
        <v>384</v>
      </c>
      <c r="D146" s="14">
        <v>2</v>
      </c>
      <c r="E146" s="14">
        <v>0</v>
      </c>
      <c r="F146" s="14">
        <v>0</v>
      </c>
      <c r="G146" s="14">
        <f t="shared" si="13"/>
        <v>2</v>
      </c>
    </row>
    <row r="147" spans="1:7" ht="13.5">
      <c r="A147" s="3">
        <f t="shared" si="14"/>
        <v>20</v>
      </c>
      <c r="B147" s="14" t="s">
        <v>43</v>
      </c>
      <c r="C147" s="17" t="s">
        <v>384</v>
      </c>
      <c r="D147" s="14">
        <v>1</v>
      </c>
      <c r="E147" s="14">
        <v>0</v>
      </c>
      <c r="F147" s="14">
        <v>1</v>
      </c>
      <c r="G147" s="14">
        <f t="shared" si="13"/>
        <v>0</v>
      </c>
    </row>
    <row r="148" spans="1:7" ht="13.5">
      <c r="A148" s="3">
        <f t="shared" si="14"/>
        <v>21</v>
      </c>
      <c r="B148" s="14" t="s">
        <v>42</v>
      </c>
      <c r="C148" s="17" t="s">
        <v>384</v>
      </c>
      <c r="D148" s="14">
        <v>0</v>
      </c>
      <c r="E148" s="14">
        <v>0</v>
      </c>
      <c r="F148" s="14">
        <v>0</v>
      </c>
      <c r="G148" s="14">
        <f>+D148+E148-F148</f>
        <v>0</v>
      </c>
    </row>
    <row r="149" spans="1:7" ht="13.5">
      <c r="A149" s="3">
        <f t="shared" si="14"/>
        <v>22</v>
      </c>
      <c r="B149" s="14" t="s">
        <v>558</v>
      </c>
      <c r="C149" s="17" t="s">
        <v>384</v>
      </c>
      <c r="D149" s="14">
        <v>1</v>
      </c>
      <c r="E149" s="14">
        <v>0</v>
      </c>
      <c r="F149" s="14">
        <v>0</v>
      </c>
      <c r="G149" s="14">
        <f t="shared" ref="G149:G161" si="15">+D149+E149-F149</f>
        <v>1</v>
      </c>
    </row>
    <row r="150" spans="1:7" ht="13.5">
      <c r="A150" s="3">
        <f t="shared" si="14"/>
        <v>23</v>
      </c>
      <c r="B150" s="14" t="s">
        <v>492</v>
      </c>
      <c r="C150" s="17" t="s">
        <v>384</v>
      </c>
      <c r="D150" s="14">
        <v>0</v>
      </c>
      <c r="E150" s="14">
        <v>0</v>
      </c>
      <c r="F150" s="14">
        <v>0</v>
      </c>
      <c r="G150" s="14">
        <f t="shared" si="15"/>
        <v>0</v>
      </c>
    </row>
    <row r="151" spans="1:7" ht="13.5">
      <c r="A151" s="3">
        <f t="shared" si="14"/>
        <v>24</v>
      </c>
      <c r="B151" s="14" t="s">
        <v>559</v>
      </c>
      <c r="C151" s="17" t="s">
        <v>384</v>
      </c>
      <c r="D151" s="14">
        <v>0</v>
      </c>
      <c r="E151" s="14">
        <v>0</v>
      </c>
      <c r="F151" s="14">
        <v>0</v>
      </c>
      <c r="G151" s="14">
        <f t="shared" si="15"/>
        <v>0</v>
      </c>
    </row>
    <row r="152" spans="1:7" ht="13.5">
      <c r="A152" s="3">
        <f t="shared" si="14"/>
        <v>25</v>
      </c>
      <c r="B152" s="14" t="s">
        <v>561</v>
      </c>
      <c r="C152" s="17" t="s">
        <v>384</v>
      </c>
      <c r="D152" s="14">
        <v>1</v>
      </c>
      <c r="E152" s="14">
        <v>0</v>
      </c>
      <c r="F152" s="14">
        <v>1</v>
      </c>
      <c r="G152" s="14">
        <f t="shared" si="15"/>
        <v>0</v>
      </c>
    </row>
    <row r="153" spans="1:7" ht="13.5">
      <c r="A153" s="3">
        <f t="shared" si="14"/>
        <v>26</v>
      </c>
      <c r="B153" s="14" t="s">
        <v>562</v>
      </c>
      <c r="C153" s="17" t="s">
        <v>384</v>
      </c>
      <c r="D153" s="14">
        <v>1</v>
      </c>
      <c r="E153" s="14">
        <v>0</v>
      </c>
      <c r="F153" s="14">
        <v>1</v>
      </c>
      <c r="G153" s="14">
        <f>+D153+E153-F153</f>
        <v>0</v>
      </c>
    </row>
    <row r="154" spans="1:7" ht="13.5">
      <c r="A154" s="3">
        <f t="shared" si="14"/>
        <v>27</v>
      </c>
      <c r="B154" s="14" t="s">
        <v>493</v>
      </c>
      <c r="C154" s="17" t="s">
        <v>384</v>
      </c>
      <c r="D154" s="14">
        <v>1</v>
      </c>
      <c r="E154" s="14">
        <v>0</v>
      </c>
      <c r="F154" s="14">
        <v>0</v>
      </c>
      <c r="G154" s="14">
        <f t="shared" si="15"/>
        <v>1</v>
      </c>
    </row>
    <row r="155" spans="1:7" ht="13.5">
      <c r="A155" s="3">
        <f t="shared" si="14"/>
        <v>28</v>
      </c>
      <c r="B155" s="14" t="s">
        <v>0</v>
      </c>
      <c r="C155" s="17" t="s">
        <v>384</v>
      </c>
      <c r="D155" s="14">
        <v>1</v>
      </c>
      <c r="E155" s="14">
        <v>0</v>
      </c>
      <c r="F155" s="14">
        <v>0</v>
      </c>
      <c r="G155" s="14">
        <f t="shared" si="15"/>
        <v>1</v>
      </c>
    </row>
    <row r="156" spans="1:7" ht="13.5">
      <c r="A156" s="3">
        <f t="shared" si="14"/>
        <v>29</v>
      </c>
      <c r="B156" s="20" t="s">
        <v>1064</v>
      </c>
      <c r="C156" s="21" t="s">
        <v>384</v>
      </c>
      <c r="D156" s="14">
        <v>1</v>
      </c>
      <c r="E156" s="14">
        <v>0</v>
      </c>
      <c r="F156" s="14">
        <v>0</v>
      </c>
      <c r="G156" s="14">
        <f t="shared" si="15"/>
        <v>1</v>
      </c>
    </row>
    <row r="157" spans="1:7" ht="13.5">
      <c r="A157" s="3">
        <f t="shared" si="14"/>
        <v>30</v>
      </c>
      <c r="B157" s="20" t="s">
        <v>46</v>
      </c>
      <c r="C157" s="21" t="s">
        <v>384</v>
      </c>
      <c r="D157" s="14">
        <v>1</v>
      </c>
      <c r="E157" s="14">
        <v>0</v>
      </c>
      <c r="F157" s="14">
        <v>0</v>
      </c>
      <c r="G157" s="14">
        <f>+D157+E157-F157</f>
        <v>1</v>
      </c>
    </row>
    <row r="158" spans="1:7" ht="13.5">
      <c r="A158" s="3">
        <f t="shared" si="14"/>
        <v>31</v>
      </c>
      <c r="B158" s="20" t="s">
        <v>47</v>
      </c>
      <c r="C158" s="21" t="s">
        <v>384</v>
      </c>
      <c r="D158" s="14">
        <v>1</v>
      </c>
      <c r="E158" s="14">
        <v>0</v>
      </c>
      <c r="F158" s="14">
        <v>0</v>
      </c>
      <c r="G158" s="14">
        <f>+D158+E158-F158</f>
        <v>1</v>
      </c>
    </row>
    <row r="159" spans="1:7" ht="13.5">
      <c r="A159" s="3">
        <f t="shared" si="14"/>
        <v>32</v>
      </c>
      <c r="B159" s="20" t="s">
        <v>563</v>
      </c>
      <c r="C159" s="21" t="s">
        <v>384</v>
      </c>
      <c r="D159" s="14">
        <v>3</v>
      </c>
      <c r="E159" s="14">
        <v>0</v>
      </c>
      <c r="F159" s="14">
        <v>0</v>
      </c>
      <c r="G159" s="14">
        <f t="shared" si="15"/>
        <v>3</v>
      </c>
    </row>
    <row r="160" spans="1:7" ht="13.5">
      <c r="A160" s="3">
        <f t="shared" si="14"/>
        <v>33</v>
      </c>
      <c r="B160" s="20" t="s">
        <v>564</v>
      </c>
      <c r="C160" s="21" t="s">
        <v>384</v>
      </c>
      <c r="D160" s="14">
        <v>3</v>
      </c>
      <c r="E160" s="14">
        <v>0</v>
      </c>
      <c r="F160" s="14">
        <v>0</v>
      </c>
      <c r="G160" s="14">
        <f t="shared" si="15"/>
        <v>3</v>
      </c>
    </row>
    <row r="161" spans="1:7" ht="13.5">
      <c r="A161" s="3">
        <f t="shared" si="14"/>
        <v>34</v>
      </c>
      <c r="B161" s="20" t="s">
        <v>421</v>
      </c>
      <c r="C161" s="21" t="s">
        <v>384</v>
      </c>
      <c r="D161" s="14">
        <v>1</v>
      </c>
      <c r="E161" s="14">
        <v>0</v>
      </c>
      <c r="F161" s="14">
        <v>0</v>
      </c>
      <c r="G161" s="14">
        <f t="shared" si="15"/>
        <v>1</v>
      </c>
    </row>
    <row r="162" spans="1:7" ht="13.5">
      <c r="A162" s="6">
        <f>+A161+1</f>
        <v>35</v>
      </c>
      <c r="B162" s="22" t="s">
        <v>565</v>
      </c>
      <c r="C162" s="23" t="s">
        <v>384</v>
      </c>
      <c r="D162" s="15">
        <v>12</v>
      </c>
      <c r="E162" s="14">
        <v>0</v>
      </c>
      <c r="F162" s="14">
        <v>0</v>
      </c>
      <c r="G162" s="15">
        <f>+D162+E162-F162</f>
        <v>12</v>
      </c>
    </row>
    <row r="163" spans="1:7" ht="13.5">
      <c r="A163" s="28"/>
      <c r="B163" s="27"/>
      <c r="C163" s="41"/>
      <c r="D163" s="25"/>
      <c r="E163" s="25"/>
      <c r="F163" s="25"/>
      <c r="G163" s="25"/>
    </row>
    <row r="164" spans="1:7">
      <c r="A164" s="11" t="s">
        <v>420</v>
      </c>
      <c r="B164" s="11"/>
      <c r="C164" s="11"/>
      <c r="D164" s="11"/>
      <c r="E164" s="11"/>
      <c r="F164" s="11"/>
      <c r="G164" s="11"/>
    </row>
    <row r="165" spans="1:7" ht="24">
      <c r="A165" s="12" t="s">
        <v>372</v>
      </c>
      <c r="B165" s="12" t="s">
        <v>373</v>
      </c>
      <c r="C165" s="12" t="s">
        <v>374</v>
      </c>
      <c r="D165" s="12" t="s">
        <v>375</v>
      </c>
      <c r="E165" s="12" t="s">
        <v>376</v>
      </c>
      <c r="F165" s="12" t="s">
        <v>377</v>
      </c>
      <c r="G165" s="12" t="s">
        <v>378</v>
      </c>
    </row>
    <row r="166" spans="1:7" ht="13.5">
      <c r="A166" s="3">
        <f>+A162+1</f>
        <v>36</v>
      </c>
      <c r="B166" s="20" t="s">
        <v>459</v>
      </c>
      <c r="C166" s="21" t="s">
        <v>384</v>
      </c>
      <c r="D166" s="20">
        <v>2</v>
      </c>
      <c r="E166" s="14">
        <v>0</v>
      </c>
      <c r="F166" s="14">
        <v>0</v>
      </c>
      <c r="G166" s="14">
        <f t="shared" ref="G166:G174" si="16">+D166+E166-F166</f>
        <v>2</v>
      </c>
    </row>
    <row r="167" spans="1:7" ht="13.5">
      <c r="A167" s="3">
        <f t="shared" ref="A167:A201" si="17">+A166+1</f>
        <v>37</v>
      </c>
      <c r="B167" s="20" t="s">
        <v>567</v>
      </c>
      <c r="C167" s="21" t="s">
        <v>384</v>
      </c>
      <c r="D167" s="20">
        <v>4</v>
      </c>
      <c r="E167" s="14">
        <v>0</v>
      </c>
      <c r="F167" s="14">
        <v>0</v>
      </c>
      <c r="G167" s="14">
        <f t="shared" si="16"/>
        <v>4</v>
      </c>
    </row>
    <row r="168" spans="1:7" ht="13.5">
      <c r="A168" s="3">
        <f t="shared" si="17"/>
        <v>38</v>
      </c>
      <c r="B168" s="20" t="s">
        <v>568</v>
      </c>
      <c r="C168" s="21" t="s">
        <v>384</v>
      </c>
      <c r="D168" s="20">
        <v>1</v>
      </c>
      <c r="E168" s="14">
        <v>0</v>
      </c>
      <c r="F168" s="14">
        <v>0</v>
      </c>
      <c r="G168" s="14">
        <f t="shared" si="16"/>
        <v>1</v>
      </c>
    </row>
    <row r="169" spans="1:7" ht="13.5">
      <c r="A169" s="3">
        <f t="shared" si="17"/>
        <v>39</v>
      </c>
      <c r="B169" s="20" t="s">
        <v>569</v>
      </c>
      <c r="C169" s="21" t="s">
        <v>384</v>
      </c>
      <c r="D169" s="20">
        <v>1</v>
      </c>
      <c r="E169" s="14">
        <v>0</v>
      </c>
      <c r="F169" s="14">
        <v>0</v>
      </c>
      <c r="G169" s="14">
        <f t="shared" si="16"/>
        <v>1</v>
      </c>
    </row>
    <row r="170" spans="1:7" ht="13.5">
      <c r="A170" s="3">
        <f t="shared" si="17"/>
        <v>40</v>
      </c>
      <c r="B170" s="20" t="s">
        <v>450</v>
      </c>
      <c r="C170" s="21" t="s">
        <v>384</v>
      </c>
      <c r="D170" s="20">
        <v>2</v>
      </c>
      <c r="E170" s="14">
        <v>0</v>
      </c>
      <c r="F170" s="14">
        <v>0</v>
      </c>
      <c r="G170" s="14">
        <f t="shared" si="16"/>
        <v>2</v>
      </c>
    </row>
    <row r="171" spans="1:7" ht="13.5">
      <c r="A171" s="3">
        <f t="shared" si="17"/>
        <v>41</v>
      </c>
      <c r="B171" s="20" t="s">
        <v>51</v>
      </c>
      <c r="C171" s="21" t="s">
        <v>384</v>
      </c>
      <c r="D171" s="20">
        <v>0</v>
      </c>
      <c r="E171" s="14">
        <v>0</v>
      </c>
      <c r="F171" s="14">
        <v>0</v>
      </c>
      <c r="G171" s="14">
        <f>+D171+E171-F171</f>
        <v>0</v>
      </c>
    </row>
    <row r="172" spans="1:7" ht="13.5">
      <c r="A172" s="3">
        <f t="shared" si="17"/>
        <v>42</v>
      </c>
      <c r="B172" s="20" t="s">
        <v>50</v>
      </c>
      <c r="C172" s="21" t="s">
        <v>384</v>
      </c>
      <c r="D172" s="20">
        <v>0</v>
      </c>
      <c r="E172" s="14">
        <v>0</v>
      </c>
      <c r="F172" s="14">
        <v>0</v>
      </c>
      <c r="G172" s="14">
        <f>+D172+E172-F172</f>
        <v>0</v>
      </c>
    </row>
    <row r="173" spans="1:7" ht="13.5">
      <c r="A173" s="3">
        <f t="shared" si="17"/>
        <v>43</v>
      </c>
      <c r="B173" s="20" t="s">
        <v>467</v>
      </c>
      <c r="C173" s="21" t="s">
        <v>441</v>
      </c>
      <c r="D173" s="20">
        <v>0</v>
      </c>
      <c r="E173" s="14">
        <v>0</v>
      </c>
      <c r="F173" s="14">
        <v>0</v>
      </c>
      <c r="G173" s="14">
        <f t="shared" si="16"/>
        <v>0</v>
      </c>
    </row>
    <row r="174" spans="1:7" ht="13.5">
      <c r="A174" s="3">
        <f t="shared" si="17"/>
        <v>44</v>
      </c>
      <c r="B174" s="20" t="s">
        <v>49</v>
      </c>
      <c r="C174" s="21" t="s">
        <v>384</v>
      </c>
      <c r="D174" s="20">
        <v>1</v>
      </c>
      <c r="E174" s="14">
        <v>0</v>
      </c>
      <c r="F174" s="14">
        <v>0</v>
      </c>
      <c r="G174" s="14">
        <f t="shared" si="16"/>
        <v>1</v>
      </c>
    </row>
    <row r="175" spans="1:7" ht="13.5">
      <c r="A175" s="3">
        <f t="shared" si="17"/>
        <v>45</v>
      </c>
      <c r="B175" s="20" t="s">
        <v>48</v>
      </c>
      <c r="C175" s="21" t="s">
        <v>383</v>
      </c>
      <c r="D175" s="20">
        <v>0</v>
      </c>
      <c r="E175" s="14">
        <v>0</v>
      </c>
      <c r="F175" s="14">
        <v>0</v>
      </c>
      <c r="G175" s="14">
        <f t="shared" ref="G175:G180" si="18">+D175+E175-F175</f>
        <v>0</v>
      </c>
    </row>
    <row r="176" spans="1:7" ht="13.5">
      <c r="A176" s="3">
        <f t="shared" si="17"/>
        <v>46</v>
      </c>
      <c r="B176" s="20" t="s">
        <v>422</v>
      </c>
      <c r="C176" s="21" t="s">
        <v>384</v>
      </c>
      <c r="D176" s="20">
        <v>1</v>
      </c>
      <c r="E176" s="14">
        <v>0</v>
      </c>
      <c r="F176" s="14">
        <v>0</v>
      </c>
      <c r="G176" s="14">
        <f t="shared" si="18"/>
        <v>1</v>
      </c>
    </row>
    <row r="177" spans="1:7" ht="13.5">
      <c r="A177" s="3">
        <f t="shared" si="17"/>
        <v>47</v>
      </c>
      <c r="B177" s="20" t="s">
        <v>423</v>
      </c>
      <c r="C177" s="21" t="s">
        <v>384</v>
      </c>
      <c r="D177" s="20">
        <v>4</v>
      </c>
      <c r="E177" s="14">
        <v>0</v>
      </c>
      <c r="F177" s="14">
        <v>0</v>
      </c>
      <c r="G177" s="14">
        <f t="shared" si="18"/>
        <v>4</v>
      </c>
    </row>
    <row r="178" spans="1:7" ht="13.5">
      <c r="A178" s="3">
        <f t="shared" si="17"/>
        <v>48</v>
      </c>
      <c r="B178" s="20" t="s">
        <v>447</v>
      </c>
      <c r="C178" s="21" t="s">
        <v>384</v>
      </c>
      <c r="D178" s="20">
        <v>10</v>
      </c>
      <c r="E178" s="14">
        <v>0</v>
      </c>
      <c r="F178" s="14">
        <v>0</v>
      </c>
      <c r="G178" s="14">
        <f t="shared" si="18"/>
        <v>10</v>
      </c>
    </row>
    <row r="179" spans="1:7" ht="13.5">
      <c r="A179" s="3">
        <f t="shared" si="17"/>
        <v>49</v>
      </c>
      <c r="B179" s="20" t="s">
        <v>460</v>
      </c>
      <c r="C179" s="21" t="s">
        <v>384</v>
      </c>
      <c r="D179" s="20">
        <v>1</v>
      </c>
      <c r="E179" s="14">
        <v>0</v>
      </c>
      <c r="F179" s="14">
        <v>0</v>
      </c>
      <c r="G179" s="14">
        <f t="shared" si="18"/>
        <v>1</v>
      </c>
    </row>
    <row r="180" spans="1:7" ht="13.5">
      <c r="A180" s="3">
        <f t="shared" si="17"/>
        <v>50</v>
      </c>
      <c r="B180" s="20" t="s">
        <v>570</v>
      </c>
      <c r="C180" s="21" t="s">
        <v>418</v>
      </c>
      <c r="D180" s="20">
        <v>0</v>
      </c>
      <c r="E180" s="14">
        <v>0</v>
      </c>
      <c r="F180" s="14">
        <v>0</v>
      </c>
      <c r="G180" s="14">
        <f t="shared" si="18"/>
        <v>0</v>
      </c>
    </row>
    <row r="181" spans="1:7" ht="13.5">
      <c r="A181" s="3">
        <f t="shared" si="17"/>
        <v>51</v>
      </c>
      <c r="B181" s="20" t="s">
        <v>52</v>
      </c>
      <c r="C181" s="21" t="s">
        <v>384</v>
      </c>
      <c r="D181" s="20">
        <v>0</v>
      </c>
      <c r="E181" s="14">
        <v>0</v>
      </c>
      <c r="F181" s="14">
        <v>0</v>
      </c>
      <c r="G181" s="14">
        <f t="shared" ref="G181:G186" si="19">+D181+E181-F181</f>
        <v>0</v>
      </c>
    </row>
    <row r="182" spans="1:7" ht="13.5">
      <c r="A182" s="3">
        <f t="shared" si="17"/>
        <v>52</v>
      </c>
      <c r="B182" s="20" t="s">
        <v>53</v>
      </c>
      <c r="C182" s="21" t="s">
        <v>384</v>
      </c>
      <c r="D182" s="20">
        <v>0</v>
      </c>
      <c r="E182" s="14">
        <v>0</v>
      </c>
      <c r="F182" s="14">
        <v>0</v>
      </c>
      <c r="G182" s="14">
        <f t="shared" si="19"/>
        <v>0</v>
      </c>
    </row>
    <row r="183" spans="1:7" ht="13.5">
      <c r="A183" s="3">
        <f t="shared" si="17"/>
        <v>53</v>
      </c>
      <c r="B183" s="20" t="s">
        <v>54</v>
      </c>
      <c r="C183" s="21" t="s">
        <v>384</v>
      </c>
      <c r="D183" s="20">
        <v>1</v>
      </c>
      <c r="E183" s="14">
        <v>0</v>
      </c>
      <c r="F183" s="14">
        <v>0</v>
      </c>
      <c r="G183" s="14">
        <f t="shared" si="19"/>
        <v>1</v>
      </c>
    </row>
    <row r="184" spans="1:7" ht="13.5">
      <c r="A184" s="3">
        <f t="shared" si="17"/>
        <v>54</v>
      </c>
      <c r="B184" s="20" t="s">
        <v>55</v>
      </c>
      <c r="C184" s="21" t="s">
        <v>384</v>
      </c>
      <c r="D184" s="20">
        <v>1</v>
      </c>
      <c r="E184" s="14">
        <v>0</v>
      </c>
      <c r="F184" s="14">
        <v>0</v>
      </c>
      <c r="G184" s="14">
        <f t="shared" si="19"/>
        <v>1</v>
      </c>
    </row>
    <row r="185" spans="1:7" ht="13.5">
      <c r="A185" s="3">
        <f t="shared" si="17"/>
        <v>55</v>
      </c>
      <c r="B185" s="20" t="s">
        <v>56</v>
      </c>
      <c r="C185" s="21" t="s">
        <v>384</v>
      </c>
      <c r="D185" s="20">
        <v>0</v>
      </c>
      <c r="E185" s="14">
        <v>0</v>
      </c>
      <c r="F185" s="14">
        <v>0</v>
      </c>
      <c r="G185" s="14">
        <f t="shared" si="19"/>
        <v>0</v>
      </c>
    </row>
    <row r="186" spans="1:7" ht="13.5">
      <c r="A186" s="3">
        <f t="shared" si="17"/>
        <v>56</v>
      </c>
      <c r="B186" s="20" t="s">
        <v>57</v>
      </c>
      <c r="C186" s="21" t="s">
        <v>384</v>
      </c>
      <c r="D186" s="20">
        <v>0</v>
      </c>
      <c r="E186" s="14">
        <v>0</v>
      </c>
      <c r="F186" s="14">
        <v>0</v>
      </c>
      <c r="G186" s="14">
        <f t="shared" si="19"/>
        <v>0</v>
      </c>
    </row>
    <row r="187" spans="1:7" ht="13.5">
      <c r="A187" s="3">
        <f t="shared" si="17"/>
        <v>57</v>
      </c>
      <c r="B187" s="20" t="s">
        <v>571</v>
      </c>
      <c r="C187" s="21" t="s">
        <v>384</v>
      </c>
      <c r="D187" s="20">
        <v>1</v>
      </c>
      <c r="E187" s="14">
        <v>0</v>
      </c>
      <c r="F187" s="14">
        <v>0</v>
      </c>
      <c r="G187" s="14">
        <f t="shared" ref="G187:G194" si="20">+D187+E187-F187</f>
        <v>1</v>
      </c>
    </row>
    <row r="188" spans="1:7" ht="13.5">
      <c r="A188" s="3">
        <f t="shared" si="17"/>
        <v>58</v>
      </c>
      <c r="B188" s="20" t="s">
        <v>461</v>
      </c>
      <c r="C188" s="21" t="s">
        <v>384</v>
      </c>
      <c r="D188" s="20">
        <v>1</v>
      </c>
      <c r="E188" s="14">
        <v>0</v>
      </c>
      <c r="F188" s="14">
        <v>0</v>
      </c>
      <c r="G188" s="14">
        <f t="shared" si="20"/>
        <v>1</v>
      </c>
    </row>
    <row r="189" spans="1:7" ht="13.5">
      <c r="A189" s="3">
        <v>59</v>
      </c>
      <c r="B189" s="20" t="s">
        <v>98</v>
      </c>
      <c r="C189" s="21" t="s">
        <v>396</v>
      </c>
      <c r="D189" s="20">
        <v>0</v>
      </c>
      <c r="E189" s="14">
        <v>2</v>
      </c>
      <c r="F189" s="14">
        <v>2</v>
      </c>
      <c r="G189" s="14">
        <f>+D189+E189-F189</f>
        <v>0</v>
      </c>
    </row>
    <row r="190" spans="1:7" ht="13.5">
      <c r="A190" s="3">
        <v>60</v>
      </c>
      <c r="B190" s="20" t="s">
        <v>99</v>
      </c>
      <c r="C190" s="21" t="s">
        <v>384</v>
      </c>
      <c r="D190" s="20">
        <v>0</v>
      </c>
      <c r="E190" s="14">
        <v>4</v>
      </c>
      <c r="F190" s="14">
        <v>4</v>
      </c>
      <c r="G190" s="14">
        <f>+D190+E190-F190</f>
        <v>0</v>
      </c>
    </row>
    <row r="191" spans="1:7" ht="13.5">
      <c r="A191" s="3">
        <v>60</v>
      </c>
      <c r="B191" s="20" t="s">
        <v>449</v>
      </c>
      <c r="C191" s="21" t="s">
        <v>384</v>
      </c>
      <c r="D191" s="20">
        <v>1</v>
      </c>
      <c r="E191" s="14">
        <v>0</v>
      </c>
      <c r="F191" s="14">
        <v>0</v>
      </c>
      <c r="G191" s="14">
        <f t="shared" si="20"/>
        <v>1</v>
      </c>
    </row>
    <row r="192" spans="1:7" ht="13.5">
      <c r="A192" s="3">
        <f t="shared" si="17"/>
        <v>61</v>
      </c>
      <c r="B192" s="20" t="s">
        <v>451</v>
      </c>
      <c r="C192" s="21" t="s">
        <v>384</v>
      </c>
      <c r="D192" s="20">
        <v>12</v>
      </c>
      <c r="E192" s="14">
        <v>0</v>
      </c>
      <c r="F192" s="14">
        <v>0</v>
      </c>
      <c r="G192" s="14">
        <f>+D192+E192-F192</f>
        <v>12</v>
      </c>
    </row>
    <row r="193" spans="1:9" ht="13.5">
      <c r="A193" s="3">
        <f t="shared" si="17"/>
        <v>62</v>
      </c>
      <c r="B193" s="20" t="s">
        <v>456</v>
      </c>
      <c r="C193" s="21" t="s">
        <v>394</v>
      </c>
      <c r="D193" s="20">
        <v>1</v>
      </c>
      <c r="E193" s="14">
        <v>0</v>
      </c>
      <c r="F193" s="14">
        <v>0</v>
      </c>
      <c r="G193" s="14">
        <f t="shared" si="20"/>
        <v>1</v>
      </c>
      <c r="H193" s="43"/>
      <c r="I193" s="29"/>
    </row>
    <row r="194" spans="1:9" ht="13.5">
      <c r="A194" s="3">
        <f t="shared" si="17"/>
        <v>63</v>
      </c>
      <c r="B194" s="20" t="s">
        <v>462</v>
      </c>
      <c r="C194" s="21" t="s">
        <v>384</v>
      </c>
      <c r="D194" s="52">
        <v>0.5</v>
      </c>
      <c r="E194" s="14">
        <v>0</v>
      </c>
      <c r="F194" s="14">
        <v>0</v>
      </c>
      <c r="G194" s="14">
        <f t="shared" si="20"/>
        <v>0.5</v>
      </c>
      <c r="H194" s="43"/>
      <c r="I194" s="29"/>
    </row>
    <row r="195" spans="1:9" ht="13.5">
      <c r="A195" s="3">
        <f t="shared" si="17"/>
        <v>64</v>
      </c>
      <c r="B195" s="20" t="s">
        <v>463</v>
      </c>
      <c r="C195" s="21" t="s">
        <v>384</v>
      </c>
      <c r="D195" s="14">
        <v>4</v>
      </c>
      <c r="E195" s="14">
        <v>0</v>
      </c>
      <c r="F195" s="14">
        <v>0</v>
      </c>
      <c r="G195" s="14">
        <f t="shared" ref="G195:G201" si="21">+D195+E195-F195</f>
        <v>4</v>
      </c>
    </row>
    <row r="196" spans="1:9" ht="13.5">
      <c r="A196" s="3">
        <f t="shared" si="17"/>
        <v>65</v>
      </c>
      <c r="B196" s="20" t="s">
        <v>572</v>
      </c>
      <c r="C196" s="21" t="s">
        <v>383</v>
      </c>
      <c r="D196" s="14">
        <v>2</v>
      </c>
      <c r="E196" s="14">
        <v>0</v>
      </c>
      <c r="F196" s="14">
        <v>0</v>
      </c>
      <c r="G196" s="14">
        <f t="shared" si="21"/>
        <v>2</v>
      </c>
    </row>
    <row r="197" spans="1:9" ht="13.5">
      <c r="A197" s="3">
        <f t="shared" si="17"/>
        <v>66</v>
      </c>
      <c r="B197" s="20" t="s">
        <v>1</v>
      </c>
      <c r="C197" s="21" t="s">
        <v>419</v>
      </c>
      <c r="D197" s="14">
        <v>0</v>
      </c>
      <c r="E197" s="14">
        <v>0</v>
      </c>
      <c r="F197" s="14">
        <v>0</v>
      </c>
      <c r="G197" s="14">
        <f t="shared" si="21"/>
        <v>0</v>
      </c>
    </row>
    <row r="198" spans="1:9" ht="13.5">
      <c r="A198" s="3">
        <f>+A197+1</f>
        <v>67</v>
      </c>
      <c r="B198" s="20" t="s">
        <v>100</v>
      </c>
      <c r="C198" s="21" t="s">
        <v>419</v>
      </c>
      <c r="D198" s="14">
        <v>0</v>
      </c>
      <c r="E198" s="14">
        <v>2</v>
      </c>
      <c r="F198" s="14">
        <v>2</v>
      </c>
      <c r="G198" s="14">
        <f>+D198+E198-F198</f>
        <v>0</v>
      </c>
    </row>
    <row r="199" spans="1:9" ht="13.5">
      <c r="A199" s="3">
        <v>68</v>
      </c>
      <c r="B199" s="20" t="s">
        <v>474</v>
      </c>
      <c r="C199" s="21" t="s">
        <v>384</v>
      </c>
      <c r="D199" s="14">
        <v>2</v>
      </c>
      <c r="E199" s="14">
        <v>0</v>
      </c>
      <c r="F199" s="14">
        <v>0</v>
      </c>
      <c r="G199" s="14">
        <f t="shared" si="21"/>
        <v>2</v>
      </c>
    </row>
    <row r="200" spans="1:9" ht="13.5">
      <c r="A200" s="3">
        <f t="shared" si="17"/>
        <v>69</v>
      </c>
      <c r="B200" s="20" t="s">
        <v>464</v>
      </c>
      <c r="C200" s="21" t="s">
        <v>384</v>
      </c>
      <c r="D200" s="14">
        <v>2</v>
      </c>
      <c r="E200" s="14">
        <v>0</v>
      </c>
      <c r="F200" s="14">
        <v>0</v>
      </c>
      <c r="G200" s="14">
        <f t="shared" si="21"/>
        <v>2</v>
      </c>
    </row>
    <row r="201" spans="1:9" ht="13.5">
      <c r="A201" s="6">
        <f t="shared" si="17"/>
        <v>70</v>
      </c>
      <c r="B201" s="22" t="s">
        <v>573</v>
      </c>
      <c r="C201" s="23" t="s">
        <v>383</v>
      </c>
      <c r="D201" s="15">
        <v>1</v>
      </c>
      <c r="E201" s="15">
        <v>0</v>
      </c>
      <c r="F201" s="15">
        <v>0</v>
      </c>
      <c r="G201" s="15">
        <f t="shared" si="21"/>
        <v>1</v>
      </c>
    </row>
    <row r="202" spans="1:9">
      <c r="A202" t="s">
        <v>416</v>
      </c>
      <c r="G202" t="s">
        <v>416</v>
      </c>
    </row>
    <row r="204" spans="1:9">
      <c r="A204" s="11" t="s">
        <v>436</v>
      </c>
      <c r="B204" s="11"/>
      <c r="C204" s="11"/>
      <c r="D204" s="11"/>
      <c r="E204" s="11"/>
      <c r="F204" s="11"/>
      <c r="G204" s="11"/>
    </row>
    <row r="205" spans="1:9" ht="24">
      <c r="A205" s="12" t="s">
        <v>372</v>
      </c>
      <c r="B205" s="12" t="s">
        <v>373</v>
      </c>
      <c r="C205" s="12" t="s">
        <v>374</v>
      </c>
      <c r="D205" s="12" t="s">
        <v>375</v>
      </c>
      <c r="E205" s="12" t="s">
        <v>376</v>
      </c>
      <c r="F205" s="12" t="s">
        <v>377</v>
      </c>
      <c r="G205" s="12" t="s">
        <v>378</v>
      </c>
    </row>
    <row r="206" spans="1:9" ht="13.5">
      <c r="A206" s="3">
        <v>1</v>
      </c>
      <c r="B206" s="4" t="s">
        <v>574</v>
      </c>
      <c r="C206" s="3" t="s">
        <v>427</v>
      </c>
      <c r="D206" s="20">
        <v>1</v>
      </c>
      <c r="E206" s="14">
        <v>0</v>
      </c>
      <c r="F206" s="14">
        <v>0</v>
      </c>
      <c r="G206" s="14">
        <f>+D206+E206-F206</f>
        <v>1</v>
      </c>
    </row>
    <row r="207" spans="1:9" ht="13.5">
      <c r="A207" s="3">
        <f>+A206+1</f>
        <v>2</v>
      </c>
      <c r="B207" s="4" t="s">
        <v>575</v>
      </c>
      <c r="C207" s="3" t="s">
        <v>384</v>
      </c>
      <c r="D207" s="20">
        <v>4823</v>
      </c>
      <c r="E207" s="14">
        <v>0</v>
      </c>
      <c r="F207" s="14">
        <v>0</v>
      </c>
      <c r="G207" s="14">
        <f>+D207+E207-F207</f>
        <v>4823</v>
      </c>
    </row>
    <row r="208" spans="1:9" ht="13.5">
      <c r="A208" s="3">
        <f>+A207+1</f>
        <v>3</v>
      </c>
      <c r="B208" s="4" t="s">
        <v>101</v>
      </c>
      <c r="C208" s="3" t="s">
        <v>384</v>
      </c>
      <c r="D208" s="20">
        <v>0</v>
      </c>
      <c r="E208" s="4">
        <v>90</v>
      </c>
      <c r="F208" s="4">
        <v>0</v>
      </c>
      <c r="G208" s="14">
        <f>+D208+E208-F208</f>
        <v>90</v>
      </c>
    </row>
    <row r="209" spans="1:7" ht="13.5">
      <c r="A209" s="3">
        <v>4</v>
      </c>
      <c r="B209" s="4" t="s">
        <v>576</v>
      </c>
      <c r="C209" s="3" t="s">
        <v>397</v>
      </c>
      <c r="D209" s="20">
        <v>1</v>
      </c>
      <c r="E209" s="14">
        <v>0</v>
      </c>
      <c r="F209" s="14">
        <v>0</v>
      </c>
      <c r="G209" s="14">
        <f>+D209+E209-F209</f>
        <v>1</v>
      </c>
    </row>
    <row r="210" spans="1:7" ht="13.5">
      <c r="A210" s="3">
        <f t="shared" ref="A210:A253" si="22">+A209+1</f>
        <v>5</v>
      </c>
      <c r="B210" s="4" t="s">
        <v>577</v>
      </c>
      <c r="C210" s="3" t="s">
        <v>384</v>
      </c>
      <c r="D210" s="20">
        <v>28</v>
      </c>
      <c r="E210" s="14">
        <v>0</v>
      </c>
      <c r="F210" s="14">
        <v>0</v>
      </c>
      <c r="G210" s="14">
        <f>+D210+E210-F210</f>
        <v>28</v>
      </c>
    </row>
    <row r="211" spans="1:7" ht="13.5">
      <c r="A211" s="3">
        <f t="shared" si="22"/>
        <v>6</v>
      </c>
      <c r="B211" s="4" t="s">
        <v>578</v>
      </c>
      <c r="C211" s="3" t="s">
        <v>384</v>
      </c>
      <c r="D211" s="20">
        <v>6</v>
      </c>
      <c r="E211" s="14">
        <v>0</v>
      </c>
      <c r="F211" s="14">
        <v>0</v>
      </c>
      <c r="G211" s="14">
        <f t="shared" ref="G211:G219" si="23">+D211+E211-F211</f>
        <v>6</v>
      </c>
    </row>
    <row r="212" spans="1:7" ht="13.5">
      <c r="A212" s="3">
        <f t="shared" si="22"/>
        <v>7</v>
      </c>
      <c r="B212" s="4" t="s">
        <v>579</v>
      </c>
      <c r="C212" s="3" t="s">
        <v>384</v>
      </c>
      <c r="D212" s="20">
        <v>24</v>
      </c>
      <c r="E212" s="14">
        <v>0</v>
      </c>
      <c r="F212" s="14">
        <v>0</v>
      </c>
      <c r="G212" s="14">
        <f t="shared" si="23"/>
        <v>24</v>
      </c>
    </row>
    <row r="213" spans="1:7" ht="13.5">
      <c r="A213" s="3">
        <f t="shared" si="22"/>
        <v>8</v>
      </c>
      <c r="B213" s="4" t="s">
        <v>580</v>
      </c>
      <c r="C213" s="3" t="s">
        <v>384</v>
      </c>
      <c r="D213" s="20">
        <v>22</v>
      </c>
      <c r="E213" s="14">
        <v>0</v>
      </c>
      <c r="F213" s="14">
        <v>0</v>
      </c>
      <c r="G213" s="14">
        <f t="shared" si="23"/>
        <v>22</v>
      </c>
    </row>
    <row r="214" spans="1:7" ht="13.5">
      <c r="A214" s="3">
        <f t="shared" si="22"/>
        <v>9</v>
      </c>
      <c r="B214" s="4" t="s">
        <v>581</v>
      </c>
      <c r="C214" s="3" t="s">
        <v>384</v>
      </c>
      <c r="D214" s="20">
        <v>7</v>
      </c>
      <c r="E214" s="14">
        <v>0</v>
      </c>
      <c r="F214" s="14">
        <v>0</v>
      </c>
      <c r="G214" s="14">
        <f t="shared" si="23"/>
        <v>7</v>
      </c>
    </row>
    <row r="215" spans="1:7" ht="13.5">
      <c r="A215" s="3">
        <f t="shared" si="22"/>
        <v>10</v>
      </c>
      <c r="B215" s="4" t="s">
        <v>582</v>
      </c>
      <c r="C215" s="3" t="s">
        <v>384</v>
      </c>
      <c r="D215" s="20">
        <v>4</v>
      </c>
      <c r="E215" s="14">
        <v>0</v>
      </c>
      <c r="F215" s="14">
        <v>0</v>
      </c>
      <c r="G215" s="14">
        <f t="shared" si="23"/>
        <v>4</v>
      </c>
    </row>
    <row r="216" spans="1:7" ht="13.5">
      <c r="A216" s="3">
        <f t="shared" si="22"/>
        <v>11</v>
      </c>
      <c r="B216" s="4" t="s">
        <v>583</v>
      </c>
      <c r="C216" s="3" t="s">
        <v>384</v>
      </c>
      <c r="D216" s="20">
        <v>8</v>
      </c>
      <c r="E216" s="14">
        <v>0</v>
      </c>
      <c r="F216" s="14">
        <v>0</v>
      </c>
      <c r="G216" s="14">
        <f t="shared" si="23"/>
        <v>8</v>
      </c>
    </row>
    <row r="217" spans="1:7" ht="13.5">
      <c r="A217" s="3">
        <f t="shared" si="22"/>
        <v>12</v>
      </c>
      <c r="B217" s="4" t="s">
        <v>584</v>
      </c>
      <c r="C217" s="3" t="s">
        <v>384</v>
      </c>
      <c r="D217" s="20">
        <v>3</v>
      </c>
      <c r="E217" s="14">
        <v>0</v>
      </c>
      <c r="F217" s="14">
        <v>0</v>
      </c>
      <c r="G217" s="14">
        <f t="shared" si="23"/>
        <v>3</v>
      </c>
    </row>
    <row r="218" spans="1:7" ht="13.5">
      <c r="A218" s="3">
        <f t="shared" si="22"/>
        <v>13</v>
      </c>
      <c r="B218" s="4" t="s">
        <v>585</v>
      </c>
      <c r="C218" s="3" t="s">
        <v>384</v>
      </c>
      <c r="D218" s="20">
        <v>4</v>
      </c>
      <c r="E218" s="14">
        <v>0</v>
      </c>
      <c r="F218" s="14">
        <v>0</v>
      </c>
      <c r="G218" s="14">
        <f t="shared" si="23"/>
        <v>4</v>
      </c>
    </row>
    <row r="219" spans="1:7" ht="13.5">
      <c r="A219" s="3">
        <f t="shared" si="22"/>
        <v>14</v>
      </c>
      <c r="B219" s="4" t="s">
        <v>586</v>
      </c>
      <c r="C219" s="3" t="s">
        <v>384</v>
      </c>
      <c r="D219" s="20">
        <v>39</v>
      </c>
      <c r="E219" s="14">
        <v>0</v>
      </c>
      <c r="F219" s="14">
        <v>0</v>
      </c>
      <c r="G219" s="14">
        <f t="shared" si="23"/>
        <v>39</v>
      </c>
    </row>
    <row r="220" spans="1:7" ht="13.5">
      <c r="A220" s="3">
        <f t="shared" si="22"/>
        <v>15</v>
      </c>
      <c r="B220" s="4" t="s">
        <v>587</v>
      </c>
      <c r="C220" s="3" t="s">
        <v>384</v>
      </c>
      <c r="D220" s="20">
        <v>19</v>
      </c>
      <c r="E220" s="14">
        <v>0</v>
      </c>
      <c r="F220" s="14">
        <v>0</v>
      </c>
      <c r="G220" s="14">
        <f t="shared" ref="G220:G226" si="24">+D220+E220-F220</f>
        <v>19</v>
      </c>
    </row>
    <row r="221" spans="1:7" ht="13.5">
      <c r="A221" s="3">
        <f t="shared" si="22"/>
        <v>16</v>
      </c>
      <c r="B221" s="4" t="s">
        <v>588</v>
      </c>
      <c r="C221" s="3" t="s">
        <v>384</v>
      </c>
      <c r="D221" s="20">
        <v>4</v>
      </c>
      <c r="E221" s="14">
        <v>0</v>
      </c>
      <c r="F221" s="14">
        <v>0</v>
      </c>
      <c r="G221" s="14">
        <f t="shared" si="24"/>
        <v>4</v>
      </c>
    </row>
    <row r="222" spans="1:7" ht="13.5">
      <c r="A222" s="3">
        <f t="shared" si="22"/>
        <v>17</v>
      </c>
      <c r="B222" s="4" t="s">
        <v>589</v>
      </c>
      <c r="C222" s="3" t="s">
        <v>384</v>
      </c>
      <c r="D222" s="20">
        <v>20</v>
      </c>
      <c r="E222" s="14">
        <v>0</v>
      </c>
      <c r="F222" s="14">
        <v>0</v>
      </c>
      <c r="G222" s="14">
        <f t="shared" si="24"/>
        <v>20</v>
      </c>
    </row>
    <row r="223" spans="1:7" ht="13.5">
      <c r="A223" s="3">
        <f t="shared" si="22"/>
        <v>18</v>
      </c>
      <c r="B223" s="4" t="s">
        <v>590</v>
      </c>
      <c r="C223" s="3" t="s">
        <v>384</v>
      </c>
      <c r="D223" s="20">
        <v>1</v>
      </c>
      <c r="E223" s="14">
        <v>0</v>
      </c>
      <c r="F223" s="14">
        <v>0</v>
      </c>
      <c r="G223" s="14">
        <f t="shared" si="24"/>
        <v>1</v>
      </c>
    </row>
    <row r="224" spans="1:7" ht="13.5">
      <c r="A224" s="3">
        <f t="shared" si="22"/>
        <v>19</v>
      </c>
      <c r="B224" s="4" t="s">
        <v>591</v>
      </c>
      <c r="C224" s="3" t="s">
        <v>384</v>
      </c>
      <c r="D224" s="20">
        <v>6</v>
      </c>
      <c r="E224" s="14">
        <v>0</v>
      </c>
      <c r="F224" s="14">
        <v>0</v>
      </c>
      <c r="G224" s="14">
        <f t="shared" si="24"/>
        <v>6</v>
      </c>
    </row>
    <row r="225" spans="1:7" ht="13.5">
      <c r="A225" s="3">
        <f t="shared" si="22"/>
        <v>20</v>
      </c>
      <c r="B225" s="4" t="s">
        <v>592</v>
      </c>
      <c r="C225" s="3" t="s">
        <v>384</v>
      </c>
      <c r="D225" s="20">
        <v>0</v>
      </c>
      <c r="E225" s="14">
        <v>0</v>
      </c>
      <c r="F225" s="14">
        <v>0</v>
      </c>
      <c r="G225" s="14">
        <f t="shared" si="24"/>
        <v>0</v>
      </c>
    </row>
    <row r="226" spans="1:7" ht="13.5">
      <c r="A226" s="3">
        <f t="shared" si="22"/>
        <v>21</v>
      </c>
      <c r="B226" s="4" t="s">
        <v>593</v>
      </c>
      <c r="C226" s="3" t="s">
        <v>384</v>
      </c>
      <c r="D226" s="20">
        <v>1</v>
      </c>
      <c r="E226" s="14">
        <v>0</v>
      </c>
      <c r="F226" s="14">
        <v>0</v>
      </c>
      <c r="G226" s="14">
        <f t="shared" si="24"/>
        <v>1</v>
      </c>
    </row>
    <row r="227" spans="1:7" ht="13.5">
      <c r="A227" s="3">
        <f t="shared" si="22"/>
        <v>22</v>
      </c>
      <c r="B227" s="4" t="s">
        <v>59</v>
      </c>
      <c r="C227" s="3" t="s">
        <v>384</v>
      </c>
      <c r="D227" s="20">
        <v>0</v>
      </c>
      <c r="E227" s="14">
        <v>0</v>
      </c>
      <c r="F227" s="14">
        <v>0</v>
      </c>
      <c r="G227" s="14">
        <f>+D227+E227-F227</f>
        <v>0</v>
      </c>
    </row>
    <row r="228" spans="1:7" ht="13.5">
      <c r="A228" s="3">
        <f t="shared" si="22"/>
        <v>23</v>
      </c>
      <c r="B228" s="4" t="s">
        <v>2</v>
      </c>
      <c r="C228" s="3" t="s">
        <v>384</v>
      </c>
      <c r="D228" s="20">
        <v>0</v>
      </c>
      <c r="E228" s="4">
        <v>10</v>
      </c>
      <c r="F228" s="4">
        <v>10</v>
      </c>
      <c r="G228" s="14">
        <f>+D228+E228-F228</f>
        <v>0</v>
      </c>
    </row>
    <row r="229" spans="1:7" ht="13.5">
      <c r="A229" s="3">
        <f t="shared" si="22"/>
        <v>24</v>
      </c>
      <c r="B229" s="4" t="s">
        <v>60</v>
      </c>
      <c r="C229" s="3" t="s">
        <v>384</v>
      </c>
      <c r="D229" s="20">
        <v>0</v>
      </c>
      <c r="E229" s="14">
        <v>0</v>
      </c>
      <c r="F229" s="14">
        <v>0</v>
      </c>
      <c r="G229" s="14">
        <f>+D229+E229-F229</f>
        <v>0</v>
      </c>
    </row>
    <row r="230" spans="1:7" ht="13.5">
      <c r="A230" s="3">
        <f t="shared" si="22"/>
        <v>25</v>
      </c>
      <c r="B230" s="4" t="s">
        <v>594</v>
      </c>
      <c r="C230" s="3" t="s">
        <v>384</v>
      </c>
      <c r="D230" s="20">
        <v>0</v>
      </c>
      <c r="E230" s="4">
        <v>20</v>
      </c>
      <c r="F230" s="4">
        <v>20</v>
      </c>
      <c r="G230" s="14">
        <f t="shared" ref="G230:G243" si="25">+D230+E230-F230</f>
        <v>0</v>
      </c>
    </row>
    <row r="231" spans="1:7" ht="13.5">
      <c r="A231" s="3">
        <f t="shared" si="22"/>
        <v>26</v>
      </c>
      <c r="B231" s="4" t="s">
        <v>58</v>
      </c>
      <c r="C231" s="3" t="s">
        <v>384</v>
      </c>
      <c r="D231" s="20">
        <v>0</v>
      </c>
      <c r="E231" s="4">
        <f>10+10</f>
        <v>20</v>
      </c>
      <c r="F231" s="4">
        <v>20</v>
      </c>
      <c r="G231" s="14">
        <f>+D231+E231-F231</f>
        <v>0</v>
      </c>
    </row>
    <row r="232" spans="1:7" ht="13.5">
      <c r="A232" s="3">
        <f t="shared" si="22"/>
        <v>27</v>
      </c>
      <c r="B232" s="4" t="s">
        <v>595</v>
      </c>
      <c r="C232" s="3" t="s">
        <v>384</v>
      </c>
      <c r="D232" s="20">
        <v>2</v>
      </c>
      <c r="E232" s="14">
        <v>0</v>
      </c>
      <c r="F232" s="14">
        <v>0</v>
      </c>
      <c r="G232" s="14">
        <f t="shared" si="25"/>
        <v>2</v>
      </c>
    </row>
    <row r="233" spans="1:7" ht="13.5">
      <c r="A233" s="3">
        <f t="shared" si="22"/>
        <v>28</v>
      </c>
      <c r="B233" s="4" t="s">
        <v>596</v>
      </c>
      <c r="C233" s="3" t="s">
        <v>384</v>
      </c>
      <c r="D233" s="20">
        <v>2</v>
      </c>
      <c r="E233" s="14">
        <v>0</v>
      </c>
      <c r="F233" s="14">
        <v>0</v>
      </c>
      <c r="G233" s="14">
        <f t="shared" si="25"/>
        <v>2</v>
      </c>
    </row>
    <row r="234" spans="1:7" ht="13.5">
      <c r="A234" s="3">
        <f>+A233+1</f>
        <v>29</v>
      </c>
      <c r="B234" s="4" t="s">
        <v>102</v>
      </c>
      <c r="C234" s="3" t="s">
        <v>384</v>
      </c>
      <c r="D234" s="20">
        <v>0</v>
      </c>
      <c r="E234" s="4">
        <v>5</v>
      </c>
      <c r="F234" s="4">
        <v>5</v>
      </c>
      <c r="G234" s="14">
        <f>+D234+E234-F234</f>
        <v>0</v>
      </c>
    </row>
    <row r="235" spans="1:7" ht="13.5">
      <c r="A235" s="3">
        <v>30</v>
      </c>
      <c r="B235" s="4" t="s">
        <v>61</v>
      </c>
      <c r="C235" s="3" t="s">
        <v>384</v>
      </c>
      <c r="D235" s="20">
        <v>0</v>
      </c>
      <c r="E235" s="14">
        <v>0</v>
      </c>
      <c r="F235" s="14">
        <v>0</v>
      </c>
      <c r="G235" s="14">
        <f>+D235+E235-F235</f>
        <v>0</v>
      </c>
    </row>
    <row r="236" spans="1:7" ht="13.5">
      <c r="A236" s="3">
        <f t="shared" si="22"/>
        <v>31</v>
      </c>
      <c r="B236" s="4" t="s">
        <v>597</v>
      </c>
      <c r="C236" s="3" t="s">
        <v>384</v>
      </c>
      <c r="D236" s="20">
        <v>2</v>
      </c>
      <c r="E236" s="14">
        <v>0</v>
      </c>
      <c r="F236" s="14">
        <v>0</v>
      </c>
      <c r="G236" s="14">
        <f t="shared" si="25"/>
        <v>2</v>
      </c>
    </row>
    <row r="237" spans="1:7" ht="13.5">
      <c r="A237" s="3">
        <f t="shared" si="22"/>
        <v>32</v>
      </c>
      <c r="B237" s="4" t="s">
        <v>598</v>
      </c>
      <c r="C237" s="3" t="s">
        <v>384</v>
      </c>
      <c r="D237" s="20">
        <v>13</v>
      </c>
      <c r="E237" s="4">
        <v>10</v>
      </c>
      <c r="F237" s="4">
        <v>10</v>
      </c>
      <c r="G237" s="14">
        <f t="shared" si="25"/>
        <v>13</v>
      </c>
    </row>
    <row r="238" spans="1:7" ht="13.5">
      <c r="A238" s="3">
        <f t="shared" si="22"/>
        <v>33</v>
      </c>
      <c r="B238" s="4" t="s">
        <v>599</v>
      </c>
      <c r="C238" s="3" t="s">
        <v>384</v>
      </c>
      <c r="D238" s="20">
        <v>1</v>
      </c>
      <c r="E238" s="14">
        <v>0</v>
      </c>
      <c r="F238" s="14">
        <v>0</v>
      </c>
      <c r="G238" s="14">
        <f t="shared" si="25"/>
        <v>1</v>
      </c>
    </row>
    <row r="239" spans="1:7" ht="13.5">
      <c r="A239" s="3">
        <f t="shared" si="22"/>
        <v>34</v>
      </c>
      <c r="B239" s="4" t="s">
        <v>600</v>
      </c>
      <c r="C239" s="3" t="s">
        <v>384</v>
      </c>
      <c r="D239" s="20">
        <v>2</v>
      </c>
      <c r="E239" s="14">
        <v>0</v>
      </c>
      <c r="F239" s="14">
        <v>0</v>
      </c>
      <c r="G239" s="14">
        <f t="shared" si="25"/>
        <v>2</v>
      </c>
    </row>
    <row r="240" spans="1:7" ht="13.5">
      <c r="A240" s="3">
        <f t="shared" si="22"/>
        <v>35</v>
      </c>
      <c r="B240" s="4" t="s">
        <v>601</v>
      </c>
      <c r="C240" s="3" t="s">
        <v>384</v>
      </c>
      <c r="D240" s="20">
        <v>2</v>
      </c>
      <c r="E240" s="4">
        <v>10</v>
      </c>
      <c r="F240" s="4">
        <f>2+10</f>
        <v>12</v>
      </c>
      <c r="G240" s="14">
        <f t="shared" si="25"/>
        <v>0</v>
      </c>
    </row>
    <row r="241" spans="1:7" ht="13.5">
      <c r="A241" s="3">
        <f t="shared" si="22"/>
        <v>36</v>
      </c>
      <c r="B241" s="4" t="s">
        <v>602</v>
      </c>
      <c r="C241" s="3" t="s">
        <v>384</v>
      </c>
      <c r="D241" s="20">
        <v>7</v>
      </c>
      <c r="E241" s="14">
        <v>0</v>
      </c>
      <c r="F241" s="14">
        <v>0</v>
      </c>
      <c r="G241" s="14">
        <f t="shared" si="25"/>
        <v>7</v>
      </c>
    </row>
    <row r="242" spans="1:7" ht="13.5">
      <c r="A242" s="3">
        <f t="shared" si="22"/>
        <v>37</v>
      </c>
      <c r="B242" s="4" t="s">
        <v>603</v>
      </c>
      <c r="C242" s="3" t="s">
        <v>384</v>
      </c>
      <c r="D242" s="20">
        <v>1</v>
      </c>
      <c r="E242" s="14">
        <v>0</v>
      </c>
      <c r="F242" s="14">
        <v>0</v>
      </c>
      <c r="G242" s="14">
        <f t="shared" si="25"/>
        <v>1</v>
      </c>
    </row>
    <row r="243" spans="1:7" ht="13.5">
      <c r="A243" s="3">
        <f t="shared" si="22"/>
        <v>38</v>
      </c>
      <c r="B243" s="4" t="s">
        <v>604</v>
      </c>
      <c r="C243" s="3" t="s">
        <v>384</v>
      </c>
      <c r="D243" s="20">
        <v>3</v>
      </c>
      <c r="E243" s="4">
        <v>10</v>
      </c>
      <c r="F243" s="4">
        <v>10</v>
      </c>
      <c r="G243" s="14">
        <f t="shared" si="25"/>
        <v>3</v>
      </c>
    </row>
    <row r="244" spans="1:7" ht="13.5">
      <c r="A244" s="3">
        <f t="shared" si="22"/>
        <v>39</v>
      </c>
      <c r="B244" s="4" t="s">
        <v>605</v>
      </c>
      <c r="C244" s="3" t="s">
        <v>384</v>
      </c>
      <c r="D244" s="20">
        <v>1</v>
      </c>
      <c r="E244" s="14">
        <v>0</v>
      </c>
      <c r="F244" s="14">
        <v>0</v>
      </c>
      <c r="G244" s="14">
        <f>+D244+E244-F244</f>
        <v>1</v>
      </c>
    </row>
    <row r="245" spans="1:7" ht="13.5">
      <c r="A245" s="3">
        <f t="shared" si="22"/>
        <v>40</v>
      </c>
      <c r="B245" s="4" t="s">
        <v>606</v>
      </c>
      <c r="C245" s="3" t="s">
        <v>384</v>
      </c>
      <c r="D245" s="20">
        <v>20</v>
      </c>
      <c r="E245" s="14">
        <v>0</v>
      </c>
      <c r="F245" s="14">
        <v>0</v>
      </c>
      <c r="G245" s="14">
        <f t="shared" ref="G245:G253" si="26">+D245+E245-F245</f>
        <v>20</v>
      </c>
    </row>
    <row r="246" spans="1:7" ht="13.5">
      <c r="A246" s="3">
        <f t="shared" si="22"/>
        <v>41</v>
      </c>
      <c r="B246" s="4" t="s">
        <v>607</v>
      </c>
      <c r="C246" s="3" t="s">
        <v>384</v>
      </c>
      <c r="D246" s="20">
        <v>1</v>
      </c>
      <c r="E246" s="14">
        <v>0</v>
      </c>
      <c r="F246" s="14">
        <v>0</v>
      </c>
      <c r="G246" s="14">
        <f t="shared" si="26"/>
        <v>1</v>
      </c>
    </row>
    <row r="247" spans="1:7" ht="13.5">
      <c r="A247" s="3">
        <f t="shared" si="22"/>
        <v>42</v>
      </c>
      <c r="B247" s="4" t="s">
        <v>608</v>
      </c>
      <c r="C247" s="3" t="s">
        <v>384</v>
      </c>
      <c r="D247" s="20">
        <v>2</v>
      </c>
      <c r="E247" s="4">
        <v>5</v>
      </c>
      <c r="F247" s="4">
        <v>5</v>
      </c>
      <c r="G247" s="14">
        <f t="shared" si="26"/>
        <v>2</v>
      </c>
    </row>
    <row r="248" spans="1:7" ht="13.5">
      <c r="A248" s="3">
        <f t="shared" si="22"/>
        <v>43</v>
      </c>
      <c r="B248" s="4" t="s">
        <v>609</v>
      </c>
      <c r="C248" s="3" t="s">
        <v>384</v>
      </c>
      <c r="D248" s="20">
        <v>1</v>
      </c>
      <c r="E248" s="14">
        <v>0</v>
      </c>
      <c r="F248" s="14">
        <v>0</v>
      </c>
      <c r="G248" s="14">
        <f t="shared" si="26"/>
        <v>1</v>
      </c>
    </row>
    <row r="249" spans="1:7" ht="13.5">
      <c r="A249" s="3">
        <f t="shared" si="22"/>
        <v>44</v>
      </c>
      <c r="B249" s="4" t="s">
        <v>614</v>
      </c>
      <c r="C249" s="3" t="s">
        <v>384</v>
      </c>
      <c r="D249" s="20">
        <v>1</v>
      </c>
      <c r="E249" s="14">
        <v>0</v>
      </c>
      <c r="F249" s="14">
        <v>0</v>
      </c>
      <c r="G249" s="14">
        <f t="shared" si="26"/>
        <v>1</v>
      </c>
    </row>
    <row r="250" spans="1:7" ht="13.5">
      <c r="A250" s="3">
        <f t="shared" si="22"/>
        <v>45</v>
      </c>
      <c r="B250" s="4" t="s">
        <v>615</v>
      </c>
      <c r="C250" s="3" t="s">
        <v>384</v>
      </c>
      <c r="D250" s="20">
        <v>2</v>
      </c>
      <c r="E250" s="4">
        <v>5</v>
      </c>
      <c r="F250" s="4">
        <v>5</v>
      </c>
      <c r="G250" s="14">
        <f t="shared" si="26"/>
        <v>2</v>
      </c>
    </row>
    <row r="251" spans="1:7" ht="13.5">
      <c r="A251" s="3">
        <f>+A250+1</f>
        <v>46</v>
      </c>
      <c r="B251" s="4" t="s">
        <v>103</v>
      </c>
      <c r="C251" s="3" t="s">
        <v>384</v>
      </c>
      <c r="D251" s="20">
        <v>0</v>
      </c>
      <c r="E251" s="4">
        <v>5</v>
      </c>
      <c r="F251" s="4">
        <v>5</v>
      </c>
      <c r="G251" s="14">
        <f>+D251+E251-F251</f>
        <v>0</v>
      </c>
    </row>
    <row r="252" spans="1:7" ht="13.5">
      <c r="A252" s="3">
        <v>47</v>
      </c>
      <c r="B252" s="4" t="s">
        <v>617</v>
      </c>
      <c r="C252" s="3" t="s">
        <v>384</v>
      </c>
      <c r="D252" s="20">
        <v>30</v>
      </c>
      <c r="E252" s="14">
        <v>0</v>
      </c>
      <c r="F252" s="14">
        <v>0</v>
      </c>
      <c r="G252" s="14">
        <f t="shared" si="26"/>
        <v>30</v>
      </c>
    </row>
    <row r="253" spans="1:7" ht="13.5">
      <c r="A253" s="6">
        <f t="shared" si="22"/>
        <v>48</v>
      </c>
      <c r="B253" s="7" t="s">
        <v>619</v>
      </c>
      <c r="C253" s="6" t="s">
        <v>384</v>
      </c>
      <c r="D253" s="22">
        <v>50</v>
      </c>
      <c r="E253" s="15">
        <v>0</v>
      </c>
      <c r="F253" s="15">
        <v>0</v>
      </c>
      <c r="G253" s="15">
        <f t="shared" si="26"/>
        <v>50</v>
      </c>
    </row>
    <row r="255" spans="1:7">
      <c r="A255" s="11" t="s">
        <v>436</v>
      </c>
      <c r="B255" s="11"/>
      <c r="C255" s="11"/>
      <c r="D255" s="11"/>
      <c r="E255" s="11"/>
      <c r="F255" s="11"/>
      <c r="G255" s="11"/>
    </row>
    <row r="256" spans="1:7" ht="24">
      <c r="A256" s="12" t="s">
        <v>372</v>
      </c>
      <c r="B256" s="12" t="s">
        <v>373</v>
      </c>
      <c r="C256" s="12" t="s">
        <v>374</v>
      </c>
      <c r="D256" s="12" t="s">
        <v>375</v>
      </c>
      <c r="E256" s="12" t="s">
        <v>376</v>
      </c>
      <c r="F256" s="12" t="s">
        <v>377</v>
      </c>
      <c r="G256" s="12" t="s">
        <v>378</v>
      </c>
    </row>
    <row r="257" spans="1:7" ht="13.5">
      <c r="A257" s="3">
        <f>+A253+1</f>
        <v>49</v>
      </c>
      <c r="B257" s="4" t="s">
        <v>618</v>
      </c>
      <c r="C257" s="3" t="s">
        <v>384</v>
      </c>
      <c r="D257" s="20">
        <v>143</v>
      </c>
      <c r="E257" s="14">
        <v>0</v>
      </c>
      <c r="F257" s="14">
        <v>0</v>
      </c>
      <c r="G257" s="14">
        <f t="shared" ref="G257:G265" si="27">+D257+E257-F257</f>
        <v>143</v>
      </c>
    </row>
    <row r="258" spans="1:7" ht="13.5">
      <c r="A258" s="3">
        <f t="shared" ref="A258:A264" si="28">+A257+1</f>
        <v>50</v>
      </c>
      <c r="B258" s="4" t="s">
        <v>620</v>
      </c>
      <c r="C258" s="3" t="s">
        <v>384</v>
      </c>
      <c r="D258" s="20">
        <v>20</v>
      </c>
      <c r="E258" s="14">
        <v>0</v>
      </c>
      <c r="F258" s="14">
        <v>0</v>
      </c>
      <c r="G258" s="14">
        <f t="shared" si="27"/>
        <v>20</v>
      </c>
    </row>
    <row r="259" spans="1:7" ht="13.5">
      <c r="A259" s="3">
        <f t="shared" si="28"/>
        <v>51</v>
      </c>
      <c r="B259" s="4" t="s">
        <v>621</v>
      </c>
      <c r="C259" s="3" t="s">
        <v>384</v>
      </c>
      <c r="D259" s="20">
        <v>35</v>
      </c>
      <c r="E259" s="14">
        <v>0</v>
      </c>
      <c r="F259" s="14">
        <v>0</v>
      </c>
      <c r="G259" s="14">
        <f t="shared" si="27"/>
        <v>35</v>
      </c>
    </row>
    <row r="260" spans="1:7" ht="13.5">
      <c r="A260" s="3">
        <f t="shared" si="28"/>
        <v>52</v>
      </c>
      <c r="B260" s="4" t="s">
        <v>622</v>
      </c>
      <c r="C260" s="3" t="s">
        <v>384</v>
      </c>
      <c r="D260" s="20">
        <v>50</v>
      </c>
      <c r="E260" s="14">
        <v>0</v>
      </c>
      <c r="F260" s="14">
        <v>0</v>
      </c>
      <c r="G260" s="14">
        <f t="shared" si="27"/>
        <v>50</v>
      </c>
    </row>
    <row r="261" spans="1:7" ht="13.5">
      <c r="A261" s="3">
        <f t="shared" si="28"/>
        <v>53</v>
      </c>
      <c r="B261" s="4" t="s">
        <v>623</v>
      </c>
      <c r="C261" s="3" t="s">
        <v>384</v>
      </c>
      <c r="D261" s="20">
        <v>20</v>
      </c>
      <c r="E261" s="14">
        <v>0</v>
      </c>
      <c r="F261" s="14">
        <v>0</v>
      </c>
      <c r="G261" s="14">
        <f t="shared" si="27"/>
        <v>20</v>
      </c>
    </row>
    <row r="262" spans="1:7" ht="13.5">
      <c r="A262" s="3">
        <f t="shared" si="28"/>
        <v>54</v>
      </c>
      <c r="B262" s="4" t="s">
        <v>626</v>
      </c>
      <c r="C262" s="3" t="s">
        <v>384</v>
      </c>
      <c r="D262" s="20">
        <v>80</v>
      </c>
      <c r="E262" s="14">
        <v>0</v>
      </c>
      <c r="F262" s="14">
        <v>0</v>
      </c>
      <c r="G262" s="14">
        <f t="shared" si="27"/>
        <v>80</v>
      </c>
    </row>
    <row r="263" spans="1:7" ht="13.5">
      <c r="A263" s="3">
        <f t="shared" si="28"/>
        <v>55</v>
      </c>
      <c r="B263" s="4" t="s">
        <v>627</v>
      </c>
      <c r="C263" s="3" t="s">
        <v>384</v>
      </c>
      <c r="D263" s="20">
        <v>7</v>
      </c>
      <c r="E263" s="14">
        <v>0</v>
      </c>
      <c r="F263" s="14">
        <v>0</v>
      </c>
      <c r="G263" s="14">
        <f t="shared" si="27"/>
        <v>7</v>
      </c>
    </row>
    <row r="264" spans="1:7" ht="13.5">
      <c r="A264" s="3">
        <f t="shared" si="28"/>
        <v>56</v>
      </c>
      <c r="B264" s="4" t="s">
        <v>628</v>
      </c>
      <c r="C264" s="3" t="s">
        <v>384</v>
      </c>
      <c r="D264" s="20">
        <v>95</v>
      </c>
      <c r="E264" s="14">
        <v>0</v>
      </c>
      <c r="F264" s="14">
        <v>0</v>
      </c>
      <c r="G264" s="14">
        <f t="shared" si="27"/>
        <v>95</v>
      </c>
    </row>
    <row r="265" spans="1:7" ht="13.5">
      <c r="A265" s="3">
        <f>+A264+1</f>
        <v>57</v>
      </c>
      <c r="B265" s="4" t="s">
        <v>629</v>
      </c>
      <c r="C265" s="3" t="s">
        <v>384</v>
      </c>
      <c r="D265" s="20">
        <v>50</v>
      </c>
      <c r="E265" s="14">
        <v>0</v>
      </c>
      <c r="F265" s="14">
        <v>0</v>
      </c>
      <c r="G265" s="14">
        <f t="shared" si="27"/>
        <v>50</v>
      </c>
    </row>
    <row r="266" spans="1:7" ht="13.5">
      <c r="A266" s="3">
        <f>+A265+1</f>
        <v>58</v>
      </c>
      <c r="B266" s="4" t="s">
        <v>630</v>
      </c>
      <c r="C266" s="3" t="s">
        <v>384</v>
      </c>
      <c r="D266" s="20">
        <v>5</v>
      </c>
      <c r="E266" s="14">
        <v>0</v>
      </c>
      <c r="F266" s="14">
        <v>0</v>
      </c>
      <c r="G266" s="14">
        <f t="shared" ref="G266:G284" si="29">+D266+E266-F266</f>
        <v>5</v>
      </c>
    </row>
    <row r="267" spans="1:7" ht="13.5">
      <c r="A267" s="3">
        <f>+A266+1</f>
        <v>59</v>
      </c>
      <c r="B267" s="4" t="s">
        <v>631</v>
      </c>
      <c r="C267" s="3" t="s">
        <v>384</v>
      </c>
      <c r="D267" s="20">
        <v>100</v>
      </c>
      <c r="E267" s="14">
        <v>0</v>
      </c>
      <c r="F267" s="14">
        <v>0</v>
      </c>
      <c r="G267" s="14">
        <f t="shared" si="29"/>
        <v>100</v>
      </c>
    </row>
    <row r="268" spans="1:7" ht="13.5">
      <c r="A268" s="3">
        <f t="shared" ref="A268:A283" si="30">+A267+1</f>
        <v>60</v>
      </c>
      <c r="B268" s="4" t="s">
        <v>632</v>
      </c>
      <c r="C268" s="3" t="s">
        <v>384</v>
      </c>
      <c r="D268" s="4">
        <v>5</v>
      </c>
      <c r="E268" s="14">
        <v>0</v>
      </c>
      <c r="F268" s="14">
        <v>0</v>
      </c>
      <c r="G268" s="14">
        <f t="shared" si="29"/>
        <v>5</v>
      </c>
    </row>
    <row r="269" spans="1:7" ht="13.5">
      <c r="A269" s="3">
        <f t="shared" si="30"/>
        <v>61</v>
      </c>
      <c r="B269" s="4" t="s">
        <v>633</v>
      </c>
      <c r="C269" s="3" t="s">
        <v>384</v>
      </c>
      <c r="D269" s="4">
        <v>5</v>
      </c>
      <c r="E269" s="14">
        <v>0</v>
      </c>
      <c r="F269" s="14">
        <v>0</v>
      </c>
      <c r="G269" s="14">
        <f t="shared" si="29"/>
        <v>5</v>
      </c>
    </row>
    <row r="270" spans="1:7" ht="13.5">
      <c r="A270" s="3">
        <f t="shared" si="30"/>
        <v>62</v>
      </c>
      <c r="B270" s="4" t="s">
        <v>635</v>
      </c>
      <c r="C270" s="3" t="s">
        <v>384</v>
      </c>
      <c r="D270" s="4">
        <v>0</v>
      </c>
      <c r="E270" s="14">
        <v>0</v>
      </c>
      <c r="F270" s="14">
        <v>0</v>
      </c>
      <c r="G270" s="14">
        <f t="shared" si="29"/>
        <v>0</v>
      </c>
    </row>
    <row r="271" spans="1:7" ht="13.5">
      <c r="A271" s="3">
        <f t="shared" si="30"/>
        <v>63</v>
      </c>
      <c r="B271" s="4" t="s">
        <v>636</v>
      </c>
      <c r="C271" s="3" t="s">
        <v>384</v>
      </c>
      <c r="D271" s="4">
        <v>0</v>
      </c>
      <c r="E271" s="14">
        <v>0</v>
      </c>
      <c r="F271" s="14">
        <v>0</v>
      </c>
      <c r="G271" s="14">
        <f t="shared" si="29"/>
        <v>0</v>
      </c>
    </row>
    <row r="272" spans="1:7" ht="13.5">
      <c r="A272" s="3">
        <f t="shared" si="30"/>
        <v>64</v>
      </c>
      <c r="B272" s="4" t="s">
        <v>637</v>
      </c>
      <c r="C272" s="3" t="s">
        <v>427</v>
      </c>
      <c r="D272" s="4">
        <v>1</v>
      </c>
      <c r="E272" s="4">
        <v>2</v>
      </c>
      <c r="F272" s="4">
        <f>1+1</f>
        <v>2</v>
      </c>
      <c r="G272" s="14">
        <f t="shared" si="29"/>
        <v>1</v>
      </c>
    </row>
    <row r="273" spans="1:7" ht="13.5">
      <c r="A273" s="3">
        <f t="shared" si="30"/>
        <v>65</v>
      </c>
      <c r="B273" s="4" t="s">
        <v>62</v>
      </c>
      <c r="C273" s="3" t="s">
        <v>383</v>
      </c>
      <c r="D273" s="20">
        <v>0</v>
      </c>
      <c r="E273" s="14">
        <v>0</v>
      </c>
      <c r="F273" s="14">
        <v>0</v>
      </c>
      <c r="G273" s="14">
        <f>+D273+E273-F273</f>
        <v>0</v>
      </c>
    </row>
    <row r="274" spans="1:7" ht="13.5">
      <c r="A274" s="3">
        <f t="shared" si="30"/>
        <v>66</v>
      </c>
      <c r="B274" s="4" t="s">
        <v>638</v>
      </c>
      <c r="C274" s="3" t="s">
        <v>396</v>
      </c>
      <c r="D274" s="20">
        <v>1</v>
      </c>
      <c r="E274" s="14">
        <v>0</v>
      </c>
      <c r="F274" s="14">
        <v>0</v>
      </c>
      <c r="G274" s="14">
        <f t="shared" si="29"/>
        <v>1</v>
      </c>
    </row>
    <row r="275" spans="1:7" ht="13.5">
      <c r="A275" s="3">
        <f t="shared" si="30"/>
        <v>67</v>
      </c>
      <c r="B275" s="4" t="s">
        <v>639</v>
      </c>
      <c r="C275" s="3" t="s">
        <v>381</v>
      </c>
      <c r="D275" s="4">
        <v>150</v>
      </c>
      <c r="E275" s="4"/>
      <c r="F275" s="4">
        <f>25+25+25</f>
        <v>75</v>
      </c>
      <c r="G275" s="14">
        <f t="shared" si="29"/>
        <v>75</v>
      </c>
    </row>
    <row r="276" spans="1:7" ht="13.5">
      <c r="A276" s="3">
        <f t="shared" si="30"/>
        <v>68</v>
      </c>
      <c r="B276" s="4" t="s">
        <v>645</v>
      </c>
      <c r="C276" s="3" t="s">
        <v>384</v>
      </c>
      <c r="D276" s="20">
        <v>1</v>
      </c>
      <c r="E276" s="4">
        <v>6</v>
      </c>
      <c r="F276" s="4">
        <v>7</v>
      </c>
      <c r="G276" s="14">
        <f t="shared" si="29"/>
        <v>0</v>
      </c>
    </row>
    <row r="277" spans="1:7" ht="13.5">
      <c r="A277" s="3">
        <f t="shared" si="30"/>
        <v>69</v>
      </c>
      <c r="B277" s="4" t="s">
        <v>646</v>
      </c>
      <c r="C277" s="3" t="s">
        <v>437</v>
      </c>
      <c r="D277" s="20">
        <v>20</v>
      </c>
      <c r="E277" s="4"/>
      <c r="F277" s="4">
        <v>4</v>
      </c>
      <c r="G277" s="14">
        <f t="shared" si="29"/>
        <v>16</v>
      </c>
    </row>
    <row r="278" spans="1:7" ht="13.5">
      <c r="A278" s="3">
        <f t="shared" si="30"/>
        <v>70</v>
      </c>
      <c r="B278" s="4" t="s">
        <v>647</v>
      </c>
      <c r="C278" s="3" t="s">
        <v>437</v>
      </c>
      <c r="D278" s="20">
        <v>16</v>
      </c>
      <c r="E278" s="14">
        <v>0</v>
      </c>
      <c r="F278" s="14">
        <v>0</v>
      </c>
      <c r="G278" s="14">
        <f t="shared" si="29"/>
        <v>16</v>
      </c>
    </row>
    <row r="279" spans="1:7" ht="13.5">
      <c r="A279" s="3">
        <f t="shared" si="30"/>
        <v>71</v>
      </c>
      <c r="B279" s="4" t="s">
        <v>648</v>
      </c>
      <c r="C279" s="3" t="s">
        <v>384</v>
      </c>
      <c r="D279" s="20">
        <v>10</v>
      </c>
      <c r="E279" s="14">
        <v>0</v>
      </c>
      <c r="F279" s="14">
        <v>0</v>
      </c>
      <c r="G279" s="14">
        <f t="shared" si="29"/>
        <v>10</v>
      </c>
    </row>
    <row r="280" spans="1:7" ht="13.5">
      <c r="A280" s="3">
        <f t="shared" si="30"/>
        <v>72</v>
      </c>
      <c r="B280" s="4" t="s">
        <v>649</v>
      </c>
      <c r="C280" s="3" t="s">
        <v>384</v>
      </c>
      <c r="D280" s="20">
        <v>7</v>
      </c>
      <c r="E280" s="14">
        <v>0</v>
      </c>
      <c r="F280" s="14">
        <v>0</v>
      </c>
      <c r="G280" s="14">
        <f t="shared" si="29"/>
        <v>7</v>
      </c>
    </row>
    <row r="281" spans="1:7" ht="13.5">
      <c r="A281" s="3">
        <f t="shared" si="30"/>
        <v>73</v>
      </c>
      <c r="B281" s="4" t="s">
        <v>651</v>
      </c>
      <c r="C281" s="3" t="s">
        <v>384</v>
      </c>
      <c r="D281" s="20">
        <v>6</v>
      </c>
      <c r="E281" s="14">
        <v>0</v>
      </c>
      <c r="F281" s="4">
        <v>1</v>
      </c>
      <c r="G281" s="14">
        <f t="shared" si="29"/>
        <v>5</v>
      </c>
    </row>
    <row r="282" spans="1:7" ht="13.5">
      <c r="A282" s="3">
        <f t="shared" si="30"/>
        <v>74</v>
      </c>
      <c r="B282" s="4" t="s">
        <v>652</v>
      </c>
      <c r="C282" s="3" t="s">
        <v>384</v>
      </c>
      <c r="D282" s="20">
        <v>3</v>
      </c>
      <c r="E282" s="14">
        <v>0</v>
      </c>
      <c r="F282" s="4">
        <v>2</v>
      </c>
      <c r="G282" s="14">
        <f t="shared" si="29"/>
        <v>1</v>
      </c>
    </row>
    <row r="283" spans="1:7" ht="13.5">
      <c r="A283" s="3">
        <f t="shared" si="30"/>
        <v>75</v>
      </c>
      <c r="B283" s="4" t="s">
        <v>653</v>
      </c>
      <c r="C283" s="3" t="s">
        <v>384</v>
      </c>
      <c r="D283" s="20">
        <v>70</v>
      </c>
      <c r="E283" s="14">
        <v>0</v>
      </c>
      <c r="F283" s="14">
        <v>0</v>
      </c>
      <c r="G283" s="14">
        <f t="shared" si="29"/>
        <v>70</v>
      </c>
    </row>
    <row r="284" spans="1:7" ht="13.5">
      <c r="A284" s="6">
        <f>+A283+1</f>
        <v>76</v>
      </c>
      <c r="B284" s="7" t="s">
        <v>654</v>
      </c>
      <c r="C284" s="6" t="s">
        <v>396</v>
      </c>
      <c r="D284" s="22">
        <v>47600</v>
      </c>
      <c r="E284" s="15">
        <v>0</v>
      </c>
      <c r="F284" s="15">
        <f>7200+2400</f>
        <v>9600</v>
      </c>
      <c r="G284" s="15">
        <f t="shared" si="29"/>
        <v>38000</v>
      </c>
    </row>
    <row r="285" spans="1:7">
      <c r="F285" t="s">
        <v>63</v>
      </c>
    </row>
    <row r="286" spans="1:7">
      <c r="A286" s="11" t="s">
        <v>424</v>
      </c>
      <c r="B286" s="11"/>
      <c r="C286" s="11"/>
      <c r="D286" s="11"/>
      <c r="E286" s="11"/>
      <c r="F286" s="11"/>
      <c r="G286" s="11"/>
    </row>
    <row r="287" spans="1:7" ht="24">
      <c r="A287" s="12" t="s">
        <v>372</v>
      </c>
      <c r="B287" s="12" t="s">
        <v>373</v>
      </c>
      <c r="C287" s="12" t="s">
        <v>374</v>
      </c>
      <c r="D287" s="12" t="s">
        <v>375</v>
      </c>
      <c r="E287" s="12" t="s">
        <v>376</v>
      </c>
      <c r="F287" s="12" t="s">
        <v>377</v>
      </c>
      <c r="G287" s="12" t="s">
        <v>378</v>
      </c>
    </row>
    <row r="288" spans="1:7" ht="13.5">
      <c r="A288" s="8">
        <v>1</v>
      </c>
      <c r="B288" s="14" t="s">
        <v>655</v>
      </c>
      <c r="C288" s="17" t="s">
        <v>384</v>
      </c>
      <c r="D288" s="14">
        <v>16</v>
      </c>
      <c r="E288" s="14">
        <v>0</v>
      </c>
      <c r="F288" s="14">
        <v>0</v>
      </c>
      <c r="G288" s="14">
        <f t="shared" ref="G288:G293" si="31">+D288+E288-F288</f>
        <v>16</v>
      </c>
    </row>
    <row r="289" spans="1:7" ht="13.5">
      <c r="A289" s="8">
        <f t="shared" ref="A289:A344" si="32">+A288+1</f>
        <v>2</v>
      </c>
      <c r="B289" s="14" t="s">
        <v>656</v>
      </c>
      <c r="C289" s="17" t="s">
        <v>384</v>
      </c>
      <c r="D289" s="14">
        <v>3</v>
      </c>
      <c r="E289" s="14">
        <v>0</v>
      </c>
      <c r="F289" s="14">
        <v>0</v>
      </c>
      <c r="G289" s="14">
        <f t="shared" si="31"/>
        <v>3</v>
      </c>
    </row>
    <row r="290" spans="1:7" ht="13.5">
      <c r="A290" s="8">
        <f t="shared" si="32"/>
        <v>3</v>
      </c>
      <c r="B290" s="14" t="s">
        <v>657</v>
      </c>
      <c r="C290" s="17" t="s">
        <v>384</v>
      </c>
      <c r="D290" s="14">
        <v>1</v>
      </c>
      <c r="E290" s="14">
        <v>0</v>
      </c>
      <c r="F290" s="14">
        <v>0</v>
      </c>
      <c r="G290" s="14">
        <f t="shared" si="31"/>
        <v>1</v>
      </c>
    </row>
    <row r="291" spans="1:7" ht="13.5">
      <c r="A291" s="8">
        <f t="shared" si="32"/>
        <v>4</v>
      </c>
      <c r="B291" s="14" t="s">
        <v>658</v>
      </c>
      <c r="C291" s="17" t="s">
        <v>384</v>
      </c>
      <c r="D291" s="14">
        <v>12</v>
      </c>
      <c r="E291" s="14">
        <v>0</v>
      </c>
      <c r="F291" s="14">
        <v>1</v>
      </c>
      <c r="G291" s="14">
        <f t="shared" si="31"/>
        <v>11</v>
      </c>
    </row>
    <row r="292" spans="1:7" ht="13.5">
      <c r="A292" s="8">
        <f t="shared" si="32"/>
        <v>5</v>
      </c>
      <c r="B292" s="14" t="s">
        <v>659</v>
      </c>
      <c r="C292" s="17" t="s">
        <v>384</v>
      </c>
      <c r="D292" s="14">
        <v>6</v>
      </c>
      <c r="E292" s="14">
        <v>0</v>
      </c>
      <c r="F292" s="14">
        <f>1+1+1</f>
        <v>3</v>
      </c>
      <c r="G292" s="14">
        <f t="shared" si="31"/>
        <v>3</v>
      </c>
    </row>
    <row r="293" spans="1:7" ht="13.5">
      <c r="A293" s="8">
        <f t="shared" si="32"/>
        <v>6</v>
      </c>
      <c r="B293" s="14" t="s">
        <v>661</v>
      </c>
      <c r="C293" s="17" t="s">
        <v>384</v>
      </c>
      <c r="D293" s="14">
        <v>4</v>
      </c>
      <c r="E293" s="14">
        <v>20</v>
      </c>
      <c r="F293" s="14">
        <f>1+1+1+1</f>
        <v>4</v>
      </c>
      <c r="G293" s="14">
        <f t="shared" si="31"/>
        <v>20</v>
      </c>
    </row>
    <row r="294" spans="1:7" ht="13.5">
      <c r="A294" s="8">
        <f t="shared" si="32"/>
        <v>7</v>
      </c>
      <c r="B294" s="14" t="s">
        <v>662</v>
      </c>
      <c r="C294" s="17" t="s">
        <v>384</v>
      </c>
      <c r="D294" s="14">
        <v>9</v>
      </c>
      <c r="E294" s="14">
        <v>0</v>
      </c>
      <c r="F294" s="14">
        <v>0</v>
      </c>
      <c r="G294" s="14">
        <f t="shared" ref="G294:G301" si="33">+D294+E294-F294</f>
        <v>9</v>
      </c>
    </row>
    <row r="295" spans="1:7" ht="13.5">
      <c r="A295" s="8">
        <f t="shared" si="32"/>
        <v>8</v>
      </c>
      <c r="B295" s="14" t="s">
        <v>663</v>
      </c>
      <c r="C295" s="17" t="s">
        <v>384</v>
      </c>
      <c r="D295" s="14">
        <v>5</v>
      </c>
      <c r="E295" s="14">
        <v>0</v>
      </c>
      <c r="F295" s="14">
        <v>0</v>
      </c>
      <c r="G295" s="14">
        <f t="shared" si="33"/>
        <v>5</v>
      </c>
    </row>
    <row r="296" spans="1:7" ht="13.5">
      <c r="A296" s="8">
        <f t="shared" si="32"/>
        <v>9</v>
      </c>
      <c r="B296" s="14" t="s">
        <v>664</v>
      </c>
      <c r="C296" s="17" t="s">
        <v>384</v>
      </c>
      <c r="D296" s="14">
        <v>10</v>
      </c>
      <c r="E296" s="14">
        <v>0</v>
      </c>
      <c r="F296" s="14">
        <v>0</v>
      </c>
      <c r="G296" s="14">
        <f t="shared" si="33"/>
        <v>10</v>
      </c>
    </row>
    <row r="297" spans="1:7" ht="13.5">
      <c r="A297" s="8">
        <f t="shared" si="32"/>
        <v>10</v>
      </c>
      <c r="B297" s="14" t="s">
        <v>665</v>
      </c>
      <c r="C297" s="17" t="s">
        <v>384</v>
      </c>
      <c r="D297" s="14">
        <v>10</v>
      </c>
      <c r="E297" s="14">
        <v>0</v>
      </c>
      <c r="F297" s="14">
        <v>0</v>
      </c>
      <c r="G297" s="14">
        <f t="shared" si="33"/>
        <v>10</v>
      </c>
    </row>
    <row r="298" spans="1:7" ht="13.5">
      <c r="A298" s="8">
        <f t="shared" si="32"/>
        <v>11</v>
      </c>
      <c r="B298" s="14" t="s">
        <v>666</v>
      </c>
      <c r="C298" s="17" t="s">
        <v>384</v>
      </c>
      <c r="D298" s="14">
        <v>8</v>
      </c>
      <c r="E298" s="14">
        <v>0</v>
      </c>
      <c r="F298" s="14">
        <v>0</v>
      </c>
      <c r="G298" s="14">
        <f t="shared" si="33"/>
        <v>8</v>
      </c>
    </row>
    <row r="299" spans="1:7" ht="13.5">
      <c r="A299" s="8">
        <f t="shared" si="32"/>
        <v>12</v>
      </c>
      <c r="B299" s="14" t="s">
        <v>667</v>
      </c>
      <c r="C299" s="17" t="s">
        <v>384</v>
      </c>
      <c r="D299" s="14">
        <v>2</v>
      </c>
      <c r="E299" s="14">
        <v>0</v>
      </c>
      <c r="F299" s="14">
        <v>0</v>
      </c>
      <c r="G299" s="14">
        <f t="shared" si="33"/>
        <v>2</v>
      </c>
    </row>
    <row r="300" spans="1:7" ht="13.5">
      <c r="A300" s="8">
        <f t="shared" si="32"/>
        <v>13</v>
      </c>
      <c r="B300" s="14" t="s">
        <v>668</v>
      </c>
      <c r="C300" s="17" t="s">
        <v>384</v>
      </c>
      <c r="D300" s="14">
        <v>7</v>
      </c>
      <c r="E300" s="14">
        <v>0</v>
      </c>
      <c r="F300" s="14">
        <v>0</v>
      </c>
      <c r="G300" s="14">
        <f t="shared" si="33"/>
        <v>7</v>
      </c>
    </row>
    <row r="301" spans="1:7" ht="13.5">
      <c r="A301" s="8">
        <f t="shared" si="32"/>
        <v>14</v>
      </c>
      <c r="B301" s="14" t="s">
        <v>669</v>
      </c>
      <c r="C301" s="17" t="s">
        <v>384</v>
      </c>
      <c r="D301" s="14">
        <v>2</v>
      </c>
      <c r="E301" s="14">
        <v>0</v>
      </c>
      <c r="F301" s="14">
        <v>0</v>
      </c>
      <c r="G301" s="14">
        <f t="shared" si="33"/>
        <v>2</v>
      </c>
    </row>
    <row r="302" spans="1:7" ht="13.5">
      <c r="A302" s="8">
        <f t="shared" si="32"/>
        <v>15</v>
      </c>
      <c r="B302" s="14" t="s">
        <v>670</v>
      </c>
      <c r="C302" s="17" t="s">
        <v>383</v>
      </c>
      <c r="D302" s="14">
        <v>1</v>
      </c>
      <c r="E302" s="14">
        <v>0</v>
      </c>
      <c r="F302" s="14">
        <v>0</v>
      </c>
      <c r="G302" s="14">
        <f t="shared" ref="G302:G310" si="34">+D302+E302-F302</f>
        <v>1</v>
      </c>
    </row>
    <row r="303" spans="1:7" ht="13.5">
      <c r="A303" s="8">
        <f t="shared" si="32"/>
        <v>16</v>
      </c>
      <c r="B303" s="14" t="s">
        <v>671</v>
      </c>
      <c r="C303" s="17" t="s">
        <v>383</v>
      </c>
      <c r="D303" s="14">
        <v>2</v>
      </c>
      <c r="E303" s="14">
        <v>0</v>
      </c>
      <c r="F303" s="14">
        <v>0</v>
      </c>
      <c r="G303" s="14">
        <f>+D303+E303-F303</f>
        <v>2</v>
      </c>
    </row>
    <row r="304" spans="1:7" ht="13.5">
      <c r="A304" s="8">
        <f t="shared" si="32"/>
        <v>17</v>
      </c>
      <c r="B304" s="14" t="s">
        <v>672</v>
      </c>
      <c r="C304" s="17" t="s">
        <v>384</v>
      </c>
      <c r="D304" s="14">
        <v>2</v>
      </c>
      <c r="E304" s="14">
        <v>0</v>
      </c>
      <c r="F304" s="14">
        <v>0</v>
      </c>
      <c r="G304" s="14">
        <f t="shared" si="34"/>
        <v>2</v>
      </c>
    </row>
    <row r="305" spans="1:7" ht="13.5">
      <c r="A305" s="8">
        <f t="shared" si="32"/>
        <v>18</v>
      </c>
      <c r="B305" s="14" t="s">
        <v>673</v>
      </c>
      <c r="C305" s="17" t="s">
        <v>384</v>
      </c>
      <c r="D305" s="14">
        <v>6</v>
      </c>
      <c r="E305" s="14">
        <v>0</v>
      </c>
      <c r="F305" s="14">
        <v>0</v>
      </c>
      <c r="G305" s="14">
        <f t="shared" si="34"/>
        <v>6</v>
      </c>
    </row>
    <row r="306" spans="1:7" ht="13.5">
      <c r="A306" s="8">
        <f t="shared" si="32"/>
        <v>19</v>
      </c>
      <c r="B306" s="14" t="s">
        <v>674</v>
      </c>
      <c r="C306" s="17" t="s">
        <v>384</v>
      </c>
      <c r="D306" s="14">
        <v>1</v>
      </c>
      <c r="E306" s="14">
        <v>0</v>
      </c>
      <c r="F306" s="14">
        <v>0</v>
      </c>
      <c r="G306" s="14">
        <f>+D306+E306-F306</f>
        <v>1</v>
      </c>
    </row>
    <row r="307" spans="1:7" ht="13.5">
      <c r="A307" s="8">
        <f t="shared" si="32"/>
        <v>20</v>
      </c>
      <c r="B307" s="14" t="s">
        <v>675</v>
      </c>
      <c r="C307" s="17" t="s">
        <v>384</v>
      </c>
      <c r="D307" s="14">
        <v>7</v>
      </c>
      <c r="E307" s="14">
        <v>0</v>
      </c>
      <c r="F307" s="14">
        <v>0</v>
      </c>
      <c r="G307" s="14">
        <f t="shared" si="34"/>
        <v>7</v>
      </c>
    </row>
    <row r="308" spans="1:7" ht="13.5">
      <c r="A308" s="8">
        <f t="shared" si="32"/>
        <v>21</v>
      </c>
      <c r="B308" s="14" t="s">
        <v>676</v>
      </c>
      <c r="C308" s="17" t="s">
        <v>384</v>
      </c>
      <c r="D308" s="14">
        <v>24</v>
      </c>
      <c r="E308" s="14">
        <v>0</v>
      </c>
      <c r="F308" s="14">
        <v>0</v>
      </c>
      <c r="G308" s="14">
        <f t="shared" si="34"/>
        <v>24</v>
      </c>
    </row>
    <row r="309" spans="1:7" ht="13.5">
      <c r="A309" s="8">
        <f t="shared" si="32"/>
        <v>22</v>
      </c>
      <c r="B309" s="14" t="s">
        <v>677</v>
      </c>
      <c r="C309" s="17" t="s">
        <v>384</v>
      </c>
      <c r="D309" s="14">
        <v>24</v>
      </c>
      <c r="E309" s="14">
        <v>0</v>
      </c>
      <c r="F309" s="14">
        <v>0</v>
      </c>
      <c r="G309" s="14">
        <f>+D309+E309-F309</f>
        <v>24</v>
      </c>
    </row>
    <row r="310" spans="1:7" ht="13.5">
      <c r="A310" s="8">
        <f t="shared" si="32"/>
        <v>23</v>
      </c>
      <c r="B310" s="14" t="s">
        <v>678</v>
      </c>
      <c r="C310" s="17" t="s">
        <v>384</v>
      </c>
      <c r="D310" s="14">
        <v>12</v>
      </c>
      <c r="E310" s="14">
        <v>0</v>
      </c>
      <c r="F310" s="14">
        <v>0</v>
      </c>
      <c r="G310" s="14">
        <f t="shared" si="34"/>
        <v>12</v>
      </c>
    </row>
    <row r="311" spans="1:7" ht="13.5">
      <c r="A311" s="8">
        <f t="shared" si="32"/>
        <v>24</v>
      </c>
      <c r="B311" s="14" t="s">
        <v>679</v>
      </c>
      <c r="C311" s="17" t="s">
        <v>384</v>
      </c>
      <c r="D311" s="14">
        <v>4</v>
      </c>
      <c r="E311" s="14">
        <v>0</v>
      </c>
      <c r="F311" s="14">
        <v>0</v>
      </c>
      <c r="G311" s="14">
        <f t="shared" ref="G311:G320" si="35">+D311+E311-F311</f>
        <v>4</v>
      </c>
    </row>
    <row r="312" spans="1:7" ht="13.5">
      <c r="A312" s="8">
        <f t="shared" si="32"/>
        <v>25</v>
      </c>
      <c r="B312" s="14" t="s">
        <v>680</v>
      </c>
      <c r="C312" s="17" t="s">
        <v>384</v>
      </c>
      <c r="D312" s="14">
        <v>8</v>
      </c>
      <c r="E312" s="14">
        <v>0</v>
      </c>
      <c r="F312" s="14">
        <v>0</v>
      </c>
      <c r="G312" s="14">
        <f t="shared" si="35"/>
        <v>8</v>
      </c>
    </row>
    <row r="313" spans="1:7" ht="13.5">
      <c r="A313" s="8">
        <f t="shared" si="32"/>
        <v>26</v>
      </c>
      <c r="B313" s="14" t="s">
        <v>681</v>
      </c>
      <c r="C313" s="17" t="s">
        <v>383</v>
      </c>
      <c r="D313" s="14">
        <v>4</v>
      </c>
      <c r="E313" s="14">
        <v>0</v>
      </c>
      <c r="F313" s="14">
        <v>0</v>
      </c>
      <c r="G313" s="14">
        <f t="shared" si="35"/>
        <v>4</v>
      </c>
    </row>
    <row r="314" spans="1:7" ht="13.5">
      <c r="A314" s="8">
        <f t="shared" si="32"/>
        <v>27</v>
      </c>
      <c r="B314" s="14" t="s">
        <v>682</v>
      </c>
      <c r="C314" s="17" t="s">
        <v>384</v>
      </c>
      <c r="D314" s="14">
        <v>2</v>
      </c>
      <c r="E314" s="14">
        <v>0</v>
      </c>
      <c r="F314" s="14">
        <v>0</v>
      </c>
      <c r="G314" s="14">
        <f t="shared" si="35"/>
        <v>2</v>
      </c>
    </row>
    <row r="315" spans="1:7" ht="13.5">
      <c r="A315" s="8">
        <f t="shared" si="32"/>
        <v>28</v>
      </c>
      <c r="B315" s="14" t="s">
        <v>683</v>
      </c>
      <c r="C315" s="17" t="s">
        <v>384</v>
      </c>
      <c r="D315" s="14">
        <v>1</v>
      </c>
      <c r="E315" s="14">
        <v>0</v>
      </c>
      <c r="F315" s="14">
        <v>0</v>
      </c>
      <c r="G315" s="14">
        <f t="shared" si="35"/>
        <v>1</v>
      </c>
    </row>
    <row r="316" spans="1:7" ht="13.5">
      <c r="A316" s="8">
        <f t="shared" si="32"/>
        <v>29</v>
      </c>
      <c r="B316" s="14" t="s">
        <v>684</v>
      </c>
      <c r="C316" s="17" t="s">
        <v>384</v>
      </c>
      <c r="D316" s="14">
        <v>1</v>
      </c>
      <c r="E316" s="14">
        <v>0</v>
      </c>
      <c r="F316" s="14">
        <v>0</v>
      </c>
      <c r="G316" s="14">
        <f t="shared" si="35"/>
        <v>1</v>
      </c>
    </row>
    <row r="317" spans="1:7" ht="13.5">
      <c r="A317" s="8">
        <f t="shared" si="32"/>
        <v>30</v>
      </c>
      <c r="B317" s="14" t="s">
        <v>685</v>
      </c>
      <c r="C317" s="17" t="s">
        <v>384</v>
      </c>
      <c r="D317" s="14">
        <v>20</v>
      </c>
      <c r="E317" s="14">
        <v>0</v>
      </c>
      <c r="F317" s="14">
        <v>6</v>
      </c>
      <c r="G317" s="14">
        <f t="shared" si="35"/>
        <v>14</v>
      </c>
    </row>
    <row r="318" spans="1:7" ht="13.5">
      <c r="A318" s="8">
        <f t="shared" si="32"/>
        <v>31</v>
      </c>
      <c r="B318" s="14" t="s">
        <v>686</v>
      </c>
      <c r="C318" s="17" t="s">
        <v>384</v>
      </c>
      <c r="D318" s="14">
        <v>12</v>
      </c>
      <c r="E318" s="14">
        <v>0</v>
      </c>
      <c r="F318" s="14">
        <v>0</v>
      </c>
      <c r="G318" s="14">
        <f t="shared" si="35"/>
        <v>12</v>
      </c>
    </row>
    <row r="319" spans="1:7" ht="13.5">
      <c r="A319" s="8">
        <f t="shared" si="32"/>
        <v>32</v>
      </c>
      <c r="B319" s="14" t="s">
        <v>688</v>
      </c>
      <c r="C319" s="17" t="s">
        <v>384</v>
      </c>
      <c r="D319" s="14">
        <v>30</v>
      </c>
      <c r="E319" s="14">
        <v>0</v>
      </c>
      <c r="F319" s="14">
        <v>0</v>
      </c>
      <c r="G319" s="14">
        <f t="shared" si="35"/>
        <v>30</v>
      </c>
    </row>
    <row r="320" spans="1:7" ht="13.5">
      <c r="A320" s="47">
        <f t="shared" si="32"/>
        <v>33</v>
      </c>
      <c r="B320" s="15" t="s">
        <v>689</v>
      </c>
      <c r="C320" s="48" t="s">
        <v>384</v>
      </c>
      <c r="D320" s="15">
        <v>2</v>
      </c>
      <c r="E320" s="15">
        <v>0</v>
      </c>
      <c r="F320" s="15">
        <v>0</v>
      </c>
      <c r="G320" s="15">
        <f t="shared" si="35"/>
        <v>2</v>
      </c>
    </row>
    <row r="321" spans="1:7" ht="13.5">
      <c r="A321" s="53"/>
      <c r="B321" s="19"/>
      <c r="C321" s="18"/>
      <c r="D321" s="19"/>
      <c r="E321" s="19"/>
      <c r="F321" s="19"/>
      <c r="G321" s="19"/>
    </row>
    <row r="322" spans="1:7" ht="13.5">
      <c r="A322" s="54" t="s">
        <v>424</v>
      </c>
      <c r="B322" s="54"/>
      <c r="C322" s="54"/>
      <c r="D322" s="54"/>
      <c r="E322" s="54"/>
      <c r="F322" s="54"/>
      <c r="G322" s="54"/>
    </row>
    <row r="323" spans="1:7" ht="13.5">
      <c r="A323" s="55" t="s">
        <v>372</v>
      </c>
      <c r="B323" s="55" t="s">
        <v>373</v>
      </c>
      <c r="C323" s="55" t="s">
        <v>374</v>
      </c>
      <c r="D323" s="55" t="s">
        <v>375</v>
      </c>
      <c r="E323" s="55" t="s">
        <v>376</v>
      </c>
      <c r="F323" s="55" t="s">
        <v>377</v>
      </c>
      <c r="G323" s="55" t="s">
        <v>378</v>
      </c>
    </row>
    <row r="324" spans="1:7" ht="13.5">
      <c r="A324" s="8">
        <v>34</v>
      </c>
      <c r="B324" s="5" t="s">
        <v>105</v>
      </c>
      <c r="C324" s="8" t="s">
        <v>384</v>
      </c>
      <c r="D324" s="45">
        <v>0</v>
      </c>
      <c r="E324" s="50">
        <v>2</v>
      </c>
      <c r="F324" s="16">
        <v>0</v>
      </c>
      <c r="G324" s="16">
        <f>+D324+E324-F324</f>
        <v>2</v>
      </c>
    </row>
    <row r="325" spans="1:7" ht="13.5">
      <c r="A325" s="8">
        <v>35</v>
      </c>
      <c r="B325" s="14" t="s">
        <v>690</v>
      </c>
      <c r="C325" s="17" t="s">
        <v>384</v>
      </c>
      <c r="D325" s="14">
        <v>12</v>
      </c>
      <c r="E325" s="14">
        <v>0</v>
      </c>
      <c r="F325" s="14">
        <v>0</v>
      </c>
      <c r="G325" s="14">
        <f t="shared" ref="G325:G330" si="36">+D325+E325-F325</f>
        <v>12</v>
      </c>
    </row>
    <row r="326" spans="1:7" ht="13.5">
      <c r="A326" s="8">
        <f t="shared" si="32"/>
        <v>36</v>
      </c>
      <c r="B326" s="14" t="s">
        <v>693</v>
      </c>
      <c r="C326" s="17" t="s">
        <v>384</v>
      </c>
      <c r="D326" s="14">
        <v>2</v>
      </c>
      <c r="E326" s="14">
        <v>0</v>
      </c>
      <c r="F326" s="14">
        <v>0</v>
      </c>
      <c r="G326" s="14">
        <f t="shared" si="36"/>
        <v>2</v>
      </c>
    </row>
    <row r="327" spans="1:7" ht="13.5">
      <c r="A327" s="8">
        <f t="shared" si="32"/>
        <v>37</v>
      </c>
      <c r="B327" s="14" t="s">
        <v>694</v>
      </c>
      <c r="C327" s="17" t="s">
        <v>384</v>
      </c>
      <c r="D327" s="14">
        <v>1</v>
      </c>
      <c r="E327" s="14">
        <v>2</v>
      </c>
      <c r="F327" s="14">
        <v>1</v>
      </c>
      <c r="G327" s="14">
        <f t="shared" si="36"/>
        <v>2</v>
      </c>
    </row>
    <row r="328" spans="1:7" ht="13.5">
      <c r="A328" s="8">
        <f t="shared" si="32"/>
        <v>38</v>
      </c>
      <c r="B328" s="14" t="s">
        <v>695</v>
      </c>
      <c r="C328" s="17" t="s">
        <v>384</v>
      </c>
      <c r="D328" s="14">
        <v>3</v>
      </c>
      <c r="E328" s="14">
        <v>0</v>
      </c>
      <c r="F328" s="14">
        <v>0</v>
      </c>
      <c r="G328" s="14">
        <f t="shared" si="36"/>
        <v>3</v>
      </c>
    </row>
    <row r="329" spans="1:7" ht="13.5">
      <c r="A329" s="8">
        <f t="shared" si="32"/>
        <v>39</v>
      </c>
      <c r="B329" s="14" t="s">
        <v>696</v>
      </c>
      <c r="C329" s="17" t="s">
        <v>383</v>
      </c>
      <c r="D329" s="14">
        <v>4</v>
      </c>
      <c r="E329" s="14">
        <v>0</v>
      </c>
      <c r="F329" s="14">
        <v>1</v>
      </c>
      <c r="G329" s="14">
        <f t="shared" si="36"/>
        <v>3</v>
      </c>
    </row>
    <row r="330" spans="1:7" ht="13.5">
      <c r="A330" s="8">
        <f t="shared" si="32"/>
        <v>40</v>
      </c>
      <c r="B330" s="14" t="s">
        <v>697</v>
      </c>
      <c r="C330" s="17" t="s">
        <v>384</v>
      </c>
      <c r="D330" s="14">
        <v>1</v>
      </c>
      <c r="E330" s="14">
        <v>0</v>
      </c>
      <c r="F330" s="14">
        <v>0</v>
      </c>
      <c r="G330" s="14">
        <f t="shared" si="36"/>
        <v>1</v>
      </c>
    </row>
    <row r="331" spans="1:7" ht="13.5">
      <c r="A331" s="8">
        <f t="shared" si="32"/>
        <v>41</v>
      </c>
      <c r="B331" s="14" t="s">
        <v>698</v>
      </c>
      <c r="C331" s="17" t="s">
        <v>383</v>
      </c>
      <c r="D331" s="14">
        <v>19</v>
      </c>
      <c r="E331" s="14">
        <v>0</v>
      </c>
      <c r="F331" s="14">
        <v>0</v>
      </c>
      <c r="G331" s="14">
        <f t="shared" ref="G331:G345" si="37">+D331+E331-F331</f>
        <v>19</v>
      </c>
    </row>
    <row r="332" spans="1:7" ht="13.5">
      <c r="A332" s="8">
        <f t="shared" si="32"/>
        <v>42</v>
      </c>
      <c r="B332" s="14" t="s">
        <v>66</v>
      </c>
      <c r="C332" s="17" t="s">
        <v>384</v>
      </c>
      <c r="D332" s="14">
        <v>0</v>
      </c>
      <c r="E332" s="14">
        <v>0</v>
      </c>
      <c r="F332" s="14">
        <v>0</v>
      </c>
      <c r="G332" s="14">
        <f>+D332+E332-F332</f>
        <v>0</v>
      </c>
    </row>
    <row r="333" spans="1:7" ht="13.5">
      <c r="A333" s="8">
        <f t="shared" si="32"/>
        <v>43</v>
      </c>
      <c r="B333" s="14" t="s">
        <v>699</v>
      </c>
      <c r="C333" s="17" t="s">
        <v>384</v>
      </c>
      <c r="D333" s="14">
        <v>4</v>
      </c>
      <c r="E333" s="14">
        <v>0</v>
      </c>
      <c r="F333" s="14">
        <v>0</v>
      </c>
      <c r="G333" s="14">
        <f t="shared" si="37"/>
        <v>4</v>
      </c>
    </row>
    <row r="334" spans="1:7" ht="13.5">
      <c r="A334" s="8">
        <f t="shared" si="32"/>
        <v>44</v>
      </c>
      <c r="B334" s="14" t="s">
        <v>700</v>
      </c>
      <c r="C334" s="17" t="s">
        <v>384</v>
      </c>
      <c r="D334" s="14">
        <v>8</v>
      </c>
      <c r="E334" s="14">
        <v>0</v>
      </c>
      <c r="F334" s="14">
        <v>0</v>
      </c>
      <c r="G334" s="14">
        <f>+D334+E334-F334</f>
        <v>8</v>
      </c>
    </row>
    <row r="335" spans="1:7" ht="13.5">
      <c r="A335" s="8">
        <f t="shared" si="32"/>
        <v>45</v>
      </c>
      <c r="B335" s="20" t="s">
        <v>701</v>
      </c>
      <c r="C335" s="17" t="s">
        <v>384</v>
      </c>
      <c r="D335" s="20">
        <v>12</v>
      </c>
      <c r="E335" s="14">
        <v>0</v>
      </c>
      <c r="F335" s="14">
        <v>0</v>
      </c>
      <c r="G335" s="14">
        <f t="shared" si="37"/>
        <v>12</v>
      </c>
    </row>
    <row r="336" spans="1:7" ht="13.5">
      <c r="A336" s="8">
        <f t="shared" si="32"/>
        <v>46</v>
      </c>
      <c r="B336" s="20" t="s">
        <v>702</v>
      </c>
      <c r="C336" s="17" t="s">
        <v>391</v>
      </c>
      <c r="D336" s="20">
        <v>30</v>
      </c>
      <c r="E336" s="14">
        <v>0</v>
      </c>
      <c r="F336" s="14">
        <f>2+1+1+1+2+1+1+1+1</f>
        <v>11</v>
      </c>
      <c r="G336" s="14">
        <f t="shared" si="37"/>
        <v>19</v>
      </c>
    </row>
    <row r="337" spans="1:7" ht="13.5">
      <c r="A337" s="8">
        <f t="shared" si="32"/>
        <v>47</v>
      </c>
      <c r="B337" s="20" t="s">
        <v>703</v>
      </c>
      <c r="C337" s="17" t="s">
        <v>391</v>
      </c>
      <c r="D337" s="20">
        <v>4</v>
      </c>
      <c r="E337" s="14">
        <v>0</v>
      </c>
      <c r="F337" s="14">
        <v>1</v>
      </c>
      <c r="G337" s="14">
        <f t="shared" si="37"/>
        <v>3</v>
      </c>
    </row>
    <row r="338" spans="1:7" ht="13.5">
      <c r="A338" s="8">
        <f t="shared" si="32"/>
        <v>48</v>
      </c>
      <c r="B338" s="20" t="s">
        <v>705</v>
      </c>
      <c r="C338" s="21" t="s">
        <v>384</v>
      </c>
      <c r="D338" s="20">
        <v>1</v>
      </c>
      <c r="E338" s="14">
        <v>0</v>
      </c>
      <c r="F338" s="14">
        <v>0</v>
      </c>
      <c r="G338" s="14">
        <f t="shared" si="37"/>
        <v>1</v>
      </c>
    </row>
    <row r="339" spans="1:7" ht="13.5">
      <c r="A339" s="8">
        <f t="shared" si="32"/>
        <v>49</v>
      </c>
      <c r="B339" s="20" t="s">
        <v>706</v>
      </c>
      <c r="C339" s="21" t="s">
        <v>419</v>
      </c>
      <c r="D339" s="20">
        <v>1</v>
      </c>
      <c r="E339" s="14">
        <v>0</v>
      </c>
      <c r="F339" s="14">
        <v>0</v>
      </c>
      <c r="G339" s="14">
        <f t="shared" si="37"/>
        <v>1</v>
      </c>
    </row>
    <row r="340" spans="1:7" ht="13.5">
      <c r="A340" s="8">
        <f t="shared" si="32"/>
        <v>50</v>
      </c>
      <c r="B340" s="20" t="s">
        <v>707</v>
      </c>
      <c r="C340" s="21" t="s">
        <v>391</v>
      </c>
      <c r="D340" s="20">
        <v>2</v>
      </c>
      <c r="E340" s="14">
        <v>0</v>
      </c>
      <c r="F340" s="14">
        <v>1</v>
      </c>
      <c r="G340" s="14">
        <f>+D340+E340-F340</f>
        <v>1</v>
      </c>
    </row>
    <row r="341" spans="1:7" ht="13.5">
      <c r="A341" s="8">
        <f t="shared" si="32"/>
        <v>51</v>
      </c>
      <c r="B341" s="20" t="s">
        <v>3</v>
      </c>
      <c r="C341" s="21" t="s">
        <v>426</v>
      </c>
      <c r="D341" s="20">
        <v>0</v>
      </c>
      <c r="E341" s="14">
        <v>0</v>
      </c>
      <c r="F341" s="14">
        <v>0</v>
      </c>
      <c r="G341" s="14">
        <f>+D341+E341-F341</f>
        <v>0</v>
      </c>
    </row>
    <row r="342" spans="1:7" ht="13.5">
      <c r="A342" s="8">
        <f t="shared" si="32"/>
        <v>52</v>
      </c>
      <c r="B342" s="20" t="s">
        <v>67</v>
      </c>
      <c r="C342" s="21" t="s">
        <v>426</v>
      </c>
      <c r="D342" s="20">
        <v>0</v>
      </c>
      <c r="E342" s="14">
        <v>0</v>
      </c>
      <c r="F342" s="14">
        <v>0</v>
      </c>
      <c r="G342" s="14">
        <f>+D342+E342-F342</f>
        <v>0</v>
      </c>
    </row>
    <row r="343" spans="1:7" ht="13.5">
      <c r="A343" s="8">
        <f t="shared" si="32"/>
        <v>53</v>
      </c>
      <c r="B343" s="20" t="s">
        <v>68</v>
      </c>
      <c r="C343" s="21" t="s">
        <v>391</v>
      </c>
      <c r="D343" s="20">
        <v>0</v>
      </c>
      <c r="E343" s="14">
        <v>0</v>
      </c>
      <c r="F343" s="14">
        <v>0</v>
      </c>
      <c r="G343" s="14">
        <f>+D343+E343-F343</f>
        <v>0</v>
      </c>
    </row>
    <row r="344" spans="1:7" ht="13.5">
      <c r="A344" s="8">
        <f t="shared" si="32"/>
        <v>54</v>
      </c>
      <c r="B344" s="20" t="s">
        <v>708</v>
      </c>
      <c r="C344" s="21" t="s">
        <v>394</v>
      </c>
      <c r="D344" s="20">
        <v>50</v>
      </c>
      <c r="E344" s="14">
        <v>0</v>
      </c>
      <c r="F344" s="14">
        <v>0</v>
      </c>
      <c r="G344" s="14">
        <f t="shared" si="37"/>
        <v>50</v>
      </c>
    </row>
    <row r="345" spans="1:7" ht="13.5">
      <c r="A345" s="6">
        <f>+A344+1</f>
        <v>55</v>
      </c>
      <c r="B345" s="22" t="s">
        <v>1067</v>
      </c>
      <c r="C345" s="23" t="s">
        <v>426</v>
      </c>
      <c r="D345" s="22">
        <v>3</v>
      </c>
      <c r="E345" s="15">
        <v>0</v>
      </c>
      <c r="F345" s="15">
        <v>0</v>
      </c>
      <c r="G345" s="15">
        <f t="shared" si="37"/>
        <v>3</v>
      </c>
    </row>
    <row r="346" spans="1:7" ht="13.5">
      <c r="A346" s="34"/>
      <c r="B346" s="19"/>
      <c r="C346" s="18"/>
      <c r="D346" s="19"/>
      <c r="E346" s="19"/>
      <c r="F346" s="19"/>
      <c r="G346" s="19"/>
    </row>
    <row r="347" spans="1:7" ht="13.5">
      <c r="A347" s="54" t="s">
        <v>424</v>
      </c>
      <c r="B347" s="19"/>
      <c r="C347" s="18"/>
      <c r="D347" s="19"/>
      <c r="E347" s="19"/>
      <c r="F347" s="19"/>
      <c r="G347" s="19"/>
    </row>
    <row r="348" spans="1:7" ht="18.75" customHeight="1">
      <c r="A348" s="55" t="s">
        <v>372</v>
      </c>
      <c r="B348" s="55" t="s">
        <v>373</v>
      </c>
      <c r="C348" s="55" t="s">
        <v>374</v>
      </c>
      <c r="D348" s="55" t="s">
        <v>375</v>
      </c>
      <c r="E348" s="55" t="s">
        <v>376</v>
      </c>
      <c r="F348" s="55" t="s">
        <v>377</v>
      </c>
      <c r="G348" s="55" t="s">
        <v>378</v>
      </c>
    </row>
    <row r="349" spans="1:7" ht="13.5">
      <c r="A349" s="3">
        <f>+A345+1</f>
        <v>56</v>
      </c>
      <c r="B349" s="20" t="s">
        <v>1068</v>
      </c>
      <c r="C349" s="21" t="s">
        <v>426</v>
      </c>
      <c r="D349" s="20">
        <v>1</v>
      </c>
      <c r="E349" s="13">
        <v>0</v>
      </c>
      <c r="F349" s="13">
        <v>1</v>
      </c>
      <c r="G349" s="14">
        <f t="shared" ref="G349:G356" si="38">+D349+E349-F349</f>
        <v>0</v>
      </c>
    </row>
    <row r="350" spans="1:7" ht="13.5">
      <c r="A350" s="3">
        <f t="shared" ref="A350:A385" si="39">+A349+1</f>
        <v>57</v>
      </c>
      <c r="B350" s="20" t="s">
        <v>1069</v>
      </c>
      <c r="C350" s="21" t="s">
        <v>384</v>
      </c>
      <c r="D350" s="20">
        <v>50</v>
      </c>
      <c r="E350" s="14">
        <v>0</v>
      </c>
      <c r="F350" s="14">
        <v>0</v>
      </c>
      <c r="G350" s="14">
        <f t="shared" si="38"/>
        <v>50</v>
      </c>
    </row>
    <row r="351" spans="1:7" ht="13.5">
      <c r="A351" s="3">
        <f t="shared" si="39"/>
        <v>58</v>
      </c>
      <c r="B351" s="20" t="s">
        <v>709</v>
      </c>
      <c r="C351" s="21" t="s">
        <v>426</v>
      </c>
      <c r="D351" s="20">
        <v>2</v>
      </c>
      <c r="E351" s="14">
        <v>0</v>
      </c>
      <c r="F351" s="14">
        <v>1</v>
      </c>
      <c r="G351" s="14">
        <f t="shared" si="38"/>
        <v>1</v>
      </c>
    </row>
    <row r="352" spans="1:7" ht="13.5">
      <c r="A352" s="3">
        <f t="shared" si="39"/>
        <v>59</v>
      </c>
      <c r="B352" s="20" t="s">
        <v>710</v>
      </c>
      <c r="C352" s="21" t="s">
        <v>426</v>
      </c>
      <c r="D352" s="20">
        <v>0</v>
      </c>
      <c r="E352" s="14">
        <v>4</v>
      </c>
      <c r="F352" s="14">
        <v>0</v>
      </c>
      <c r="G352" s="14">
        <f t="shared" si="38"/>
        <v>4</v>
      </c>
    </row>
    <row r="353" spans="1:8" ht="13.5">
      <c r="A353" s="3">
        <f t="shared" si="39"/>
        <v>60</v>
      </c>
      <c r="B353" s="20" t="s">
        <v>711</v>
      </c>
      <c r="C353" s="21" t="s">
        <v>384</v>
      </c>
      <c r="D353" s="20">
        <v>2</v>
      </c>
      <c r="E353" s="14">
        <v>0</v>
      </c>
      <c r="F353" s="14">
        <f>1+1</f>
        <v>2</v>
      </c>
      <c r="G353" s="14">
        <f t="shared" si="38"/>
        <v>0</v>
      </c>
    </row>
    <row r="354" spans="1:8" ht="13.5">
      <c r="A354" s="3">
        <f t="shared" si="39"/>
        <v>61</v>
      </c>
      <c r="B354" s="20" t="s">
        <v>69</v>
      </c>
      <c r="C354" s="21" t="s">
        <v>384</v>
      </c>
      <c r="D354" s="20">
        <v>0</v>
      </c>
      <c r="E354" s="14">
        <v>0</v>
      </c>
      <c r="F354" s="14">
        <v>0</v>
      </c>
      <c r="G354" s="14">
        <f>+D354+E354-F354</f>
        <v>0</v>
      </c>
    </row>
    <row r="355" spans="1:8" ht="13.5">
      <c r="A355" s="3">
        <f t="shared" si="39"/>
        <v>62</v>
      </c>
      <c r="B355" s="20" t="s">
        <v>712</v>
      </c>
      <c r="C355" s="21" t="s">
        <v>384</v>
      </c>
      <c r="D355" s="20">
        <v>4</v>
      </c>
      <c r="E355" s="14">
        <v>0</v>
      </c>
      <c r="F355" s="14">
        <v>0</v>
      </c>
      <c r="G355" s="14">
        <f>+D355+E355-F355</f>
        <v>4</v>
      </c>
    </row>
    <row r="356" spans="1:8" ht="13.5">
      <c r="A356" s="3">
        <f t="shared" si="39"/>
        <v>63</v>
      </c>
      <c r="B356" s="20" t="s">
        <v>714</v>
      </c>
      <c r="C356" s="21" t="s">
        <v>384</v>
      </c>
      <c r="D356" s="20">
        <v>2</v>
      </c>
      <c r="E356" s="14">
        <v>0</v>
      </c>
      <c r="F356" s="14">
        <v>0</v>
      </c>
      <c r="G356" s="14">
        <f t="shared" si="38"/>
        <v>2</v>
      </c>
    </row>
    <row r="357" spans="1:8" ht="13.5">
      <c r="A357" s="3">
        <f t="shared" si="39"/>
        <v>64</v>
      </c>
      <c r="B357" s="20" t="s">
        <v>716</v>
      </c>
      <c r="C357" s="21" t="s">
        <v>384</v>
      </c>
      <c r="D357" s="20">
        <v>2</v>
      </c>
      <c r="E357" s="14">
        <v>0</v>
      </c>
      <c r="F357" s="14">
        <v>2</v>
      </c>
      <c r="G357" s="14">
        <f t="shared" ref="G357:G379" si="40">+D357+E357-F357</f>
        <v>0</v>
      </c>
    </row>
    <row r="358" spans="1:8" ht="13.5">
      <c r="A358" s="3">
        <f t="shared" si="39"/>
        <v>65</v>
      </c>
      <c r="B358" s="20" t="s">
        <v>717</v>
      </c>
      <c r="C358" s="21" t="s">
        <v>383</v>
      </c>
      <c r="D358" s="20">
        <v>1</v>
      </c>
      <c r="E358" s="14">
        <v>0</v>
      </c>
      <c r="F358" s="14">
        <v>0</v>
      </c>
      <c r="G358" s="14">
        <f t="shared" si="40"/>
        <v>1</v>
      </c>
    </row>
    <row r="359" spans="1:8" ht="13.5">
      <c r="A359" s="3">
        <f t="shared" si="39"/>
        <v>66</v>
      </c>
      <c r="B359" s="20" t="s">
        <v>718</v>
      </c>
      <c r="C359" s="21" t="s">
        <v>384</v>
      </c>
      <c r="D359" s="20">
        <v>3</v>
      </c>
      <c r="E359" s="14">
        <v>0</v>
      </c>
      <c r="F359" s="14">
        <v>0</v>
      </c>
      <c r="G359" s="14">
        <f>+D359+E359-F359</f>
        <v>3</v>
      </c>
    </row>
    <row r="360" spans="1:8" ht="13.5">
      <c r="A360" s="3">
        <f t="shared" si="39"/>
        <v>67</v>
      </c>
      <c r="B360" s="20" t="s">
        <v>719</v>
      </c>
      <c r="C360" s="21" t="s">
        <v>384</v>
      </c>
      <c r="D360" s="20">
        <v>19</v>
      </c>
      <c r="E360" s="14">
        <v>0</v>
      </c>
      <c r="F360" s="14">
        <v>0</v>
      </c>
      <c r="G360" s="14">
        <f t="shared" si="40"/>
        <v>19</v>
      </c>
    </row>
    <row r="361" spans="1:8" ht="13.5">
      <c r="A361" s="3">
        <f>+A360+1</f>
        <v>68</v>
      </c>
      <c r="B361" s="20" t="s">
        <v>106</v>
      </c>
      <c r="C361" s="21" t="s">
        <v>384</v>
      </c>
      <c r="D361" s="20">
        <v>0</v>
      </c>
      <c r="E361" s="14">
        <v>25</v>
      </c>
      <c r="F361" s="14">
        <v>0</v>
      </c>
      <c r="G361" s="14">
        <f>+D361+E361-F361</f>
        <v>25</v>
      </c>
    </row>
    <row r="362" spans="1:8" ht="13.5">
      <c r="A362" s="3">
        <v>69</v>
      </c>
      <c r="B362" s="20" t="s">
        <v>720</v>
      </c>
      <c r="C362" s="21" t="s">
        <v>384</v>
      </c>
      <c r="D362" s="20">
        <v>4</v>
      </c>
      <c r="E362" s="14">
        <v>0</v>
      </c>
      <c r="F362" s="14">
        <f>1+1+1</f>
        <v>3</v>
      </c>
      <c r="G362" s="14">
        <f t="shared" si="40"/>
        <v>1</v>
      </c>
    </row>
    <row r="363" spans="1:8" ht="13.5">
      <c r="A363" s="3">
        <f t="shared" si="39"/>
        <v>70</v>
      </c>
      <c r="B363" s="20" t="s">
        <v>723</v>
      </c>
      <c r="C363" s="21" t="s">
        <v>384</v>
      </c>
      <c r="D363" s="20">
        <v>2</v>
      </c>
      <c r="E363" s="14">
        <v>2</v>
      </c>
      <c r="F363" s="14">
        <f>1+1</f>
        <v>2</v>
      </c>
      <c r="G363" s="14">
        <f>+D363+E363-F363</f>
        <v>2</v>
      </c>
    </row>
    <row r="364" spans="1:8" ht="13.5">
      <c r="A364" s="3">
        <f t="shared" si="39"/>
        <v>71</v>
      </c>
      <c r="B364" s="20" t="s">
        <v>724</v>
      </c>
      <c r="C364" s="21" t="s">
        <v>384</v>
      </c>
      <c r="D364" s="20">
        <v>1</v>
      </c>
      <c r="E364" s="14">
        <v>4</v>
      </c>
      <c r="F364" s="14">
        <v>1</v>
      </c>
      <c r="G364" s="14">
        <f t="shared" si="40"/>
        <v>4</v>
      </c>
      <c r="H364" s="29"/>
    </row>
    <row r="365" spans="1:8" ht="13.5">
      <c r="A365" s="3">
        <f t="shared" si="39"/>
        <v>72</v>
      </c>
      <c r="B365" s="20" t="s">
        <v>725</v>
      </c>
      <c r="C365" s="21" t="s">
        <v>384</v>
      </c>
      <c r="D365" s="20">
        <v>5</v>
      </c>
      <c r="E365" s="14">
        <v>2</v>
      </c>
      <c r="F365" s="14">
        <f>1+2+2</f>
        <v>5</v>
      </c>
      <c r="G365" s="14">
        <f>+D365+E365-F365</f>
        <v>2</v>
      </c>
      <c r="H365" s="29"/>
    </row>
    <row r="366" spans="1:8" ht="13.5">
      <c r="A366" s="3">
        <f t="shared" si="39"/>
        <v>73</v>
      </c>
      <c r="B366" s="20" t="s">
        <v>726</v>
      </c>
      <c r="C366" s="21" t="s">
        <v>384</v>
      </c>
      <c r="D366" s="20">
        <v>10</v>
      </c>
      <c r="E366" s="14">
        <v>0</v>
      </c>
      <c r="F366" s="14">
        <v>2</v>
      </c>
      <c r="G366" s="14">
        <f>+D366+E366-F366</f>
        <v>8</v>
      </c>
      <c r="H366" s="29"/>
    </row>
    <row r="367" spans="1:8" ht="13.5">
      <c r="A367" s="3">
        <f t="shared" si="39"/>
        <v>74</v>
      </c>
      <c r="B367" s="20" t="s">
        <v>4</v>
      </c>
      <c r="C367" s="21" t="s">
        <v>384</v>
      </c>
      <c r="D367" s="20">
        <v>2</v>
      </c>
      <c r="E367" s="14">
        <v>0</v>
      </c>
      <c r="F367" s="14">
        <v>0</v>
      </c>
      <c r="G367" s="14">
        <f>+D367+E367-F367</f>
        <v>2</v>
      </c>
      <c r="H367" s="29"/>
    </row>
    <row r="368" spans="1:8" ht="13.5">
      <c r="A368" s="3">
        <f t="shared" si="39"/>
        <v>75</v>
      </c>
      <c r="B368" s="20" t="s">
        <v>5</v>
      </c>
      <c r="C368" s="21" t="s">
        <v>384</v>
      </c>
      <c r="D368" s="20">
        <v>2</v>
      </c>
      <c r="E368" s="14">
        <v>0</v>
      </c>
      <c r="F368" s="14">
        <v>2</v>
      </c>
      <c r="G368" s="14">
        <f>+D368+E368-F368</f>
        <v>0</v>
      </c>
      <c r="H368" s="29"/>
    </row>
    <row r="369" spans="1:8" ht="13.5">
      <c r="A369" s="3">
        <f t="shared" si="39"/>
        <v>76</v>
      </c>
      <c r="B369" s="20" t="s">
        <v>6</v>
      </c>
      <c r="C369" s="21" t="s">
        <v>384</v>
      </c>
      <c r="D369" s="20">
        <v>3</v>
      </c>
      <c r="E369" s="14">
        <v>0</v>
      </c>
      <c r="F369" s="14">
        <v>1</v>
      </c>
      <c r="G369" s="14">
        <f>+D369+E369-F369</f>
        <v>2</v>
      </c>
      <c r="H369" s="29"/>
    </row>
    <row r="370" spans="1:8" ht="13.5">
      <c r="A370" s="3">
        <f t="shared" si="39"/>
        <v>77</v>
      </c>
      <c r="B370" s="20" t="s">
        <v>727</v>
      </c>
      <c r="C370" s="21" t="s">
        <v>384</v>
      </c>
      <c r="D370" s="20">
        <v>1</v>
      </c>
      <c r="E370" s="14">
        <v>0</v>
      </c>
      <c r="F370" s="14">
        <v>0</v>
      </c>
      <c r="G370" s="14">
        <f t="shared" si="40"/>
        <v>1</v>
      </c>
      <c r="H370" s="29"/>
    </row>
    <row r="371" spans="1:8" ht="13.5">
      <c r="A371" s="3">
        <f t="shared" si="39"/>
        <v>78</v>
      </c>
      <c r="B371" s="20" t="s">
        <v>729</v>
      </c>
      <c r="C371" s="21" t="s">
        <v>384</v>
      </c>
      <c r="D371" s="20">
        <v>1</v>
      </c>
      <c r="E371" s="14">
        <v>0</v>
      </c>
      <c r="F371" s="14">
        <v>0</v>
      </c>
      <c r="G371" s="14">
        <f t="shared" si="40"/>
        <v>1</v>
      </c>
      <c r="H371" s="29"/>
    </row>
    <row r="372" spans="1:8" ht="13.5">
      <c r="A372" s="3">
        <f t="shared" si="39"/>
        <v>79</v>
      </c>
      <c r="B372" s="20" t="s">
        <v>730</v>
      </c>
      <c r="C372" s="21" t="s">
        <v>386</v>
      </c>
      <c r="D372" s="20">
        <v>2</v>
      </c>
      <c r="E372" s="14">
        <v>0</v>
      </c>
      <c r="F372" s="14">
        <v>0</v>
      </c>
      <c r="G372" s="14">
        <f t="shared" si="40"/>
        <v>2</v>
      </c>
      <c r="H372" s="29"/>
    </row>
    <row r="373" spans="1:8" ht="13.5">
      <c r="A373" s="3">
        <f t="shared" si="39"/>
        <v>80</v>
      </c>
      <c r="B373" s="20" t="s">
        <v>731</v>
      </c>
      <c r="C373" s="21" t="s">
        <v>384</v>
      </c>
      <c r="D373" s="20">
        <v>2</v>
      </c>
      <c r="E373" s="14">
        <v>0</v>
      </c>
      <c r="F373" s="14">
        <v>0</v>
      </c>
      <c r="G373" s="14">
        <f t="shared" si="40"/>
        <v>2</v>
      </c>
      <c r="H373" s="29"/>
    </row>
    <row r="374" spans="1:8" ht="13.5">
      <c r="A374" s="3">
        <f t="shared" si="39"/>
        <v>81</v>
      </c>
      <c r="B374" s="20" t="s">
        <v>71</v>
      </c>
      <c r="C374" s="21" t="s">
        <v>384</v>
      </c>
      <c r="D374" s="20">
        <v>5</v>
      </c>
      <c r="E374" s="14">
        <v>2</v>
      </c>
      <c r="F374" s="14">
        <f>3+1</f>
        <v>4</v>
      </c>
      <c r="G374" s="14">
        <f>+D374+E374-F374</f>
        <v>3</v>
      </c>
      <c r="H374" s="29"/>
    </row>
    <row r="375" spans="1:8" ht="13.5">
      <c r="A375" s="3">
        <f t="shared" si="39"/>
        <v>82</v>
      </c>
      <c r="B375" s="20" t="s">
        <v>73</v>
      </c>
      <c r="C375" s="21" t="s">
        <v>384</v>
      </c>
      <c r="D375" s="20">
        <v>3</v>
      </c>
      <c r="E375" s="14">
        <v>0</v>
      </c>
      <c r="F375" s="14">
        <f>1+1+1</f>
        <v>3</v>
      </c>
      <c r="G375" s="14">
        <f>+D375+E375-F375</f>
        <v>0</v>
      </c>
      <c r="H375" s="29"/>
    </row>
    <row r="376" spans="1:8" ht="13.5">
      <c r="A376" s="3">
        <f t="shared" si="39"/>
        <v>83</v>
      </c>
      <c r="B376" s="20" t="s">
        <v>7</v>
      </c>
      <c r="C376" s="21" t="s">
        <v>384</v>
      </c>
      <c r="D376" s="20">
        <v>2</v>
      </c>
      <c r="E376" s="14">
        <v>0</v>
      </c>
      <c r="F376" s="14">
        <v>0</v>
      </c>
      <c r="G376" s="14">
        <f>+D376+E376-F376</f>
        <v>2</v>
      </c>
      <c r="H376" s="29"/>
    </row>
    <row r="377" spans="1:8" ht="13.5">
      <c r="A377" s="3">
        <f>+A376+1</f>
        <v>84</v>
      </c>
      <c r="B377" s="20" t="s">
        <v>107</v>
      </c>
      <c r="C377" s="21" t="s">
        <v>384</v>
      </c>
      <c r="D377" s="20">
        <v>0</v>
      </c>
      <c r="E377" s="14">
        <v>6</v>
      </c>
      <c r="F377" s="14">
        <v>0</v>
      </c>
      <c r="G377" s="14">
        <f>+D377+E377-F377</f>
        <v>6</v>
      </c>
      <c r="H377" s="29"/>
    </row>
    <row r="378" spans="1:8" ht="13.5">
      <c r="A378" s="3">
        <v>85</v>
      </c>
      <c r="B378" s="20" t="s">
        <v>732</v>
      </c>
      <c r="C378" s="21" t="s">
        <v>384</v>
      </c>
      <c r="D378" s="20">
        <v>5</v>
      </c>
      <c r="E378" s="14">
        <v>0</v>
      </c>
      <c r="F378" s="14">
        <v>0</v>
      </c>
      <c r="G378" s="14">
        <f t="shared" si="40"/>
        <v>5</v>
      </c>
      <c r="H378" s="29"/>
    </row>
    <row r="379" spans="1:8" ht="13.5">
      <c r="A379" s="3">
        <f t="shared" si="39"/>
        <v>86</v>
      </c>
      <c r="B379" s="20" t="s">
        <v>733</v>
      </c>
      <c r="C379" s="21" t="s">
        <v>384</v>
      </c>
      <c r="D379" s="20">
        <v>1</v>
      </c>
      <c r="E379" s="14">
        <v>0</v>
      </c>
      <c r="F379" s="14">
        <v>0</v>
      </c>
      <c r="G379" s="14">
        <f t="shared" si="40"/>
        <v>1</v>
      </c>
      <c r="H379" s="29"/>
    </row>
    <row r="380" spans="1:8" ht="13.5">
      <c r="A380" s="3">
        <f t="shared" si="39"/>
        <v>87</v>
      </c>
      <c r="B380" s="20" t="s">
        <v>734</v>
      </c>
      <c r="C380" s="21" t="s">
        <v>384</v>
      </c>
      <c r="D380" s="20">
        <v>1</v>
      </c>
      <c r="E380" s="14">
        <v>0</v>
      </c>
      <c r="F380" s="14">
        <v>0</v>
      </c>
      <c r="G380" s="14">
        <f t="shared" ref="G380:G385" si="41">+D380+E380-F380</f>
        <v>1</v>
      </c>
      <c r="H380" s="29"/>
    </row>
    <row r="381" spans="1:8" ht="13.5">
      <c r="A381" s="3">
        <f>+A380+1</f>
        <v>88</v>
      </c>
      <c r="B381" s="20" t="s">
        <v>108</v>
      </c>
      <c r="C381" s="21" t="s">
        <v>384</v>
      </c>
      <c r="D381" s="20">
        <v>0</v>
      </c>
      <c r="E381" s="14">
        <v>8</v>
      </c>
      <c r="F381" s="14">
        <v>0</v>
      </c>
      <c r="G381" s="14">
        <f t="shared" si="41"/>
        <v>8</v>
      </c>
      <c r="H381" s="29"/>
    </row>
    <row r="382" spans="1:8" ht="13.5">
      <c r="A382" s="3">
        <v>89</v>
      </c>
      <c r="B382" s="20" t="s">
        <v>735</v>
      </c>
      <c r="C382" s="21" t="s">
        <v>383</v>
      </c>
      <c r="D382" s="20">
        <v>1</v>
      </c>
      <c r="E382" s="14">
        <v>0</v>
      </c>
      <c r="F382" s="14">
        <v>0</v>
      </c>
      <c r="G382" s="14">
        <f t="shared" si="41"/>
        <v>1</v>
      </c>
      <c r="H382" s="29"/>
    </row>
    <row r="383" spans="1:8" ht="13.5">
      <c r="A383" s="3">
        <f t="shared" si="39"/>
        <v>90</v>
      </c>
      <c r="B383" s="20" t="s">
        <v>736</v>
      </c>
      <c r="C383" s="21" t="s">
        <v>384</v>
      </c>
      <c r="D383" s="20">
        <v>8</v>
      </c>
      <c r="E383" s="14">
        <v>0</v>
      </c>
      <c r="F383" s="14">
        <v>0</v>
      </c>
      <c r="G383" s="14">
        <f t="shared" si="41"/>
        <v>8</v>
      </c>
      <c r="H383" s="29"/>
    </row>
    <row r="384" spans="1:8" ht="13.5">
      <c r="A384" s="3">
        <f t="shared" si="39"/>
        <v>91</v>
      </c>
      <c r="B384" s="20" t="s">
        <v>737</v>
      </c>
      <c r="C384" s="21" t="s">
        <v>384</v>
      </c>
      <c r="D384" s="20">
        <v>7</v>
      </c>
      <c r="E384" s="14">
        <v>0</v>
      </c>
      <c r="F384" s="14">
        <v>0</v>
      </c>
      <c r="G384" s="14">
        <f t="shared" si="41"/>
        <v>7</v>
      </c>
      <c r="H384" s="29"/>
    </row>
    <row r="385" spans="1:8" ht="13.5">
      <c r="A385" s="6">
        <f t="shared" si="39"/>
        <v>92</v>
      </c>
      <c r="B385" s="22" t="s">
        <v>738</v>
      </c>
      <c r="C385" s="23" t="s">
        <v>384</v>
      </c>
      <c r="D385" s="22">
        <v>2</v>
      </c>
      <c r="E385" s="15">
        <v>0</v>
      </c>
      <c r="F385" s="15">
        <v>0</v>
      </c>
      <c r="G385" s="15">
        <f t="shared" si="41"/>
        <v>2</v>
      </c>
      <c r="H385" s="29"/>
    </row>
    <row r="386" spans="1:8" ht="13.5">
      <c r="A386" s="34"/>
      <c r="B386" s="35"/>
      <c r="C386" s="36"/>
      <c r="D386" s="35"/>
      <c r="E386" s="37"/>
      <c r="F386" s="37"/>
      <c r="G386" s="19"/>
      <c r="H386" s="29"/>
    </row>
    <row r="387" spans="1:8" ht="13.5">
      <c r="A387" s="54" t="s">
        <v>424</v>
      </c>
      <c r="B387" s="54"/>
      <c r="C387" s="54"/>
      <c r="D387" s="54"/>
      <c r="E387" s="54"/>
      <c r="F387" s="54"/>
      <c r="G387" s="54"/>
      <c r="H387" s="29"/>
    </row>
    <row r="388" spans="1:8" ht="13.5">
      <c r="A388" s="55" t="s">
        <v>372</v>
      </c>
      <c r="B388" s="55" t="s">
        <v>373</v>
      </c>
      <c r="C388" s="55" t="s">
        <v>374</v>
      </c>
      <c r="D388" s="55" t="s">
        <v>375</v>
      </c>
      <c r="E388" s="55" t="s">
        <v>376</v>
      </c>
      <c r="F388" s="55" t="s">
        <v>377</v>
      </c>
      <c r="G388" s="55" t="s">
        <v>378</v>
      </c>
      <c r="H388" s="29"/>
    </row>
    <row r="389" spans="1:8" ht="13.5">
      <c r="A389" s="3">
        <f>+A385+1</f>
        <v>93</v>
      </c>
      <c r="B389" s="20" t="s">
        <v>739</v>
      </c>
      <c r="C389" s="21" t="s">
        <v>384</v>
      </c>
      <c r="D389" s="20">
        <v>2</v>
      </c>
      <c r="E389" s="13">
        <v>0</v>
      </c>
      <c r="F389" s="13">
        <v>0</v>
      </c>
      <c r="G389" s="14">
        <f>+D389+E389-F389</f>
        <v>2</v>
      </c>
      <c r="H389" s="29"/>
    </row>
    <row r="390" spans="1:8" ht="13.5">
      <c r="A390" s="3">
        <f t="shared" ref="A390:A427" si="42">+A389+1</f>
        <v>94</v>
      </c>
      <c r="B390" s="20" t="s">
        <v>740</v>
      </c>
      <c r="C390" s="21" t="s">
        <v>426</v>
      </c>
      <c r="D390" s="20">
        <v>20</v>
      </c>
      <c r="E390" s="14">
        <v>0</v>
      </c>
      <c r="F390" s="14">
        <f>1+1+1+1+1+1</f>
        <v>6</v>
      </c>
      <c r="G390" s="14">
        <f>+D390+E390-F390</f>
        <v>14</v>
      </c>
      <c r="H390" s="29"/>
    </row>
    <row r="391" spans="1:8" ht="13.5">
      <c r="A391" s="3">
        <f t="shared" si="42"/>
        <v>95</v>
      </c>
      <c r="B391" s="20" t="s">
        <v>741</v>
      </c>
      <c r="C391" s="21" t="s">
        <v>384</v>
      </c>
      <c r="D391" s="20">
        <v>1</v>
      </c>
      <c r="E391" s="14">
        <v>0</v>
      </c>
      <c r="F391" s="14">
        <v>0</v>
      </c>
      <c r="G391" s="14">
        <f>+D391+E391-F391</f>
        <v>1</v>
      </c>
      <c r="H391" s="29"/>
    </row>
    <row r="392" spans="1:8" ht="13.5">
      <c r="A392" s="3">
        <f t="shared" si="42"/>
        <v>96</v>
      </c>
      <c r="B392" s="20" t="s">
        <v>742</v>
      </c>
      <c r="C392" s="21" t="s">
        <v>384</v>
      </c>
      <c r="D392" s="20">
        <v>4</v>
      </c>
      <c r="E392" s="14">
        <v>0</v>
      </c>
      <c r="F392" s="14">
        <v>0</v>
      </c>
      <c r="G392" s="14">
        <f>+D392+E392-F392</f>
        <v>4</v>
      </c>
      <c r="H392" s="29"/>
    </row>
    <row r="393" spans="1:8" ht="13.5">
      <c r="A393" s="3">
        <f t="shared" si="42"/>
        <v>97</v>
      </c>
      <c r="B393" s="20" t="s">
        <v>743</v>
      </c>
      <c r="C393" s="21" t="s">
        <v>383</v>
      </c>
      <c r="D393" s="20">
        <v>7</v>
      </c>
      <c r="E393" s="14">
        <v>0</v>
      </c>
      <c r="F393" s="14">
        <v>0</v>
      </c>
      <c r="G393" s="14">
        <f t="shared" ref="G393:G409" si="43">+D393+E393-F393</f>
        <v>7</v>
      </c>
      <c r="H393" s="29"/>
    </row>
    <row r="394" spans="1:8" ht="13.5">
      <c r="A394" s="3">
        <f>+A393+1</f>
        <v>98</v>
      </c>
      <c r="B394" s="20" t="s">
        <v>109</v>
      </c>
      <c r="C394" s="21" t="s">
        <v>384</v>
      </c>
      <c r="D394" s="20">
        <v>0</v>
      </c>
      <c r="E394" s="14">
        <v>2</v>
      </c>
      <c r="F394" s="14">
        <v>0</v>
      </c>
      <c r="G394" s="14">
        <f>+D394+E394-F394</f>
        <v>2</v>
      </c>
      <c r="H394" s="29"/>
    </row>
    <row r="395" spans="1:8" ht="13.5">
      <c r="A395" s="3">
        <v>99</v>
      </c>
      <c r="B395" s="20" t="s">
        <v>744</v>
      </c>
      <c r="C395" s="21" t="s">
        <v>384</v>
      </c>
      <c r="D395" s="20">
        <v>20</v>
      </c>
      <c r="E395" s="14">
        <v>0</v>
      </c>
      <c r="F395" s="14">
        <f>1+1+2</f>
        <v>4</v>
      </c>
      <c r="G395" s="14">
        <f t="shared" si="43"/>
        <v>16</v>
      </c>
    </row>
    <row r="396" spans="1:8" ht="13.5">
      <c r="A396" s="3">
        <f t="shared" si="42"/>
        <v>100</v>
      </c>
      <c r="B396" s="20" t="s">
        <v>74</v>
      </c>
      <c r="C396" s="21" t="s">
        <v>383</v>
      </c>
      <c r="D396" s="20">
        <v>1</v>
      </c>
      <c r="E396" s="14">
        <v>0</v>
      </c>
      <c r="F396" s="14">
        <v>0</v>
      </c>
      <c r="G396" s="14">
        <f>+D396+E396-F396</f>
        <v>1</v>
      </c>
    </row>
    <row r="397" spans="1:8" ht="13.5">
      <c r="A397" s="3">
        <f t="shared" si="42"/>
        <v>101</v>
      </c>
      <c r="B397" s="20" t="s">
        <v>747</v>
      </c>
      <c r="C397" s="21" t="s">
        <v>384</v>
      </c>
      <c r="D397" s="20">
        <v>4</v>
      </c>
      <c r="E397" s="14">
        <v>0</v>
      </c>
      <c r="F397" s="14">
        <v>0</v>
      </c>
      <c r="G397" s="14">
        <f t="shared" si="43"/>
        <v>4</v>
      </c>
    </row>
    <row r="398" spans="1:8" ht="13.5">
      <c r="A398" s="3">
        <f t="shared" si="42"/>
        <v>102</v>
      </c>
      <c r="B398" s="20" t="s">
        <v>75</v>
      </c>
      <c r="C398" s="21" t="s">
        <v>383</v>
      </c>
      <c r="D398" s="20">
        <v>2</v>
      </c>
      <c r="E398" s="14">
        <v>0</v>
      </c>
      <c r="F398" s="14">
        <v>0</v>
      </c>
      <c r="G398" s="14">
        <f>+D398+E398-F398</f>
        <v>2</v>
      </c>
    </row>
    <row r="399" spans="1:8" ht="13.5">
      <c r="A399" s="3">
        <f t="shared" si="42"/>
        <v>103</v>
      </c>
      <c r="B399" s="20" t="s">
        <v>754</v>
      </c>
      <c r="C399" s="21" t="s">
        <v>426</v>
      </c>
      <c r="D399" s="20">
        <v>1</v>
      </c>
      <c r="E399" s="14">
        <v>0</v>
      </c>
      <c r="F399" s="14">
        <v>0</v>
      </c>
      <c r="G399" s="14">
        <f t="shared" si="43"/>
        <v>1</v>
      </c>
    </row>
    <row r="400" spans="1:8" ht="13.5">
      <c r="A400" s="3">
        <f t="shared" si="42"/>
        <v>104</v>
      </c>
      <c r="B400" s="20" t="s">
        <v>755</v>
      </c>
      <c r="C400" s="21" t="s">
        <v>384</v>
      </c>
      <c r="D400" s="20">
        <v>1</v>
      </c>
      <c r="E400" s="14">
        <v>0</v>
      </c>
      <c r="F400" s="14">
        <v>0</v>
      </c>
      <c r="G400" s="14">
        <f t="shared" si="43"/>
        <v>1</v>
      </c>
    </row>
    <row r="401" spans="1:7" ht="13.5">
      <c r="A401" s="3">
        <f t="shared" si="42"/>
        <v>105</v>
      </c>
      <c r="B401" s="20" t="s">
        <v>756</v>
      </c>
      <c r="C401" s="21" t="s">
        <v>384</v>
      </c>
      <c r="D401" s="20">
        <v>1</v>
      </c>
      <c r="E401" s="14">
        <v>0</v>
      </c>
      <c r="F401" s="14">
        <v>0</v>
      </c>
      <c r="G401" s="14">
        <f>+D401+E401-F401</f>
        <v>1</v>
      </c>
    </row>
    <row r="402" spans="1:7" ht="13.5">
      <c r="A402" s="3">
        <f t="shared" si="42"/>
        <v>106</v>
      </c>
      <c r="B402" s="20" t="s">
        <v>757</v>
      </c>
      <c r="C402" s="21" t="s">
        <v>384</v>
      </c>
      <c r="D402" s="20">
        <v>2</v>
      </c>
      <c r="E402" s="14">
        <v>0</v>
      </c>
      <c r="F402" s="14">
        <v>0</v>
      </c>
      <c r="G402" s="14">
        <f>+D402+E402-F402</f>
        <v>2</v>
      </c>
    </row>
    <row r="403" spans="1:7" ht="13.5">
      <c r="A403" s="3">
        <f t="shared" si="42"/>
        <v>107</v>
      </c>
      <c r="B403" s="20" t="s">
        <v>8</v>
      </c>
      <c r="C403" s="21" t="s">
        <v>384</v>
      </c>
      <c r="D403" s="20">
        <v>7</v>
      </c>
      <c r="E403" s="14">
        <v>0</v>
      </c>
      <c r="F403" s="14">
        <v>0</v>
      </c>
      <c r="G403" s="14">
        <f>+D403+E403-F403</f>
        <v>7</v>
      </c>
    </row>
    <row r="404" spans="1:7" ht="13.5">
      <c r="A404" s="3">
        <f t="shared" si="42"/>
        <v>108</v>
      </c>
      <c r="B404" s="20" t="s">
        <v>758</v>
      </c>
      <c r="C404" s="21" t="s">
        <v>384</v>
      </c>
      <c r="D404" s="20">
        <v>2</v>
      </c>
      <c r="E404" s="14">
        <v>0</v>
      </c>
      <c r="F404" s="14">
        <v>0</v>
      </c>
      <c r="G404" s="14">
        <f>+D404+E404-F404</f>
        <v>2</v>
      </c>
    </row>
    <row r="405" spans="1:7" ht="13.5">
      <c r="A405" s="3">
        <f t="shared" si="42"/>
        <v>109</v>
      </c>
      <c r="B405" s="20" t="s">
        <v>762</v>
      </c>
      <c r="C405" s="21" t="s">
        <v>384</v>
      </c>
      <c r="D405" s="20">
        <v>1</v>
      </c>
      <c r="E405" s="14">
        <v>0</v>
      </c>
      <c r="F405" s="14">
        <v>1</v>
      </c>
      <c r="G405" s="14">
        <f t="shared" si="43"/>
        <v>0</v>
      </c>
    </row>
    <row r="406" spans="1:7" ht="13.5">
      <c r="A406" s="3">
        <f t="shared" si="42"/>
        <v>110</v>
      </c>
      <c r="B406" s="20" t="s">
        <v>765</v>
      </c>
      <c r="C406" s="21" t="s">
        <v>384</v>
      </c>
      <c r="D406" s="20">
        <v>2</v>
      </c>
      <c r="E406" s="14">
        <v>0</v>
      </c>
      <c r="F406" s="14">
        <v>0</v>
      </c>
      <c r="G406" s="14">
        <f t="shared" si="43"/>
        <v>2</v>
      </c>
    </row>
    <row r="407" spans="1:7" ht="13.5">
      <c r="A407" s="3">
        <f t="shared" si="42"/>
        <v>111</v>
      </c>
      <c r="B407" s="20" t="s">
        <v>768</v>
      </c>
      <c r="C407" s="21" t="s">
        <v>384</v>
      </c>
      <c r="D407" s="20">
        <v>2</v>
      </c>
      <c r="E407" s="14">
        <v>0</v>
      </c>
      <c r="F407" s="14">
        <v>0</v>
      </c>
      <c r="G407" s="14">
        <f t="shared" si="43"/>
        <v>2</v>
      </c>
    </row>
    <row r="408" spans="1:7" ht="13.5">
      <c r="A408" s="3">
        <f t="shared" si="42"/>
        <v>112</v>
      </c>
      <c r="B408" s="20" t="s">
        <v>769</v>
      </c>
      <c r="C408" s="21" t="s">
        <v>384</v>
      </c>
      <c r="D408" s="20">
        <v>1</v>
      </c>
      <c r="E408" s="14">
        <v>0</v>
      </c>
      <c r="F408" s="14">
        <v>0</v>
      </c>
      <c r="G408" s="14">
        <f t="shared" si="43"/>
        <v>1</v>
      </c>
    </row>
    <row r="409" spans="1:7" ht="13.5">
      <c r="A409" s="3">
        <f t="shared" si="42"/>
        <v>113</v>
      </c>
      <c r="B409" s="20" t="s">
        <v>1070</v>
      </c>
      <c r="C409" s="21" t="s">
        <v>384</v>
      </c>
      <c r="D409" s="20">
        <v>4</v>
      </c>
      <c r="E409" s="14">
        <v>0</v>
      </c>
      <c r="F409" s="14">
        <v>0</v>
      </c>
      <c r="G409" s="14">
        <f t="shared" si="43"/>
        <v>4</v>
      </c>
    </row>
    <row r="410" spans="1:7" ht="13.5">
      <c r="A410" s="3">
        <f t="shared" si="42"/>
        <v>114</v>
      </c>
      <c r="B410" s="20" t="s">
        <v>1071</v>
      </c>
      <c r="C410" s="21" t="s">
        <v>384</v>
      </c>
      <c r="D410" s="20">
        <v>1</v>
      </c>
      <c r="E410" s="14">
        <v>0</v>
      </c>
      <c r="F410" s="14">
        <v>0</v>
      </c>
      <c r="G410" s="14">
        <f>+D410+E410-F410</f>
        <v>1</v>
      </c>
    </row>
    <row r="411" spans="1:7" ht="13.5">
      <c r="A411" s="3">
        <f t="shared" si="42"/>
        <v>115</v>
      </c>
      <c r="B411" s="20" t="s">
        <v>772</v>
      </c>
      <c r="C411" s="21" t="s">
        <v>384</v>
      </c>
      <c r="D411" s="20">
        <v>1</v>
      </c>
      <c r="E411" s="14">
        <v>0</v>
      </c>
      <c r="F411" s="14">
        <v>0</v>
      </c>
      <c r="G411" s="14">
        <f t="shared" ref="G411:G427" si="44">+D411+E411-F411</f>
        <v>1</v>
      </c>
    </row>
    <row r="412" spans="1:7" ht="13.5">
      <c r="A412" s="3">
        <f t="shared" si="42"/>
        <v>116</v>
      </c>
      <c r="B412" s="20" t="s">
        <v>773</v>
      </c>
      <c r="C412" s="21" t="s">
        <v>384</v>
      </c>
      <c r="D412" s="20">
        <v>1</v>
      </c>
      <c r="E412" s="14">
        <v>0</v>
      </c>
      <c r="F412" s="14">
        <v>0</v>
      </c>
      <c r="G412" s="14">
        <f t="shared" si="44"/>
        <v>1</v>
      </c>
    </row>
    <row r="413" spans="1:7" ht="13.5">
      <c r="A413" s="3">
        <f t="shared" si="42"/>
        <v>117</v>
      </c>
      <c r="B413" s="20" t="s">
        <v>775</v>
      </c>
      <c r="C413" s="21" t="s">
        <v>384</v>
      </c>
      <c r="D413" s="20">
        <v>6</v>
      </c>
      <c r="E413" s="14">
        <v>0</v>
      </c>
      <c r="F413" s="14">
        <v>1</v>
      </c>
      <c r="G413" s="14">
        <f t="shared" si="44"/>
        <v>5</v>
      </c>
    </row>
    <row r="414" spans="1:7" ht="13.5">
      <c r="A414" s="3">
        <f t="shared" si="42"/>
        <v>118</v>
      </c>
      <c r="B414" s="20" t="s">
        <v>774</v>
      </c>
      <c r="C414" s="21" t="s">
        <v>384</v>
      </c>
      <c r="D414" s="20">
        <v>2</v>
      </c>
      <c r="E414" s="14">
        <v>0</v>
      </c>
      <c r="F414" s="14">
        <v>1</v>
      </c>
      <c r="G414" s="14">
        <f>+D414+E414-F414</f>
        <v>1</v>
      </c>
    </row>
    <row r="415" spans="1:7" ht="13.5">
      <c r="A415" s="3">
        <f>+A414+1</f>
        <v>119</v>
      </c>
      <c r="B415" s="20" t="s">
        <v>110</v>
      </c>
      <c r="C415" s="21" t="s">
        <v>384</v>
      </c>
      <c r="D415" s="20">
        <v>0</v>
      </c>
      <c r="E415" s="14">
        <v>2</v>
      </c>
      <c r="F415" s="14">
        <v>0</v>
      </c>
      <c r="G415" s="14">
        <f>+D415+E415-F415</f>
        <v>2</v>
      </c>
    </row>
    <row r="416" spans="1:7" ht="13.5">
      <c r="A416" s="3">
        <f>+A414+1</f>
        <v>119</v>
      </c>
      <c r="B416" s="20" t="s">
        <v>776</v>
      </c>
      <c r="C416" s="21" t="s">
        <v>384</v>
      </c>
      <c r="D416" s="20">
        <v>1</v>
      </c>
      <c r="E416" s="14">
        <v>0</v>
      </c>
      <c r="F416" s="14">
        <v>0</v>
      </c>
      <c r="G416" s="14">
        <f>+D416+E416-F416</f>
        <v>1</v>
      </c>
    </row>
    <row r="417" spans="1:8" ht="13.5">
      <c r="A417" s="3">
        <f t="shared" si="42"/>
        <v>120</v>
      </c>
      <c r="B417" s="20" t="s">
        <v>1072</v>
      </c>
      <c r="C417" s="21" t="s">
        <v>384</v>
      </c>
      <c r="D417" s="20">
        <v>1</v>
      </c>
      <c r="E417" s="14">
        <v>0</v>
      </c>
      <c r="F417" s="14">
        <v>0</v>
      </c>
      <c r="G417" s="14">
        <f t="shared" si="44"/>
        <v>1</v>
      </c>
    </row>
    <row r="418" spans="1:8" ht="13.5">
      <c r="A418" s="3">
        <f t="shared" si="42"/>
        <v>121</v>
      </c>
      <c r="B418" s="20" t="s">
        <v>9</v>
      </c>
      <c r="C418" s="21" t="s">
        <v>384</v>
      </c>
      <c r="D418" s="20">
        <v>1</v>
      </c>
      <c r="E418" s="14">
        <v>0</v>
      </c>
      <c r="F418" s="14">
        <v>0</v>
      </c>
      <c r="G418" s="14">
        <f>+D418+E418-F418</f>
        <v>1</v>
      </c>
    </row>
    <row r="419" spans="1:8" ht="13.5">
      <c r="A419" s="3">
        <f t="shared" si="42"/>
        <v>122</v>
      </c>
      <c r="B419" s="20" t="s">
        <v>1073</v>
      </c>
      <c r="C419" s="21" t="s">
        <v>426</v>
      </c>
      <c r="D419" s="20">
        <v>1</v>
      </c>
      <c r="E419" s="14">
        <v>0</v>
      </c>
      <c r="F419" s="14">
        <v>0</v>
      </c>
      <c r="G419" s="14">
        <f>+D419+E419-F419</f>
        <v>1</v>
      </c>
    </row>
    <row r="420" spans="1:8" ht="13.5">
      <c r="A420" s="3">
        <f t="shared" si="42"/>
        <v>123</v>
      </c>
      <c r="B420" s="20" t="s">
        <v>1074</v>
      </c>
      <c r="C420" s="21" t="s">
        <v>426</v>
      </c>
      <c r="D420" s="20">
        <v>1</v>
      </c>
      <c r="E420" s="14">
        <v>0</v>
      </c>
      <c r="F420" s="14">
        <v>0</v>
      </c>
      <c r="G420" s="14">
        <f>+D420+E420-F420</f>
        <v>1</v>
      </c>
    </row>
    <row r="421" spans="1:8" ht="13.5">
      <c r="A421" s="3">
        <f t="shared" si="42"/>
        <v>124</v>
      </c>
      <c r="B421" s="20" t="s">
        <v>1075</v>
      </c>
      <c r="C421" s="21" t="s">
        <v>426</v>
      </c>
      <c r="D421" s="20">
        <v>2</v>
      </c>
      <c r="E421" s="14">
        <v>0</v>
      </c>
      <c r="F421" s="14">
        <v>0</v>
      </c>
      <c r="G421" s="14">
        <f>+D421+E421-F421</f>
        <v>2</v>
      </c>
    </row>
    <row r="422" spans="1:8" ht="13.5">
      <c r="A422" s="3">
        <f t="shared" si="42"/>
        <v>125</v>
      </c>
      <c r="B422" s="20" t="s">
        <v>1079</v>
      </c>
      <c r="C422" s="21" t="s">
        <v>426</v>
      </c>
      <c r="D422" s="20">
        <v>2</v>
      </c>
      <c r="E422" s="14">
        <v>0</v>
      </c>
      <c r="F422" s="14">
        <v>0</v>
      </c>
      <c r="G422" s="14">
        <f t="shared" si="44"/>
        <v>2</v>
      </c>
    </row>
    <row r="423" spans="1:8" ht="13.5">
      <c r="A423" s="3">
        <f t="shared" si="42"/>
        <v>126</v>
      </c>
      <c r="B423" s="20" t="s">
        <v>1080</v>
      </c>
      <c r="C423" s="21" t="s">
        <v>426</v>
      </c>
      <c r="D423" s="20">
        <v>1</v>
      </c>
      <c r="E423" s="14">
        <v>0</v>
      </c>
      <c r="F423" s="14">
        <v>0</v>
      </c>
      <c r="G423" s="14">
        <f t="shared" si="44"/>
        <v>1</v>
      </c>
    </row>
    <row r="424" spans="1:8" ht="13.5">
      <c r="A424" s="3">
        <f t="shared" si="42"/>
        <v>127</v>
      </c>
      <c r="B424" s="20" t="s">
        <v>779</v>
      </c>
      <c r="C424" s="21" t="s">
        <v>426</v>
      </c>
      <c r="D424" s="20">
        <v>1</v>
      </c>
      <c r="E424" s="14">
        <v>0</v>
      </c>
      <c r="F424" s="14">
        <v>1</v>
      </c>
      <c r="G424" s="14">
        <f t="shared" si="44"/>
        <v>0</v>
      </c>
    </row>
    <row r="425" spans="1:8" ht="13.5">
      <c r="A425" s="3">
        <f t="shared" si="42"/>
        <v>128</v>
      </c>
      <c r="B425" s="20" t="s">
        <v>1081</v>
      </c>
      <c r="C425" s="21" t="s">
        <v>426</v>
      </c>
      <c r="D425" s="20">
        <v>1</v>
      </c>
      <c r="E425" s="14">
        <v>0</v>
      </c>
      <c r="F425" s="14">
        <v>0</v>
      </c>
      <c r="G425" s="14">
        <f t="shared" si="44"/>
        <v>1</v>
      </c>
    </row>
    <row r="426" spans="1:8" ht="13.5">
      <c r="A426" s="3">
        <f t="shared" si="42"/>
        <v>129</v>
      </c>
      <c r="B426" s="20" t="s">
        <v>780</v>
      </c>
      <c r="C426" s="21" t="s">
        <v>426</v>
      </c>
      <c r="D426" s="20">
        <v>1</v>
      </c>
      <c r="E426" s="14">
        <v>0</v>
      </c>
      <c r="F426" s="14">
        <v>0</v>
      </c>
      <c r="G426" s="14">
        <f t="shared" si="44"/>
        <v>1</v>
      </c>
    </row>
    <row r="427" spans="1:8" ht="13.5">
      <c r="A427" s="6">
        <f t="shared" si="42"/>
        <v>130</v>
      </c>
      <c r="B427" s="22" t="s">
        <v>778</v>
      </c>
      <c r="C427" s="23" t="s">
        <v>384</v>
      </c>
      <c r="D427" s="22">
        <v>2</v>
      </c>
      <c r="E427" s="15">
        <v>0</v>
      </c>
      <c r="F427" s="15">
        <v>0</v>
      </c>
      <c r="G427" s="15">
        <f t="shared" si="44"/>
        <v>2</v>
      </c>
    </row>
    <row r="428" spans="1:8" ht="13.5">
      <c r="A428" s="56" t="s">
        <v>416</v>
      </c>
      <c r="B428" s="56"/>
      <c r="C428" s="56"/>
      <c r="D428" s="35" t="s">
        <v>416</v>
      </c>
      <c r="E428" s="56"/>
      <c r="F428" s="56"/>
      <c r="G428" s="19" t="s">
        <v>416</v>
      </c>
      <c r="H428" s="29"/>
    </row>
    <row r="429" spans="1:8" ht="13.5">
      <c r="A429" s="34"/>
      <c r="B429" s="56"/>
      <c r="C429" s="56"/>
      <c r="D429" s="35"/>
      <c r="E429" s="56"/>
      <c r="F429" s="56"/>
      <c r="G429" s="19"/>
      <c r="H429" s="29"/>
    </row>
    <row r="430" spans="1:8" ht="13.5">
      <c r="A430" s="54" t="s">
        <v>438</v>
      </c>
      <c r="B430" s="54"/>
      <c r="C430" s="54"/>
      <c r="D430" s="54"/>
      <c r="E430" s="54"/>
      <c r="F430" s="54"/>
      <c r="G430" s="54"/>
      <c r="H430" s="29"/>
    </row>
    <row r="431" spans="1:8" ht="13.5">
      <c r="A431" s="55" t="s">
        <v>372</v>
      </c>
      <c r="B431" s="55" t="s">
        <v>373</v>
      </c>
      <c r="C431" s="55" t="s">
        <v>374</v>
      </c>
      <c r="D431" s="55" t="s">
        <v>375</v>
      </c>
      <c r="E431" s="55" t="s">
        <v>376</v>
      </c>
      <c r="F431" s="55" t="s">
        <v>377</v>
      </c>
      <c r="G431" s="55" t="s">
        <v>378</v>
      </c>
    </row>
    <row r="432" spans="1:8" ht="13.5">
      <c r="A432" s="1">
        <v>1</v>
      </c>
      <c r="B432" s="2" t="s">
        <v>303</v>
      </c>
      <c r="C432" s="1" t="s">
        <v>381</v>
      </c>
      <c r="D432" s="24">
        <v>53</v>
      </c>
      <c r="E432" s="13">
        <v>0</v>
      </c>
      <c r="F432" s="13">
        <v>0</v>
      </c>
      <c r="G432" s="13">
        <f>+D432+E432-F432</f>
        <v>53</v>
      </c>
    </row>
    <row r="433" spans="1:7" ht="13.5">
      <c r="A433" s="3">
        <f>+A432+1</f>
        <v>2</v>
      </c>
      <c r="B433" s="4" t="s">
        <v>781</v>
      </c>
      <c r="C433" s="3" t="s">
        <v>384</v>
      </c>
      <c r="D433" s="20">
        <v>2</v>
      </c>
      <c r="E433" s="14">
        <v>0</v>
      </c>
      <c r="F433" s="14">
        <v>1</v>
      </c>
      <c r="G433" s="14">
        <f>+D433+E433-F433</f>
        <v>1</v>
      </c>
    </row>
    <row r="434" spans="1:7" ht="13.5">
      <c r="A434" s="3">
        <f t="shared" ref="A434:A480" si="45">+A433+1</f>
        <v>3</v>
      </c>
      <c r="B434" s="4" t="s">
        <v>782</v>
      </c>
      <c r="C434" s="3" t="s">
        <v>439</v>
      </c>
      <c r="D434" s="20">
        <v>1</v>
      </c>
      <c r="E434" s="14">
        <v>0</v>
      </c>
      <c r="F434" s="14">
        <v>0</v>
      </c>
      <c r="G434" s="14">
        <f t="shared" ref="G434:G443" si="46">+D434+E434-F434</f>
        <v>1</v>
      </c>
    </row>
    <row r="435" spans="1:7" ht="13.5">
      <c r="A435" s="3">
        <f t="shared" si="45"/>
        <v>4</v>
      </c>
      <c r="B435" s="4" t="s">
        <v>783</v>
      </c>
      <c r="C435" s="3" t="s">
        <v>391</v>
      </c>
      <c r="D435" s="20">
        <v>1</v>
      </c>
      <c r="E435" s="14">
        <v>0</v>
      </c>
      <c r="F435" s="14">
        <v>0</v>
      </c>
      <c r="G435" s="14">
        <f t="shared" si="46"/>
        <v>1</v>
      </c>
    </row>
    <row r="436" spans="1:7" ht="13.5">
      <c r="A436" s="3">
        <f t="shared" si="45"/>
        <v>5</v>
      </c>
      <c r="B436" s="30" t="s">
        <v>305</v>
      </c>
      <c r="C436" s="31" t="s">
        <v>394</v>
      </c>
      <c r="D436" s="20">
        <v>2</v>
      </c>
      <c r="E436" s="14">
        <v>0</v>
      </c>
      <c r="F436" s="14">
        <v>0</v>
      </c>
      <c r="G436" s="14">
        <f t="shared" si="46"/>
        <v>2</v>
      </c>
    </row>
    <row r="437" spans="1:7" ht="13.5">
      <c r="A437" s="3">
        <f t="shared" si="45"/>
        <v>6</v>
      </c>
      <c r="B437" s="30" t="s">
        <v>784</v>
      </c>
      <c r="C437" s="31" t="s">
        <v>394</v>
      </c>
      <c r="D437" s="20">
        <v>1</v>
      </c>
      <c r="E437" s="14">
        <v>0</v>
      </c>
      <c r="F437" s="14">
        <v>0</v>
      </c>
      <c r="G437" s="14">
        <f t="shared" si="46"/>
        <v>1</v>
      </c>
    </row>
    <row r="438" spans="1:7" ht="13.5">
      <c r="A438" s="3">
        <f t="shared" si="45"/>
        <v>7</v>
      </c>
      <c r="B438" s="30" t="s">
        <v>306</v>
      </c>
      <c r="C438" s="31" t="s">
        <v>394</v>
      </c>
      <c r="D438" s="20">
        <v>1</v>
      </c>
      <c r="E438" s="14">
        <v>0</v>
      </c>
      <c r="F438" s="14">
        <v>0</v>
      </c>
      <c r="G438" s="14">
        <f t="shared" si="46"/>
        <v>1</v>
      </c>
    </row>
    <row r="439" spans="1:7" ht="13.5">
      <c r="A439" s="3">
        <f t="shared" si="45"/>
        <v>8</v>
      </c>
      <c r="B439" s="30" t="s">
        <v>785</v>
      </c>
      <c r="C439" s="31" t="s">
        <v>391</v>
      </c>
      <c r="D439" s="20">
        <v>1</v>
      </c>
      <c r="E439" s="14">
        <v>0</v>
      </c>
      <c r="F439" s="14">
        <v>0</v>
      </c>
      <c r="G439" s="14">
        <f>+D439+E439-F439</f>
        <v>1</v>
      </c>
    </row>
    <row r="440" spans="1:7" ht="13.5">
      <c r="A440" s="3">
        <f t="shared" si="45"/>
        <v>9</v>
      </c>
      <c r="B440" s="30" t="s">
        <v>786</v>
      </c>
      <c r="C440" s="31" t="s">
        <v>384</v>
      </c>
      <c r="D440" s="20">
        <v>11</v>
      </c>
      <c r="E440" s="14">
        <v>0</v>
      </c>
      <c r="F440" s="14">
        <f>1+1+2+1</f>
        <v>5</v>
      </c>
      <c r="G440" s="14">
        <f>+D440+E440-F440</f>
        <v>6</v>
      </c>
    </row>
    <row r="441" spans="1:7" ht="13.5">
      <c r="A441" s="3">
        <f t="shared" si="45"/>
        <v>10</v>
      </c>
      <c r="B441" s="30" t="s">
        <v>787</v>
      </c>
      <c r="C441" s="31" t="s">
        <v>384</v>
      </c>
      <c r="D441" s="20">
        <v>4</v>
      </c>
      <c r="E441" s="14">
        <v>0</v>
      </c>
      <c r="F441" s="14">
        <f>1+1+1</f>
        <v>3</v>
      </c>
      <c r="G441" s="14">
        <f>+D441+E441-F441</f>
        <v>1</v>
      </c>
    </row>
    <row r="442" spans="1:7" ht="13.5">
      <c r="A442" s="3">
        <f t="shared" si="45"/>
        <v>11</v>
      </c>
      <c r="B442" s="30" t="s">
        <v>788</v>
      </c>
      <c r="C442" s="31" t="s">
        <v>384</v>
      </c>
      <c r="D442" s="20">
        <v>14</v>
      </c>
      <c r="E442" s="14">
        <v>0</v>
      </c>
      <c r="F442" s="14">
        <f>1+1+1+1+1+2+1+1</f>
        <v>9</v>
      </c>
      <c r="G442" s="14">
        <f t="shared" si="46"/>
        <v>5</v>
      </c>
    </row>
    <row r="443" spans="1:7" ht="13.5">
      <c r="A443" s="3">
        <f t="shared" si="45"/>
        <v>12</v>
      </c>
      <c r="B443" s="30" t="s">
        <v>789</v>
      </c>
      <c r="C443" s="31" t="s">
        <v>384</v>
      </c>
      <c r="D443" s="20">
        <v>46</v>
      </c>
      <c r="E443" s="14">
        <v>0</v>
      </c>
      <c r="F443" s="14">
        <v>0</v>
      </c>
      <c r="G443" s="14">
        <f t="shared" si="46"/>
        <v>46</v>
      </c>
    </row>
    <row r="444" spans="1:7" ht="13.5">
      <c r="A444" s="3">
        <f t="shared" si="45"/>
        <v>13</v>
      </c>
      <c r="B444" s="30" t="s">
        <v>790</v>
      </c>
      <c r="C444" s="31" t="s">
        <v>384</v>
      </c>
      <c r="D444" s="20">
        <v>1</v>
      </c>
      <c r="E444" s="14">
        <v>0</v>
      </c>
      <c r="F444" s="14">
        <v>0</v>
      </c>
      <c r="G444" s="14">
        <f t="shared" ref="G444:G459" si="47">+D444+E444-F444</f>
        <v>1</v>
      </c>
    </row>
    <row r="445" spans="1:7" ht="13.5">
      <c r="A445" s="3">
        <f t="shared" si="45"/>
        <v>14</v>
      </c>
      <c r="B445" s="30" t="s">
        <v>791</v>
      </c>
      <c r="C445" s="31" t="s">
        <v>384</v>
      </c>
      <c r="D445" s="20">
        <v>1</v>
      </c>
      <c r="E445" s="14">
        <v>0</v>
      </c>
      <c r="F445" s="14">
        <v>0</v>
      </c>
      <c r="G445" s="14">
        <f>+D445+E445-F445</f>
        <v>1</v>
      </c>
    </row>
    <row r="446" spans="1:7" ht="13.5">
      <c r="A446" s="3">
        <f t="shared" si="45"/>
        <v>15</v>
      </c>
      <c r="B446" s="30" t="s">
        <v>792</v>
      </c>
      <c r="C446" s="31" t="s">
        <v>384</v>
      </c>
      <c r="D446" s="20">
        <v>1</v>
      </c>
      <c r="E446" s="14">
        <v>0</v>
      </c>
      <c r="F446" s="14">
        <v>0</v>
      </c>
      <c r="G446" s="14">
        <f>+D446+E446-F446</f>
        <v>1</v>
      </c>
    </row>
    <row r="447" spans="1:7" ht="13.5">
      <c r="A447" s="3">
        <f t="shared" si="45"/>
        <v>16</v>
      </c>
      <c r="B447" s="30" t="s">
        <v>793</v>
      </c>
      <c r="C447" s="31" t="s">
        <v>384</v>
      </c>
      <c r="D447" s="20">
        <v>1</v>
      </c>
      <c r="E447" s="14">
        <v>0</v>
      </c>
      <c r="F447" s="14">
        <v>0</v>
      </c>
      <c r="G447" s="14">
        <f t="shared" si="47"/>
        <v>1</v>
      </c>
    </row>
    <row r="448" spans="1:7" ht="13.5">
      <c r="A448" s="3">
        <f t="shared" si="45"/>
        <v>17</v>
      </c>
      <c r="B448" s="30" t="s">
        <v>794</v>
      </c>
      <c r="C448" s="31" t="s">
        <v>384</v>
      </c>
      <c r="D448" s="20">
        <v>3</v>
      </c>
      <c r="E448" s="14">
        <v>0</v>
      </c>
      <c r="F448" s="14">
        <v>0</v>
      </c>
      <c r="G448" s="14">
        <f>+D448+E448-F448</f>
        <v>3</v>
      </c>
    </row>
    <row r="449" spans="1:7" ht="13.5">
      <c r="A449" s="3">
        <f t="shared" si="45"/>
        <v>18</v>
      </c>
      <c r="B449" s="30" t="s">
        <v>795</v>
      </c>
      <c r="C449" s="31" t="s">
        <v>384</v>
      </c>
      <c r="D449" s="20">
        <v>1</v>
      </c>
      <c r="E449" s="14">
        <v>0</v>
      </c>
      <c r="F449" s="14">
        <v>0</v>
      </c>
      <c r="G449" s="14">
        <f t="shared" si="47"/>
        <v>1</v>
      </c>
    </row>
    <row r="450" spans="1:7" ht="13.5">
      <c r="A450" s="3">
        <f t="shared" si="45"/>
        <v>19</v>
      </c>
      <c r="B450" s="30" t="s">
        <v>796</v>
      </c>
      <c r="C450" s="31" t="s">
        <v>384</v>
      </c>
      <c r="D450" s="20">
        <v>2</v>
      </c>
      <c r="E450" s="14">
        <v>0</v>
      </c>
      <c r="F450" s="14">
        <v>0</v>
      </c>
      <c r="G450" s="14">
        <f t="shared" si="47"/>
        <v>2</v>
      </c>
    </row>
    <row r="451" spans="1:7" ht="13.5">
      <c r="A451" s="3">
        <f t="shared" si="45"/>
        <v>20</v>
      </c>
      <c r="B451" s="30" t="s">
        <v>797</v>
      </c>
      <c r="C451" s="31" t="s">
        <v>384</v>
      </c>
      <c r="D451" s="20">
        <v>4</v>
      </c>
      <c r="E451" s="14">
        <v>0</v>
      </c>
      <c r="F451" s="14">
        <v>0</v>
      </c>
      <c r="G451" s="14">
        <f t="shared" si="47"/>
        <v>4</v>
      </c>
    </row>
    <row r="452" spans="1:7" ht="13.5">
      <c r="A452" s="3">
        <f t="shared" si="45"/>
        <v>21</v>
      </c>
      <c r="B452" s="30" t="s">
        <v>798</v>
      </c>
      <c r="C452" s="31" t="s">
        <v>384</v>
      </c>
      <c r="D452" s="20">
        <v>12</v>
      </c>
      <c r="E452" s="14">
        <v>0</v>
      </c>
      <c r="F452" s="14">
        <v>0</v>
      </c>
      <c r="G452" s="14">
        <f t="shared" si="47"/>
        <v>12</v>
      </c>
    </row>
    <row r="453" spans="1:7" ht="13.5">
      <c r="A453" s="3">
        <f t="shared" si="45"/>
        <v>22</v>
      </c>
      <c r="B453" s="30" t="s">
        <v>799</v>
      </c>
      <c r="C453" s="31" t="s">
        <v>384</v>
      </c>
      <c r="D453" s="20">
        <v>8</v>
      </c>
      <c r="E453" s="14">
        <v>0</v>
      </c>
      <c r="F453" s="14">
        <v>0</v>
      </c>
      <c r="G453" s="14">
        <f t="shared" si="47"/>
        <v>8</v>
      </c>
    </row>
    <row r="454" spans="1:7" ht="13.5">
      <c r="A454" s="3">
        <f t="shared" si="45"/>
        <v>23</v>
      </c>
      <c r="B454" s="30" t="s">
        <v>800</v>
      </c>
      <c r="C454" s="31" t="s">
        <v>384</v>
      </c>
      <c r="D454" s="20">
        <v>7</v>
      </c>
      <c r="E454" s="14">
        <v>0</v>
      </c>
      <c r="F454" s="14">
        <v>0</v>
      </c>
      <c r="G454" s="14">
        <f t="shared" si="47"/>
        <v>7</v>
      </c>
    </row>
    <row r="455" spans="1:7" ht="13.5">
      <c r="A455" s="3">
        <f t="shared" si="45"/>
        <v>24</v>
      </c>
      <c r="B455" s="30" t="s">
        <v>801</v>
      </c>
      <c r="C455" s="31" t="s">
        <v>384</v>
      </c>
      <c r="D455" s="20">
        <v>8</v>
      </c>
      <c r="E455" s="14">
        <v>0</v>
      </c>
      <c r="F455" s="14">
        <v>0</v>
      </c>
      <c r="G455" s="14">
        <f>+D455+E455-F455</f>
        <v>8</v>
      </c>
    </row>
    <row r="456" spans="1:7" ht="13.5">
      <c r="A456" s="3">
        <f t="shared" si="45"/>
        <v>25</v>
      </c>
      <c r="B456" s="30" t="s">
        <v>802</v>
      </c>
      <c r="C456" s="31" t="s">
        <v>384</v>
      </c>
      <c r="D456" s="20">
        <v>6</v>
      </c>
      <c r="E456" s="14">
        <v>0</v>
      </c>
      <c r="F456" s="14">
        <v>0</v>
      </c>
      <c r="G456" s="14">
        <f>+D456+E456-F456</f>
        <v>6</v>
      </c>
    </row>
    <row r="457" spans="1:7" ht="13.5">
      <c r="A457" s="3">
        <f t="shared" si="45"/>
        <v>26</v>
      </c>
      <c r="B457" s="30" t="s">
        <v>803</v>
      </c>
      <c r="C457" s="31" t="s">
        <v>384</v>
      </c>
      <c r="D457" s="20">
        <v>13</v>
      </c>
      <c r="E457" s="14">
        <v>0</v>
      </c>
      <c r="F457" s="14">
        <v>0</v>
      </c>
      <c r="G457" s="14">
        <f>+D457+E457-F457</f>
        <v>13</v>
      </c>
    </row>
    <row r="458" spans="1:7" ht="13.5">
      <c r="A458" s="3">
        <f t="shared" si="45"/>
        <v>27</v>
      </c>
      <c r="B458" s="30" t="s">
        <v>804</v>
      </c>
      <c r="C458" s="31" t="s">
        <v>384</v>
      </c>
      <c r="D458" s="20">
        <v>6</v>
      </c>
      <c r="E458" s="14">
        <v>0</v>
      </c>
      <c r="F458" s="14">
        <v>0</v>
      </c>
      <c r="G458" s="14">
        <f t="shared" si="47"/>
        <v>6</v>
      </c>
    </row>
    <row r="459" spans="1:7" ht="13.5">
      <c r="A459" s="3">
        <f t="shared" si="45"/>
        <v>28</v>
      </c>
      <c r="B459" s="30" t="s">
        <v>805</v>
      </c>
      <c r="C459" s="31" t="s">
        <v>384</v>
      </c>
      <c r="D459" s="20">
        <v>1</v>
      </c>
      <c r="E459" s="14">
        <v>0</v>
      </c>
      <c r="F459" s="14">
        <v>1</v>
      </c>
      <c r="G459" s="14">
        <f t="shared" si="47"/>
        <v>0</v>
      </c>
    </row>
    <row r="460" spans="1:7" ht="13.5">
      <c r="A460" s="3">
        <f t="shared" si="45"/>
        <v>29</v>
      </c>
      <c r="B460" s="30" t="s">
        <v>806</v>
      </c>
      <c r="C460" s="31" t="s">
        <v>384</v>
      </c>
      <c r="D460" s="20">
        <v>4</v>
      </c>
      <c r="E460" s="14">
        <v>0</v>
      </c>
      <c r="F460" s="14">
        <v>0</v>
      </c>
      <c r="G460" s="14">
        <f t="shared" ref="G460:G495" si="48">+D460+E460-F460</f>
        <v>4</v>
      </c>
    </row>
    <row r="461" spans="1:7" ht="13.5">
      <c r="A461" s="3">
        <f t="shared" si="45"/>
        <v>30</v>
      </c>
      <c r="B461" s="30" t="s">
        <v>807</v>
      </c>
      <c r="C461" s="31" t="s">
        <v>384</v>
      </c>
      <c r="D461" s="20">
        <v>20</v>
      </c>
      <c r="E461" s="14">
        <v>0</v>
      </c>
      <c r="F461" s="14">
        <v>0</v>
      </c>
      <c r="G461" s="14">
        <f>+D461+E461-F461</f>
        <v>20</v>
      </c>
    </row>
    <row r="462" spans="1:7" ht="13.5">
      <c r="A462" s="3">
        <f t="shared" si="45"/>
        <v>31</v>
      </c>
      <c r="B462" s="30" t="s">
        <v>808</v>
      </c>
      <c r="C462" s="31" t="s">
        <v>384</v>
      </c>
      <c r="D462" s="20">
        <v>9</v>
      </c>
      <c r="E462" s="14">
        <v>0</v>
      </c>
      <c r="F462" s="14">
        <v>0</v>
      </c>
      <c r="G462" s="14">
        <f t="shared" si="48"/>
        <v>9</v>
      </c>
    </row>
    <row r="463" spans="1:7" ht="13.5">
      <c r="A463" s="3">
        <f t="shared" si="45"/>
        <v>32</v>
      </c>
      <c r="B463" s="30" t="s">
        <v>809</v>
      </c>
      <c r="C463" s="31" t="s">
        <v>384</v>
      </c>
      <c r="D463" s="20">
        <v>1</v>
      </c>
      <c r="E463" s="14">
        <v>0</v>
      </c>
      <c r="F463" s="14">
        <v>0</v>
      </c>
      <c r="G463" s="14">
        <f t="shared" si="48"/>
        <v>1</v>
      </c>
    </row>
    <row r="464" spans="1:7" ht="13.5">
      <c r="A464" s="3">
        <f t="shared" si="45"/>
        <v>33</v>
      </c>
      <c r="B464" s="30" t="s">
        <v>810</v>
      </c>
      <c r="C464" s="31" t="s">
        <v>384</v>
      </c>
      <c r="D464" s="20">
        <v>1</v>
      </c>
      <c r="E464" s="14">
        <v>0</v>
      </c>
      <c r="F464" s="14">
        <v>0</v>
      </c>
      <c r="G464" s="14">
        <f t="shared" si="48"/>
        <v>1</v>
      </c>
    </row>
    <row r="465" spans="1:7" ht="13.5">
      <c r="A465" s="3">
        <f t="shared" si="45"/>
        <v>34</v>
      </c>
      <c r="B465" s="30" t="s">
        <v>811</v>
      </c>
      <c r="C465" s="31" t="s">
        <v>384</v>
      </c>
      <c r="D465" s="20">
        <v>4</v>
      </c>
      <c r="E465" s="14">
        <v>0</v>
      </c>
      <c r="F465" s="14">
        <v>0</v>
      </c>
      <c r="G465" s="14">
        <f t="shared" si="48"/>
        <v>4</v>
      </c>
    </row>
    <row r="466" spans="1:7" ht="13.5">
      <c r="A466" s="3">
        <f t="shared" si="45"/>
        <v>35</v>
      </c>
      <c r="B466" s="30" t="s">
        <v>812</v>
      </c>
      <c r="C466" s="31" t="s">
        <v>384</v>
      </c>
      <c r="D466" s="20">
        <v>2</v>
      </c>
      <c r="E466" s="14">
        <v>0</v>
      </c>
      <c r="F466" s="14">
        <v>0</v>
      </c>
      <c r="G466" s="14">
        <f>+D466+E466-F466</f>
        <v>2</v>
      </c>
    </row>
    <row r="467" spans="1:7" ht="13.5">
      <c r="A467" s="3">
        <f t="shared" si="45"/>
        <v>36</v>
      </c>
      <c r="B467" s="30" t="s">
        <v>10</v>
      </c>
      <c r="C467" s="31" t="s">
        <v>384</v>
      </c>
      <c r="D467" s="20">
        <v>6</v>
      </c>
      <c r="E467" s="14">
        <v>0</v>
      </c>
      <c r="F467" s="14">
        <v>0</v>
      </c>
      <c r="G467" s="14">
        <f>+D467+E467-F467</f>
        <v>6</v>
      </c>
    </row>
    <row r="468" spans="1:7" ht="13.5">
      <c r="A468" s="3">
        <f t="shared" si="45"/>
        <v>37</v>
      </c>
      <c r="B468" s="30" t="s">
        <v>813</v>
      </c>
      <c r="C468" s="31" t="s">
        <v>384</v>
      </c>
      <c r="D468" s="20">
        <v>4</v>
      </c>
      <c r="E468" s="14">
        <v>0</v>
      </c>
      <c r="F468" s="14">
        <v>0</v>
      </c>
      <c r="G468" s="14">
        <f t="shared" si="48"/>
        <v>4</v>
      </c>
    </row>
    <row r="469" spans="1:7" ht="13.5">
      <c r="A469" s="3">
        <f t="shared" si="45"/>
        <v>38</v>
      </c>
      <c r="B469" s="30" t="s">
        <v>814</v>
      </c>
      <c r="C469" s="31" t="s">
        <v>384</v>
      </c>
      <c r="D469" s="20">
        <v>5</v>
      </c>
      <c r="E469" s="14">
        <v>0</v>
      </c>
      <c r="F469" s="14">
        <v>0</v>
      </c>
      <c r="G469" s="14">
        <f t="shared" si="48"/>
        <v>5</v>
      </c>
    </row>
    <row r="470" spans="1:7" ht="13.5">
      <c r="A470" s="3">
        <f t="shared" si="45"/>
        <v>39</v>
      </c>
      <c r="B470" s="30" t="s">
        <v>111</v>
      </c>
      <c r="C470" s="31" t="s">
        <v>384</v>
      </c>
      <c r="D470" s="20">
        <v>2</v>
      </c>
      <c r="E470" s="14">
        <v>0</v>
      </c>
      <c r="F470" s="14">
        <v>2</v>
      </c>
      <c r="G470" s="14">
        <f>+D470+E470-F470</f>
        <v>0</v>
      </c>
    </row>
    <row r="471" spans="1:7" ht="13.5">
      <c r="A471" s="3">
        <f t="shared" si="45"/>
        <v>40</v>
      </c>
      <c r="B471" s="30" t="s">
        <v>817</v>
      </c>
      <c r="C471" s="31" t="s">
        <v>384</v>
      </c>
      <c r="D471" s="20">
        <v>7</v>
      </c>
      <c r="E471" s="14">
        <v>0</v>
      </c>
      <c r="F471" s="14">
        <v>1</v>
      </c>
      <c r="G471" s="14">
        <f t="shared" si="48"/>
        <v>6</v>
      </c>
    </row>
    <row r="472" spans="1:7" ht="13.5">
      <c r="A472" s="3">
        <f t="shared" si="45"/>
        <v>41</v>
      </c>
      <c r="B472" s="30" t="s">
        <v>818</v>
      </c>
      <c r="C472" s="31" t="s">
        <v>384</v>
      </c>
      <c r="D472" s="20">
        <v>5</v>
      </c>
      <c r="E472" s="14">
        <v>0</v>
      </c>
      <c r="F472" s="14">
        <v>0</v>
      </c>
      <c r="G472" s="14">
        <f>+D472+E472-F472</f>
        <v>5</v>
      </c>
    </row>
    <row r="473" spans="1:7" ht="13.5">
      <c r="A473" s="3">
        <f t="shared" si="45"/>
        <v>42</v>
      </c>
      <c r="B473" s="30" t="s">
        <v>819</v>
      </c>
      <c r="C473" s="31" t="s">
        <v>384</v>
      </c>
      <c r="D473" s="20">
        <v>2</v>
      </c>
      <c r="E473" s="14">
        <v>0</v>
      </c>
      <c r="F473" s="14">
        <v>0</v>
      </c>
      <c r="G473" s="14">
        <f t="shared" si="48"/>
        <v>2</v>
      </c>
    </row>
    <row r="474" spans="1:7" ht="13.5">
      <c r="A474" s="3">
        <f t="shared" si="45"/>
        <v>43</v>
      </c>
      <c r="B474" s="30" t="s">
        <v>820</v>
      </c>
      <c r="C474" s="31" t="s">
        <v>384</v>
      </c>
      <c r="D474" s="20">
        <v>5</v>
      </c>
      <c r="E474" s="14">
        <v>0</v>
      </c>
      <c r="F474" s="14">
        <v>3</v>
      </c>
      <c r="G474" s="14">
        <f t="shared" si="48"/>
        <v>2</v>
      </c>
    </row>
    <row r="475" spans="1:7" ht="13.5">
      <c r="A475" s="3">
        <f t="shared" si="45"/>
        <v>44</v>
      </c>
      <c r="B475" s="30" t="s">
        <v>821</v>
      </c>
      <c r="C475" s="31" t="s">
        <v>384</v>
      </c>
      <c r="D475" s="20">
        <v>0</v>
      </c>
      <c r="E475" s="14">
        <v>0</v>
      </c>
      <c r="F475" s="14">
        <v>0</v>
      </c>
      <c r="G475" s="14">
        <f>+D475+E475-F475</f>
        <v>0</v>
      </c>
    </row>
    <row r="476" spans="1:7" ht="13.5">
      <c r="A476" s="3">
        <f>+A475+1</f>
        <v>45</v>
      </c>
      <c r="B476" s="30" t="s">
        <v>811</v>
      </c>
      <c r="C476" s="31" t="s">
        <v>384</v>
      </c>
      <c r="D476" s="20">
        <v>4</v>
      </c>
      <c r="E476" s="14">
        <v>0</v>
      </c>
      <c r="F476" s="14">
        <f>2+1</f>
        <v>3</v>
      </c>
      <c r="G476" s="14">
        <f>+D476+E476-F476</f>
        <v>1</v>
      </c>
    </row>
    <row r="477" spans="1:7" ht="13.5">
      <c r="A477" s="3">
        <v>46</v>
      </c>
      <c r="B477" s="30" t="s">
        <v>822</v>
      </c>
      <c r="C477" s="31" t="s">
        <v>384</v>
      </c>
      <c r="D477" s="20">
        <v>2</v>
      </c>
      <c r="E477" s="14">
        <v>0</v>
      </c>
      <c r="F477" s="14">
        <v>0</v>
      </c>
      <c r="G477" s="14">
        <f>+D477+E477-F477</f>
        <v>2</v>
      </c>
    </row>
    <row r="478" spans="1:7" ht="13.5">
      <c r="A478" s="3">
        <f t="shared" si="45"/>
        <v>47</v>
      </c>
      <c r="B478" s="30" t="s">
        <v>823</v>
      </c>
      <c r="C478" s="31" t="s">
        <v>384</v>
      </c>
      <c r="D478" s="20">
        <v>0</v>
      </c>
      <c r="E478" s="14">
        <v>0</v>
      </c>
      <c r="F478" s="14">
        <v>0</v>
      </c>
      <c r="G478" s="14">
        <f>+D478+E478-F478</f>
        <v>0</v>
      </c>
    </row>
    <row r="479" spans="1:7" ht="13.5">
      <c r="A479" s="3">
        <f t="shared" si="45"/>
        <v>48</v>
      </c>
      <c r="B479" s="30" t="s">
        <v>824</v>
      </c>
      <c r="C479" s="31" t="s">
        <v>384</v>
      </c>
      <c r="D479" s="20">
        <v>4</v>
      </c>
      <c r="E479" s="14">
        <v>0</v>
      </c>
      <c r="F479" s="14">
        <v>0</v>
      </c>
      <c r="G479" s="14">
        <f>+D479+E479-F479</f>
        <v>4</v>
      </c>
    </row>
    <row r="480" spans="1:7" ht="13.5">
      <c r="A480" s="3">
        <f t="shared" si="45"/>
        <v>49</v>
      </c>
      <c r="B480" s="30" t="s">
        <v>825</v>
      </c>
      <c r="C480" s="31" t="s">
        <v>384</v>
      </c>
      <c r="D480" s="20">
        <v>6</v>
      </c>
      <c r="E480" s="14">
        <v>0</v>
      </c>
      <c r="F480" s="14">
        <v>0</v>
      </c>
      <c r="G480" s="14">
        <f t="shared" si="48"/>
        <v>6</v>
      </c>
    </row>
    <row r="481" spans="1:10" ht="13.5">
      <c r="A481" s="6">
        <f>+A480+1</f>
        <v>50</v>
      </c>
      <c r="B481" s="32" t="s">
        <v>826</v>
      </c>
      <c r="C481" s="33" t="s">
        <v>384</v>
      </c>
      <c r="D481" s="22">
        <v>4</v>
      </c>
      <c r="E481" s="15">
        <v>0</v>
      </c>
      <c r="F481" s="15">
        <v>0</v>
      </c>
      <c r="G481" s="15">
        <f t="shared" si="48"/>
        <v>4</v>
      </c>
    </row>
    <row r="482" spans="1:10" ht="13.5">
      <c r="A482" s="34"/>
      <c r="B482" s="38"/>
      <c r="C482" s="39"/>
      <c r="D482" s="35"/>
      <c r="E482" s="37"/>
      <c r="F482" s="37"/>
      <c r="G482" s="19"/>
      <c r="H482" s="29"/>
    </row>
    <row r="483" spans="1:10">
      <c r="A483" s="11" t="s">
        <v>438</v>
      </c>
      <c r="B483" s="11"/>
      <c r="C483" s="11"/>
      <c r="D483" s="11"/>
      <c r="E483" s="11"/>
      <c r="F483" s="11"/>
      <c r="G483" s="11"/>
    </row>
    <row r="484" spans="1:10" ht="24">
      <c r="A484" s="12" t="s">
        <v>372</v>
      </c>
      <c r="B484" s="12" t="s">
        <v>373</v>
      </c>
      <c r="C484" s="12" t="s">
        <v>374</v>
      </c>
      <c r="D484" s="12" t="s">
        <v>375</v>
      </c>
      <c r="E484" s="12" t="s">
        <v>376</v>
      </c>
      <c r="F484" s="12" t="s">
        <v>377</v>
      </c>
      <c r="G484" s="12" t="s">
        <v>378</v>
      </c>
    </row>
    <row r="485" spans="1:10" ht="13.5">
      <c r="A485" s="3">
        <f>+A481+1</f>
        <v>51</v>
      </c>
      <c r="B485" s="30" t="s">
        <v>827</v>
      </c>
      <c r="C485" s="31" t="s">
        <v>384</v>
      </c>
      <c r="D485" s="20">
        <v>6</v>
      </c>
      <c r="E485" s="14">
        <v>0</v>
      </c>
      <c r="F485" s="14">
        <v>0</v>
      </c>
      <c r="G485" s="14">
        <f t="shared" si="48"/>
        <v>6</v>
      </c>
    </row>
    <row r="486" spans="1:10" ht="13.5">
      <c r="A486" s="3">
        <f>+A485+1</f>
        <v>52</v>
      </c>
      <c r="B486" s="30" t="s">
        <v>828</v>
      </c>
      <c r="C486" s="31" t="s">
        <v>384</v>
      </c>
      <c r="D486" s="20">
        <v>2</v>
      </c>
      <c r="E486" s="14">
        <v>0</v>
      </c>
      <c r="F486" s="14">
        <v>0</v>
      </c>
      <c r="G486" s="14">
        <f t="shared" si="48"/>
        <v>2</v>
      </c>
    </row>
    <row r="487" spans="1:10" ht="13.5">
      <c r="A487" s="3">
        <f t="shared" ref="A487:A523" si="49">+A486+1</f>
        <v>53</v>
      </c>
      <c r="B487" s="30" t="s">
        <v>829</v>
      </c>
      <c r="C487" s="31" t="s">
        <v>384</v>
      </c>
      <c r="D487" s="20">
        <v>4</v>
      </c>
      <c r="E487" s="14">
        <v>0</v>
      </c>
      <c r="F487" s="14">
        <v>0</v>
      </c>
      <c r="G487" s="14">
        <f t="shared" si="48"/>
        <v>4</v>
      </c>
    </row>
    <row r="488" spans="1:10" ht="13.5">
      <c r="A488" s="3">
        <f t="shared" si="49"/>
        <v>54</v>
      </c>
      <c r="B488" s="30" t="s">
        <v>831</v>
      </c>
      <c r="C488" s="31" t="s">
        <v>384</v>
      </c>
      <c r="D488" s="20">
        <v>6</v>
      </c>
      <c r="E488" s="14">
        <v>0</v>
      </c>
      <c r="F488" s="14">
        <v>0</v>
      </c>
      <c r="G488" s="14">
        <f t="shared" si="48"/>
        <v>6</v>
      </c>
    </row>
    <row r="489" spans="1:10" ht="13.5">
      <c r="A489" s="3">
        <f t="shared" si="49"/>
        <v>55</v>
      </c>
      <c r="B489" s="30" t="s">
        <v>832</v>
      </c>
      <c r="C489" s="31" t="s">
        <v>384</v>
      </c>
      <c r="D489" s="20">
        <v>1</v>
      </c>
      <c r="E489" s="14">
        <v>0</v>
      </c>
      <c r="F489" s="14">
        <v>0</v>
      </c>
      <c r="G489" s="14">
        <f>+D489+E489-F489</f>
        <v>1</v>
      </c>
    </row>
    <row r="490" spans="1:10" ht="13.5">
      <c r="A490" s="3">
        <f t="shared" si="49"/>
        <v>56</v>
      </c>
      <c r="B490" s="30" t="s">
        <v>833</v>
      </c>
      <c r="C490" s="31" t="s">
        <v>384</v>
      </c>
      <c r="D490" s="20">
        <v>6</v>
      </c>
      <c r="E490" s="14">
        <v>0</v>
      </c>
      <c r="F490" s="14">
        <v>0</v>
      </c>
      <c r="G490" s="14">
        <f>+D490+E490-F490</f>
        <v>6</v>
      </c>
    </row>
    <row r="491" spans="1:10" ht="13.5">
      <c r="A491" s="3">
        <f t="shared" si="49"/>
        <v>57</v>
      </c>
      <c r="B491" s="30" t="s">
        <v>834</v>
      </c>
      <c r="C491" s="31" t="s">
        <v>384</v>
      </c>
      <c r="D491" s="20">
        <v>8</v>
      </c>
      <c r="E491" s="14">
        <v>0</v>
      </c>
      <c r="F491" s="14">
        <v>0</v>
      </c>
      <c r="G491" s="14">
        <f t="shared" si="48"/>
        <v>8</v>
      </c>
    </row>
    <row r="492" spans="1:10" ht="13.5">
      <c r="A492" s="3">
        <f t="shared" si="49"/>
        <v>58</v>
      </c>
      <c r="B492" s="30" t="s">
        <v>835</v>
      </c>
      <c r="C492" s="31" t="s">
        <v>384</v>
      </c>
      <c r="D492" s="20">
        <v>6</v>
      </c>
      <c r="E492" s="14">
        <v>0</v>
      </c>
      <c r="F492" s="14">
        <v>0</v>
      </c>
      <c r="G492" s="14">
        <f t="shared" si="48"/>
        <v>6</v>
      </c>
    </row>
    <row r="493" spans="1:10" ht="13.5">
      <c r="A493" s="3">
        <f t="shared" si="49"/>
        <v>59</v>
      </c>
      <c r="B493" s="30" t="s">
        <v>836</v>
      </c>
      <c r="C493" s="31" t="s">
        <v>384</v>
      </c>
      <c r="D493" s="20">
        <v>1</v>
      </c>
      <c r="E493" s="14">
        <v>0</v>
      </c>
      <c r="F493" s="14">
        <v>0</v>
      </c>
      <c r="G493" s="14">
        <f t="shared" si="48"/>
        <v>1</v>
      </c>
      <c r="J493">
        <f>49+32</f>
        <v>81</v>
      </c>
    </row>
    <row r="494" spans="1:10" ht="13.5">
      <c r="A494" s="3">
        <f t="shared" si="49"/>
        <v>60</v>
      </c>
      <c r="B494" s="30" t="s">
        <v>837</v>
      </c>
      <c r="C494" s="31" t="s">
        <v>384</v>
      </c>
      <c r="D494" s="20">
        <v>2</v>
      </c>
      <c r="E494" s="14">
        <v>0</v>
      </c>
      <c r="F494" s="14">
        <v>0</v>
      </c>
      <c r="G494" s="14">
        <f t="shared" si="48"/>
        <v>2</v>
      </c>
    </row>
    <row r="495" spans="1:10" ht="13.5">
      <c r="A495" s="3">
        <f t="shared" si="49"/>
        <v>61</v>
      </c>
      <c r="B495" s="30" t="s">
        <v>838</v>
      </c>
      <c r="C495" s="31" t="s">
        <v>384</v>
      </c>
      <c r="D495" s="20">
        <v>20</v>
      </c>
      <c r="E495" s="14">
        <v>0</v>
      </c>
      <c r="F495" s="14">
        <v>0</v>
      </c>
      <c r="G495" s="14">
        <f t="shared" si="48"/>
        <v>20</v>
      </c>
    </row>
    <row r="496" spans="1:10" ht="13.5">
      <c r="A496" s="3">
        <f t="shared" si="49"/>
        <v>62</v>
      </c>
      <c r="B496" s="30" t="s">
        <v>840</v>
      </c>
      <c r="C496" s="31" t="s">
        <v>384</v>
      </c>
      <c r="D496" s="20">
        <v>1</v>
      </c>
      <c r="E496" s="14">
        <v>0</v>
      </c>
      <c r="F496" s="14">
        <v>0</v>
      </c>
      <c r="G496" s="14">
        <f t="shared" ref="G496:G501" si="50">+D496+E496-F496</f>
        <v>1</v>
      </c>
    </row>
    <row r="497" spans="1:7" ht="13.5">
      <c r="A497" s="3">
        <f t="shared" si="49"/>
        <v>63</v>
      </c>
      <c r="B497" s="30" t="s">
        <v>841</v>
      </c>
      <c r="C497" s="31" t="s">
        <v>384</v>
      </c>
      <c r="D497" s="20">
        <v>2</v>
      </c>
      <c r="E497" s="14">
        <v>0</v>
      </c>
      <c r="F497" s="14">
        <v>0</v>
      </c>
      <c r="G497" s="14">
        <f t="shared" si="50"/>
        <v>2</v>
      </c>
    </row>
    <row r="498" spans="1:7" ht="13.5">
      <c r="A498" s="3">
        <f t="shared" si="49"/>
        <v>64</v>
      </c>
      <c r="B498" s="30" t="s">
        <v>842</v>
      </c>
      <c r="C498" s="31" t="s">
        <v>384</v>
      </c>
      <c r="D498" s="20">
        <v>3</v>
      </c>
      <c r="E498" s="14">
        <v>0</v>
      </c>
      <c r="F498" s="14">
        <v>0</v>
      </c>
      <c r="G498" s="14">
        <f t="shared" si="50"/>
        <v>3</v>
      </c>
    </row>
    <row r="499" spans="1:7" ht="13.5">
      <c r="A499" s="3">
        <f t="shared" si="49"/>
        <v>65</v>
      </c>
      <c r="B499" s="30" t="s">
        <v>843</v>
      </c>
      <c r="C499" s="31" t="s">
        <v>384</v>
      </c>
      <c r="D499" s="20">
        <v>2</v>
      </c>
      <c r="E499" s="14">
        <v>0</v>
      </c>
      <c r="F499" s="14">
        <v>0</v>
      </c>
      <c r="G499" s="14">
        <f t="shared" si="50"/>
        <v>2</v>
      </c>
    </row>
    <row r="500" spans="1:7" ht="13.5">
      <c r="A500" s="3">
        <f t="shared" si="49"/>
        <v>66</v>
      </c>
      <c r="B500" s="30" t="s">
        <v>76</v>
      </c>
      <c r="C500" s="31" t="s">
        <v>384</v>
      </c>
      <c r="D500" s="20">
        <v>2</v>
      </c>
      <c r="E500" s="14">
        <v>0</v>
      </c>
      <c r="F500" s="14">
        <v>0</v>
      </c>
      <c r="G500" s="14">
        <f t="shared" si="50"/>
        <v>2</v>
      </c>
    </row>
    <row r="501" spans="1:7" ht="13.5">
      <c r="A501" s="3">
        <f t="shared" si="49"/>
        <v>67</v>
      </c>
      <c r="B501" s="30" t="s">
        <v>844</v>
      </c>
      <c r="C501" s="31" t="s">
        <v>384</v>
      </c>
      <c r="D501" s="20">
        <v>30</v>
      </c>
      <c r="E501" s="14">
        <v>0</v>
      </c>
      <c r="F501" s="14">
        <v>0</v>
      </c>
      <c r="G501" s="14">
        <f t="shared" si="50"/>
        <v>30</v>
      </c>
    </row>
    <row r="502" spans="1:7" ht="13.5">
      <c r="A502" s="3">
        <f t="shared" si="49"/>
        <v>68</v>
      </c>
      <c r="B502" s="30" t="s">
        <v>845</v>
      </c>
      <c r="C502" s="31" t="s">
        <v>386</v>
      </c>
      <c r="D502" s="20">
        <v>3</v>
      </c>
      <c r="E502" s="14">
        <v>0</v>
      </c>
      <c r="F502" s="14">
        <v>0</v>
      </c>
      <c r="G502" s="14">
        <f t="shared" ref="G502:G509" si="51">+D502+E502-F502</f>
        <v>3</v>
      </c>
    </row>
    <row r="503" spans="1:7" ht="13.5">
      <c r="A503" s="3">
        <f>+A502+1</f>
        <v>69</v>
      </c>
      <c r="B503" s="30" t="s">
        <v>113</v>
      </c>
      <c r="C503" s="31" t="s">
        <v>386</v>
      </c>
      <c r="D503" s="20">
        <v>0</v>
      </c>
      <c r="E503" s="14">
        <v>4</v>
      </c>
      <c r="F503" s="14">
        <v>0</v>
      </c>
      <c r="G503" s="14">
        <f>+D503+E503-F503</f>
        <v>4</v>
      </c>
    </row>
    <row r="504" spans="1:7" ht="13.5">
      <c r="A504" s="3">
        <f>+A503+1</f>
        <v>70</v>
      </c>
      <c r="B504" s="30" t="s">
        <v>117</v>
      </c>
      <c r="C504" s="31" t="s">
        <v>386</v>
      </c>
      <c r="D504" s="20">
        <v>0</v>
      </c>
      <c r="E504" s="14">
        <v>1</v>
      </c>
      <c r="F504" s="14">
        <v>1</v>
      </c>
      <c r="G504" s="14">
        <f>+D504+E504-F504</f>
        <v>0</v>
      </c>
    </row>
    <row r="505" spans="1:7" ht="13.5">
      <c r="A505" s="3">
        <v>71</v>
      </c>
      <c r="B505" s="30" t="s">
        <v>846</v>
      </c>
      <c r="C505" s="31" t="s">
        <v>384</v>
      </c>
      <c r="D505" s="20">
        <v>9</v>
      </c>
      <c r="E505" s="14">
        <v>0</v>
      </c>
      <c r="F505" s="14">
        <v>0</v>
      </c>
      <c r="G505" s="14">
        <f t="shared" si="51"/>
        <v>9</v>
      </c>
    </row>
    <row r="506" spans="1:7" ht="13.5">
      <c r="A506" s="3">
        <f t="shared" si="49"/>
        <v>72</v>
      </c>
      <c r="B506" s="30" t="s">
        <v>1065</v>
      </c>
      <c r="C506" s="31" t="s">
        <v>386</v>
      </c>
      <c r="D506" s="20">
        <v>0</v>
      </c>
      <c r="E506" s="14">
        <v>0</v>
      </c>
      <c r="F506" s="14">
        <v>0</v>
      </c>
      <c r="G506" s="14">
        <f t="shared" si="51"/>
        <v>0</v>
      </c>
    </row>
    <row r="507" spans="1:7" ht="13.5">
      <c r="A507" s="3">
        <f t="shared" si="49"/>
        <v>73</v>
      </c>
      <c r="B507" s="30" t="s">
        <v>1066</v>
      </c>
      <c r="C507" s="31" t="s">
        <v>396</v>
      </c>
      <c r="D507" s="20">
        <v>10</v>
      </c>
      <c r="E507" s="14">
        <v>0</v>
      </c>
      <c r="F507" s="14">
        <v>10</v>
      </c>
      <c r="G507" s="14">
        <f t="shared" si="51"/>
        <v>0</v>
      </c>
    </row>
    <row r="508" spans="1:7" ht="13.5">
      <c r="A508" s="3">
        <f t="shared" si="49"/>
        <v>74</v>
      </c>
      <c r="B508" s="30" t="s">
        <v>11</v>
      </c>
      <c r="C508" s="31" t="s">
        <v>396</v>
      </c>
      <c r="D508" s="20">
        <v>0</v>
      </c>
      <c r="E508" s="14">
        <v>0</v>
      </c>
      <c r="F508" s="14">
        <v>0</v>
      </c>
      <c r="G508" s="14">
        <f t="shared" si="51"/>
        <v>0</v>
      </c>
    </row>
    <row r="509" spans="1:7" ht="13.5">
      <c r="A509" s="3">
        <f t="shared" si="49"/>
        <v>75</v>
      </c>
      <c r="B509" s="30" t="s">
        <v>12</v>
      </c>
      <c r="C509" s="31" t="s">
        <v>386</v>
      </c>
      <c r="D509" s="20">
        <v>0</v>
      </c>
      <c r="E509" s="14">
        <v>10</v>
      </c>
      <c r="F509" s="14">
        <v>0</v>
      </c>
      <c r="G509" s="14">
        <f t="shared" si="51"/>
        <v>10</v>
      </c>
    </row>
    <row r="510" spans="1:7" ht="13.5">
      <c r="A510" s="3">
        <f>+A509+1</f>
        <v>76</v>
      </c>
      <c r="B510" s="30" t="s">
        <v>115</v>
      </c>
      <c r="C510" s="31" t="s">
        <v>386</v>
      </c>
      <c r="D510" s="20">
        <v>0</v>
      </c>
      <c r="E510" s="14">
        <v>5</v>
      </c>
      <c r="F510" s="14">
        <v>5</v>
      </c>
      <c r="G510" s="14">
        <f>+D510+E510-F510</f>
        <v>0</v>
      </c>
    </row>
    <row r="511" spans="1:7" ht="13.5">
      <c r="A511" s="3">
        <v>76</v>
      </c>
      <c r="B511" s="30" t="s">
        <v>847</v>
      </c>
      <c r="C511" s="31" t="s">
        <v>384</v>
      </c>
      <c r="D511" s="20">
        <v>25</v>
      </c>
      <c r="E511" s="14">
        <v>0</v>
      </c>
      <c r="F511" s="14">
        <v>0</v>
      </c>
      <c r="G511" s="14">
        <f>+D511+E511-F511</f>
        <v>25</v>
      </c>
    </row>
    <row r="512" spans="1:7" ht="13.5">
      <c r="A512" s="3">
        <f t="shared" si="49"/>
        <v>77</v>
      </c>
      <c r="B512" s="30" t="s">
        <v>848</v>
      </c>
      <c r="C512" s="31" t="s">
        <v>384</v>
      </c>
      <c r="D512" s="20">
        <v>2</v>
      </c>
      <c r="E512" s="14">
        <v>0</v>
      </c>
      <c r="F512" s="14">
        <v>0</v>
      </c>
      <c r="G512" s="14">
        <f>+D512+E512-F512</f>
        <v>2</v>
      </c>
    </row>
    <row r="513" spans="1:7" ht="13.5">
      <c r="A513" s="3">
        <f t="shared" si="49"/>
        <v>78</v>
      </c>
      <c r="B513" s="30" t="s">
        <v>849</v>
      </c>
      <c r="C513" s="31" t="s">
        <v>384</v>
      </c>
      <c r="D513" s="20">
        <v>2</v>
      </c>
      <c r="E513" s="14">
        <v>0</v>
      </c>
      <c r="F513" s="14">
        <v>0</v>
      </c>
      <c r="G513" s="14">
        <f>+D513+E513-F513</f>
        <v>2</v>
      </c>
    </row>
    <row r="514" spans="1:7" ht="13.5">
      <c r="A514" s="3">
        <f t="shared" si="49"/>
        <v>79</v>
      </c>
      <c r="B514" s="30" t="s">
        <v>850</v>
      </c>
      <c r="C514" s="31" t="s">
        <v>384</v>
      </c>
      <c r="D514" s="20">
        <v>10</v>
      </c>
      <c r="E514" s="14">
        <v>0</v>
      </c>
      <c r="F514" s="14">
        <v>0</v>
      </c>
      <c r="G514" s="14">
        <f t="shared" ref="G514:G524" si="52">+D514+E514-F514</f>
        <v>10</v>
      </c>
    </row>
    <row r="515" spans="1:7" ht="13.5">
      <c r="A515" s="3">
        <f>+A514+1</f>
        <v>80</v>
      </c>
      <c r="B515" s="30" t="s">
        <v>114</v>
      </c>
      <c r="C515" s="31" t="s">
        <v>384</v>
      </c>
      <c r="D515" s="20">
        <v>0</v>
      </c>
      <c r="E515" s="14">
        <v>30</v>
      </c>
      <c r="F515" s="14">
        <v>0</v>
      </c>
      <c r="G515" s="14">
        <f>+D515+E515-F515</f>
        <v>30</v>
      </c>
    </row>
    <row r="516" spans="1:7" ht="13.5">
      <c r="A516" s="3">
        <f>+A515+1</f>
        <v>81</v>
      </c>
      <c r="B516" s="30" t="s">
        <v>116</v>
      </c>
      <c r="C516" s="31" t="s">
        <v>384</v>
      </c>
      <c r="D516" s="20">
        <v>0</v>
      </c>
      <c r="E516" s="14">
        <v>4</v>
      </c>
      <c r="F516" s="14">
        <v>0</v>
      </c>
      <c r="G516" s="14">
        <f>+D516+E516-F516</f>
        <v>4</v>
      </c>
    </row>
    <row r="517" spans="1:7" ht="13.5">
      <c r="A517" s="3">
        <v>82</v>
      </c>
      <c r="B517" s="30" t="s">
        <v>851</v>
      </c>
      <c r="C517" s="31" t="s">
        <v>384</v>
      </c>
      <c r="D517" s="20">
        <v>3</v>
      </c>
      <c r="E517" s="14">
        <v>0</v>
      </c>
      <c r="F517" s="14">
        <v>0</v>
      </c>
      <c r="G517" s="14">
        <f t="shared" si="52"/>
        <v>3</v>
      </c>
    </row>
    <row r="518" spans="1:7" ht="13.5">
      <c r="A518" s="3">
        <f t="shared" si="49"/>
        <v>83</v>
      </c>
      <c r="B518" s="30" t="s">
        <v>852</v>
      </c>
      <c r="C518" s="31" t="s">
        <v>384</v>
      </c>
      <c r="D518" s="20">
        <v>3</v>
      </c>
      <c r="E518" s="14">
        <v>0</v>
      </c>
      <c r="F518" s="14">
        <v>0</v>
      </c>
      <c r="G518" s="14">
        <f t="shared" si="52"/>
        <v>3</v>
      </c>
    </row>
    <row r="519" spans="1:7" ht="13.5">
      <c r="A519" s="3">
        <f t="shared" si="49"/>
        <v>84</v>
      </c>
      <c r="B519" s="30" t="s">
        <v>853</v>
      </c>
      <c r="C519" s="31" t="s">
        <v>383</v>
      </c>
      <c r="D519" s="20">
        <v>1</v>
      </c>
      <c r="E519" s="14">
        <v>0</v>
      </c>
      <c r="F519" s="14">
        <v>0</v>
      </c>
      <c r="G519" s="14">
        <f t="shared" si="52"/>
        <v>1</v>
      </c>
    </row>
    <row r="520" spans="1:7" ht="13.5">
      <c r="A520" s="3">
        <f t="shared" si="49"/>
        <v>85</v>
      </c>
      <c r="B520" s="30" t="s">
        <v>854</v>
      </c>
      <c r="C520" s="31" t="s">
        <v>383</v>
      </c>
      <c r="D520" s="20">
        <v>2</v>
      </c>
      <c r="E520" s="14">
        <v>0</v>
      </c>
      <c r="F520" s="14">
        <v>0</v>
      </c>
      <c r="G520" s="14">
        <f t="shared" si="52"/>
        <v>2</v>
      </c>
    </row>
    <row r="521" spans="1:7" ht="13.5">
      <c r="A521" s="3">
        <f t="shared" si="49"/>
        <v>86</v>
      </c>
      <c r="B521" s="30" t="s">
        <v>15</v>
      </c>
      <c r="C521" s="31" t="s">
        <v>397</v>
      </c>
      <c r="D521" s="20">
        <v>2</v>
      </c>
      <c r="E521" s="14">
        <v>0</v>
      </c>
      <c r="F521" s="14">
        <v>0</v>
      </c>
      <c r="G521" s="14">
        <f t="shared" si="52"/>
        <v>2</v>
      </c>
    </row>
    <row r="522" spans="1:7" ht="13.5">
      <c r="A522" s="3">
        <f t="shared" si="49"/>
        <v>87</v>
      </c>
      <c r="B522" s="30" t="s">
        <v>855</v>
      </c>
      <c r="C522" s="31" t="s">
        <v>384</v>
      </c>
      <c r="D522" s="20">
        <v>1</v>
      </c>
      <c r="E522" s="14">
        <v>0</v>
      </c>
      <c r="F522" s="14">
        <v>0</v>
      </c>
      <c r="G522" s="14">
        <f t="shared" si="52"/>
        <v>1</v>
      </c>
    </row>
    <row r="523" spans="1:7" ht="13.5">
      <c r="A523" s="3">
        <f t="shared" si="49"/>
        <v>88</v>
      </c>
      <c r="B523" s="30" t="s">
        <v>856</v>
      </c>
      <c r="C523" s="31" t="s">
        <v>384</v>
      </c>
      <c r="D523" s="20">
        <v>2</v>
      </c>
      <c r="E523" s="14">
        <v>1</v>
      </c>
      <c r="F523" s="14">
        <v>0</v>
      </c>
      <c r="G523" s="14">
        <f t="shared" si="52"/>
        <v>3</v>
      </c>
    </row>
    <row r="524" spans="1:7" ht="13.5">
      <c r="A524" s="6">
        <f>+A523+1</f>
        <v>89</v>
      </c>
      <c r="B524" s="32" t="s">
        <v>857</v>
      </c>
      <c r="C524" s="33" t="s">
        <v>384</v>
      </c>
      <c r="D524" s="22">
        <v>2</v>
      </c>
      <c r="E524" s="15">
        <v>0</v>
      </c>
      <c r="F524" s="15">
        <v>1</v>
      </c>
      <c r="G524" s="15">
        <f t="shared" si="52"/>
        <v>1</v>
      </c>
    </row>
    <row r="525" spans="1:7" ht="13.5">
      <c r="A525" s="28"/>
      <c r="B525" s="40"/>
      <c r="C525" s="57"/>
      <c r="D525" s="27"/>
      <c r="E525" s="25"/>
      <c r="F525" s="58"/>
      <c r="G525" s="25"/>
    </row>
    <row r="526" spans="1:7" ht="13.5">
      <c r="A526" s="34"/>
      <c r="B526" s="38"/>
      <c r="C526" s="39"/>
      <c r="D526" s="35"/>
      <c r="E526" s="19"/>
      <c r="F526" s="59"/>
      <c r="G526" s="19"/>
    </row>
    <row r="527" spans="1:7">
      <c r="A527" s="11" t="s">
        <v>438</v>
      </c>
      <c r="B527" s="11"/>
      <c r="C527" s="11"/>
      <c r="D527" s="11"/>
      <c r="E527" s="11"/>
      <c r="F527" s="11"/>
      <c r="G527" s="11"/>
    </row>
    <row r="528" spans="1:7" ht="24">
      <c r="A528" s="12" t="s">
        <v>372</v>
      </c>
      <c r="B528" s="12" t="s">
        <v>373</v>
      </c>
      <c r="C528" s="12" t="s">
        <v>374</v>
      </c>
      <c r="D528" s="12" t="s">
        <v>375</v>
      </c>
      <c r="E528" s="12" t="s">
        <v>376</v>
      </c>
      <c r="F528" s="12" t="s">
        <v>377</v>
      </c>
      <c r="G528" s="12" t="s">
        <v>378</v>
      </c>
    </row>
    <row r="529" spans="1:7" ht="13.5">
      <c r="A529" s="3">
        <f>+A524+1</f>
        <v>90</v>
      </c>
      <c r="B529" s="30" t="s">
        <v>858</v>
      </c>
      <c r="C529" s="8" t="s">
        <v>384</v>
      </c>
      <c r="D529" s="20">
        <v>2</v>
      </c>
      <c r="E529" s="14">
        <v>0</v>
      </c>
      <c r="F529" s="14">
        <v>0</v>
      </c>
      <c r="G529" s="14">
        <f t="shared" ref="G529:G555" si="53">+D529+E529-F529</f>
        <v>2</v>
      </c>
    </row>
    <row r="530" spans="1:7" ht="13.5">
      <c r="A530" s="3">
        <f t="shared" ref="A530:A564" si="54">+A529+1</f>
        <v>91</v>
      </c>
      <c r="B530" s="30" t="s">
        <v>859</v>
      </c>
      <c r="C530" s="8" t="s">
        <v>384</v>
      </c>
      <c r="D530" s="20">
        <v>1</v>
      </c>
      <c r="E530" s="14">
        <v>2</v>
      </c>
      <c r="F530" s="14">
        <v>3</v>
      </c>
      <c r="G530" s="14">
        <f t="shared" si="53"/>
        <v>0</v>
      </c>
    </row>
    <row r="531" spans="1:7" ht="13.5">
      <c r="A531" s="3">
        <f t="shared" si="54"/>
        <v>92</v>
      </c>
      <c r="B531" s="30" t="s">
        <v>860</v>
      </c>
      <c r="C531" s="8" t="s">
        <v>384</v>
      </c>
      <c r="D531" s="20">
        <v>1</v>
      </c>
      <c r="E531" s="14">
        <v>0</v>
      </c>
      <c r="F531" s="14">
        <v>0</v>
      </c>
      <c r="G531" s="14">
        <f t="shared" si="53"/>
        <v>1</v>
      </c>
    </row>
    <row r="532" spans="1:7" ht="13.5">
      <c r="A532" s="3">
        <f t="shared" si="54"/>
        <v>93</v>
      </c>
      <c r="B532" s="30" t="s">
        <v>77</v>
      </c>
      <c r="C532" s="8" t="s">
        <v>384</v>
      </c>
      <c r="D532" s="20">
        <v>0</v>
      </c>
      <c r="E532" s="14">
        <v>20</v>
      </c>
      <c r="F532" s="14">
        <v>20</v>
      </c>
      <c r="G532" s="14">
        <f>+D532+E532-F532</f>
        <v>0</v>
      </c>
    </row>
    <row r="533" spans="1:7" ht="13.5">
      <c r="A533" s="3">
        <f t="shared" si="54"/>
        <v>94</v>
      </c>
      <c r="B533" s="30" t="s">
        <v>861</v>
      </c>
      <c r="C533" s="8" t="s">
        <v>439</v>
      </c>
      <c r="D533" s="20">
        <v>2</v>
      </c>
      <c r="E533" s="14">
        <v>0</v>
      </c>
      <c r="F533" s="14">
        <v>0</v>
      </c>
      <c r="G533" s="14">
        <f t="shared" si="53"/>
        <v>2</v>
      </c>
    </row>
    <row r="534" spans="1:7" ht="13.5">
      <c r="A534" s="3">
        <f t="shared" si="54"/>
        <v>95</v>
      </c>
      <c r="B534" s="30" t="s">
        <v>862</v>
      </c>
      <c r="C534" s="8" t="s">
        <v>419</v>
      </c>
      <c r="D534" s="20">
        <v>5</v>
      </c>
      <c r="E534" s="14">
        <v>0</v>
      </c>
      <c r="F534" s="14">
        <v>0</v>
      </c>
      <c r="G534" s="14">
        <f t="shared" si="53"/>
        <v>5</v>
      </c>
    </row>
    <row r="535" spans="1:7" ht="13.5">
      <c r="A535" s="3">
        <f t="shared" si="54"/>
        <v>96</v>
      </c>
      <c r="B535" s="30" t="s">
        <v>863</v>
      </c>
      <c r="C535" s="8" t="s">
        <v>386</v>
      </c>
      <c r="D535" s="20">
        <v>3</v>
      </c>
      <c r="E535" s="14">
        <v>0</v>
      </c>
      <c r="F535" s="14">
        <v>0</v>
      </c>
      <c r="G535" s="14">
        <f t="shared" si="53"/>
        <v>3</v>
      </c>
    </row>
    <row r="536" spans="1:7" ht="13.5">
      <c r="A536" s="3">
        <f t="shared" si="54"/>
        <v>97</v>
      </c>
      <c r="B536" s="30" t="s">
        <v>864</v>
      </c>
      <c r="C536" s="8" t="s">
        <v>386</v>
      </c>
      <c r="D536" s="20">
        <v>1</v>
      </c>
      <c r="E536" s="14">
        <v>0</v>
      </c>
      <c r="F536" s="14">
        <v>0</v>
      </c>
      <c r="G536" s="14">
        <f t="shared" si="53"/>
        <v>1</v>
      </c>
    </row>
    <row r="537" spans="1:7" ht="13.5">
      <c r="A537" s="3">
        <f t="shared" si="54"/>
        <v>98</v>
      </c>
      <c r="B537" s="30" t="s">
        <v>865</v>
      </c>
      <c r="C537" s="8" t="s">
        <v>386</v>
      </c>
      <c r="D537" s="20">
        <v>1</v>
      </c>
      <c r="E537" s="14">
        <v>0</v>
      </c>
      <c r="F537" s="14">
        <v>0</v>
      </c>
      <c r="G537" s="14">
        <f t="shared" si="53"/>
        <v>1</v>
      </c>
    </row>
    <row r="538" spans="1:7" ht="13.5">
      <c r="A538" s="3">
        <f t="shared" si="54"/>
        <v>99</v>
      </c>
      <c r="B538" s="30" t="s">
        <v>866</v>
      </c>
      <c r="C538" s="8" t="s">
        <v>386</v>
      </c>
      <c r="D538" s="20">
        <v>2</v>
      </c>
      <c r="E538" s="14">
        <v>0</v>
      </c>
      <c r="F538" s="14">
        <v>0</v>
      </c>
      <c r="G538" s="14">
        <f t="shared" si="53"/>
        <v>2</v>
      </c>
    </row>
    <row r="539" spans="1:7" ht="13.5">
      <c r="A539" s="3">
        <f t="shared" si="54"/>
        <v>100</v>
      </c>
      <c r="B539" s="30" t="s">
        <v>867</v>
      </c>
      <c r="C539" s="31" t="s">
        <v>386</v>
      </c>
      <c r="D539" s="20">
        <v>2</v>
      </c>
      <c r="E539" s="14">
        <v>0</v>
      </c>
      <c r="F539" s="14">
        <v>0</v>
      </c>
      <c r="G539" s="14">
        <f t="shared" si="53"/>
        <v>2</v>
      </c>
    </row>
    <row r="540" spans="1:7" ht="13.5">
      <c r="A540" s="3">
        <f>+A539+1</f>
        <v>101</v>
      </c>
      <c r="B540" s="30" t="s">
        <v>118</v>
      </c>
      <c r="C540" s="31" t="s">
        <v>384</v>
      </c>
      <c r="D540" s="20">
        <v>0</v>
      </c>
      <c r="E540" s="14">
        <v>1</v>
      </c>
      <c r="F540" s="14">
        <v>1</v>
      </c>
      <c r="G540" s="14">
        <f>+D540+E540-F540</f>
        <v>0</v>
      </c>
    </row>
    <row r="541" spans="1:7" ht="13.5">
      <c r="A541" s="3">
        <v>102</v>
      </c>
      <c r="B541" s="30" t="s">
        <v>868</v>
      </c>
      <c r="C541" s="31" t="s">
        <v>393</v>
      </c>
      <c r="D541" s="20">
        <v>1</v>
      </c>
      <c r="E541" s="14">
        <v>0</v>
      </c>
      <c r="F541" s="14">
        <v>0</v>
      </c>
      <c r="G541" s="14">
        <f t="shared" si="53"/>
        <v>1</v>
      </c>
    </row>
    <row r="542" spans="1:7" ht="13.5">
      <c r="A542" s="3">
        <f t="shared" si="54"/>
        <v>103</v>
      </c>
      <c r="B542" s="30" t="s">
        <v>869</v>
      </c>
      <c r="C542" s="31" t="s">
        <v>396</v>
      </c>
      <c r="D542" s="20">
        <v>1</v>
      </c>
      <c r="E542" s="14">
        <v>0</v>
      </c>
      <c r="F542" s="14">
        <v>0</v>
      </c>
      <c r="G542" s="14">
        <f t="shared" si="53"/>
        <v>1</v>
      </c>
    </row>
    <row r="543" spans="1:7" ht="13.5">
      <c r="A543" s="3">
        <f t="shared" si="54"/>
        <v>104</v>
      </c>
      <c r="B543" s="30" t="s">
        <v>870</v>
      </c>
      <c r="C543" s="31" t="s">
        <v>384</v>
      </c>
      <c r="D543" s="20">
        <v>1</v>
      </c>
      <c r="E543" s="14">
        <v>0</v>
      </c>
      <c r="F543" s="14">
        <v>0</v>
      </c>
      <c r="G543" s="14">
        <f t="shared" si="53"/>
        <v>1</v>
      </c>
    </row>
    <row r="544" spans="1:7" ht="13.5">
      <c r="A544" s="3">
        <f t="shared" si="54"/>
        <v>105</v>
      </c>
      <c r="B544" s="30" t="s">
        <v>871</v>
      </c>
      <c r="C544" s="31" t="s">
        <v>383</v>
      </c>
      <c r="D544" s="20">
        <v>1</v>
      </c>
      <c r="E544" s="14">
        <v>0</v>
      </c>
      <c r="F544" s="14">
        <v>0</v>
      </c>
      <c r="G544" s="14">
        <f t="shared" si="53"/>
        <v>1</v>
      </c>
    </row>
    <row r="545" spans="1:7" ht="13.5">
      <c r="A545" s="3">
        <f t="shared" si="54"/>
        <v>106</v>
      </c>
      <c r="B545" s="30" t="s">
        <v>872</v>
      </c>
      <c r="C545" s="31" t="s">
        <v>384</v>
      </c>
      <c r="D545" s="20">
        <v>4</v>
      </c>
      <c r="E545" s="14">
        <v>0</v>
      </c>
      <c r="F545" s="14">
        <v>1</v>
      </c>
      <c r="G545" s="14">
        <f t="shared" si="53"/>
        <v>3</v>
      </c>
    </row>
    <row r="546" spans="1:7" ht="13.5">
      <c r="A546" s="3">
        <f t="shared" si="54"/>
        <v>107</v>
      </c>
      <c r="B546" s="30" t="s">
        <v>873</v>
      </c>
      <c r="C546" s="31" t="s">
        <v>384</v>
      </c>
      <c r="D546" s="20">
        <v>2</v>
      </c>
      <c r="E546" s="14">
        <v>0</v>
      </c>
      <c r="F546" s="14">
        <v>0</v>
      </c>
      <c r="G546" s="14">
        <f t="shared" si="53"/>
        <v>2</v>
      </c>
    </row>
    <row r="547" spans="1:7" ht="13.5">
      <c r="A547" s="3">
        <f t="shared" si="54"/>
        <v>108</v>
      </c>
      <c r="B547" s="30" t="s">
        <v>874</v>
      </c>
      <c r="C547" s="31" t="s">
        <v>384</v>
      </c>
      <c r="D547" s="20">
        <v>1</v>
      </c>
      <c r="E547" s="14">
        <v>0</v>
      </c>
      <c r="F547" s="14">
        <v>0</v>
      </c>
      <c r="G547" s="14">
        <f t="shared" si="53"/>
        <v>1</v>
      </c>
    </row>
    <row r="548" spans="1:7" ht="13.5">
      <c r="A548" s="3">
        <f t="shared" si="54"/>
        <v>109</v>
      </c>
      <c r="B548" s="30" t="s">
        <v>875</v>
      </c>
      <c r="C548" s="31" t="s">
        <v>427</v>
      </c>
      <c r="D548" s="20">
        <v>1</v>
      </c>
      <c r="E548" s="14">
        <v>0</v>
      </c>
      <c r="F548" s="14">
        <v>0</v>
      </c>
      <c r="G548" s="14">
        <f t="shared" si="53"/>
        <v>1</v>
      </c>
    </row>
    <row r="549" spans="1:7" ht="13.5">
      <c r="A549" s="3">
        <f t="shared" si="54"/>
        <v>110</v>
      </c>
      <c r="B549" s="30" t="s">
        <v>876</v>
      </c>
      <c r="C549" s="31" t="s">
        <v>384</v>
      </c>
      <c r="D549" s="20">
        <v>1</v>
      </c>
      <c r="E549" s="14">
        <v>0</v>
      </c>
      <c r="F549" s="14">
        <v>0</v>
      </c>
      <c r="G549" s="14">
        <f t="shared" si="53"/>
        <v>1</v>
      </c>
    </row>
    <row r="550" spans="1:7" ht="13.5">
      <c r="A550" s="3">
        <f t="shared" si="54"/>
        <v>111</v>
      </c>
      <c r="B550" s="30" t="s">
        <v>877</v>
      </c>
      <c r="C550" s="31" t="s">
        <v>384</v>
      </c>
      <c r="D550" s="20">
        <v>5</v>
      </c>
      <c r="E550" s="14">
        <v>0</v>
      </c>
      <c r="F550" s="14">
        <v>0</v>
      </c>
      <c r="G550" s="14">
        <f t="shared" si="53"/>
        <v>5</v>
      </c>
    </row>
    <row r="551" spans="1:7" ht="13.5">
      <c r="A551" s="3">
        <f t="shared" si="54"/>
        <v>112</v>
      </c>
      <c r="B551" s="30" t="s">
        <v>878</v>
      </c>
      <c r="C551" s="31" t="s">
        <v>384</v>
      </c>
      <c r="D551" s="20">
        <v>2</v>
      </c>
      <c r="E551" s="14">
        <v>0</v>
      </c>
      <c r="F551" s="14">
        <v>0</v>
      </c>
      <c r="G551" s="14">
        <f t="shared" si="53"/>
        <v>2</v>
      </c>
    </row>
    <row r="552" spans="1:7" ht="13.5">
      <c r="A552" s="3">
        <f t="shared" si="54"/>
        <v>113</v>
      </c>
      <c r="B552" s="30" t="s">
        <v>880</v>
      </c>
      <c r="C552" s="31" t="s">
        <v>381</v>
      </c>
      <c r="D552" s="20">
        <v>30</v>
      </c>
      <c r="E552" s="14">
        <v>0</v>
      </c>
      <c r="F552" s="14">
        <f>1+2+1+1</f>
        <v>5</v>
      </c>
      <c r="G552" s="14">
        <f t="shared" si="53"/>
        <v>25</v>
      </c>
    </row>
    <row r="553" spans="1:7" ht="13.5">
      <c r="A553" s="3">
        <f t="shared" si="54"/>
        <v>114</v>
      </c>
      <c r="B553" s="30" t="s">
        <v>881</v>
      </c>
      <c r="C553" s="31" t="s">
        <v>381</v>
      </c>
      <c r="D553" s="20">
        <v>31</v>
      </c>
      <c r="E553" s="14">
        <v>0</v>
      </c>
      <c r="F553" s="14">
        <f>2+2+1+1+1+1+2</f>
        <v>10</v>
      </c>
      <c r="G553" s="14">
        <f t="shared" si="53"/>
        <v>21</v>
      </c>
    </row>
    <row r="554" spans="1:7" ht="13.5">
      <c r="A554" s="3">
        <f t="shared" si="54"/>
        <v>115</v>
      </c>
      <c r="B554" s="30" t="s">
        <v>882</v>
      </c>
      <c r="C554" s="31" t="s">
        <v>386</v>
      </c>
      <c r="D554" s="20">
        <v>30</v>
      </c>
      <c r="E554" s="14">
        <v>0</v>
      </c>
      <c r="F554" s="14">
        <f>10+3</f>
        <v>13</v>
      </c>
      <c r="G554" s="14">
        <f t="shared" si="53"/>
        <v>17</v>
      </c>
    </row>
    <row r="555" spans="1:7" ht="13.5">
      <c r="A555" s="3">
        <f t="shared" si="54"/>
        <v>116</v>
      </c>
      <c r="B555" s="30" t="s">
        <v>883</v>
      </c>
      <c r="C555" s="31" t="s">
        <v>381</v>
      </c>
      <c r="D555" s="20">
        <v>2</v>
      </c>
      <c r="E555" s="14">
        <v>0</v>
      </c>
      <c r="F555" s="14">
        <v>0</v>
      </c>
      <c r="G555" s="14">
        <f t="shared" si="53"/>
        <v>2</v>
      </c>
    </row>
    <row r="556" spans="1:7" ht="13.5">
      <c r="A556" s="3">
        <f t="shared" si="54"/>
        <v>117</v>
      </c>
      <c r="B556" s="30" t="s">
        <v>884</v>
      </c>
      <c r="C556" s="31" t="s">
        <v>381</v>
      </c>
      <c r="D556" s="20">
        <v>2</v>
      </c>
      <c r="E556" s="14">
        <v>0</v>
      </c>
      <c r="F556" s="14">
        <v>1</v>
      </c>
      <c r="G556" s="14">
        <f t="shared" ref="G556:G563" si="55">+D556+E556-F556</f>
        <v>1</v>
      </c>
    </row>
    <row r="557" spans="1:7" ht="13.5">
      <c r="A557" s="3">
        <f t="shared" si="54"/>
        <v>118</v>
      </c>
      <c r="B557" s="30" t="s">
        <v>885</v>
      </c>
      <c r="C557" s="31" t="s">
        <v>381</v>
      </c>
      <c r="D557" s="20">
        <v>5</v>
      </c>
      <c r="E557" s="14">
        <v>0</v>
      </c>
      <c r="F557" s="14">
        <v>0</v>
      </c>
      <c r="G557" s="14">
        <f t="shared" si="55"/>
        <v>5</v>
      </c>
    </row>
    <row r="558" spans="1:7" ht="13.5">
      <c r="A558" s="3">
        <f t="shared" si="54"/>
        <v>119</v>
      </c>
      <c r="B558" s="30" t="s">
        <v>886</v>
      </c>
      <c r="C558" s="31" t="s">
        <v>381</v>
      </c>
      <c r="D558" s="20">
        <v>10</v>
      </c>
      <c r="E558" s="14">
        <v>0</v>
      </c>
      <c r="F558" s="14">
        <v>0</v>
      </c>
      <c r="G558" s="14">
        <f t="shared" si="55"/>
        <v>10</v>
      </c>
    </row>
    <row r="559" spans="1:7" ht="13.5">
      <c r="A559" s="3">
        <f>+A558+1</f>
        <v>120</v>
      </c>
      <c r="B559" s="30" t="s">
        <v>119</v>
      </c>
      <c r="C559" s="31" t="s">
        <v>394</v>
      </c>
      <c r="D559" s="20">
        <v>0</v>
      </c>
      <c r="E559" s="14">
        <v>25</v>
      </c>
      <c r="F559" s="14">
        <v>25</v>
      </c>
      <c r="G559" s="14">
        <f>+D559+E559-F559</f>
        <v>0</v>
      </c>
    </row>
    <row r="560" spans="1:7" ht="13.5">
      <c r="A560" s="3">
        <v>121</v>
      </c>
      <c r="B560" s="30" t="s">
        <v>887</v>
      </c>
      <c r="C560" s="31" t="s">
        <v>384</v>
      </c>
      <c r="D560" s="20">
        <v>1</v>
      </c>
      <c r="E560" s="14">
        <v>0</v>
      </c>
      <c r="F560" s="14">
        <v>0</v>
      </c>
      <c r="G560" s="14">
        <f t="shared" si="55"/>
        <v>1</v>
      </c>
    </row>
    <row r="561" spans="1:8" ht="13.5">
      <c r="A561" s="3">
        <f t="shared" si="54"/>
        <v>122</v>
      </c>
      <c r="B561" s="30" t="s">
        <v>889</v>
      </c>
      <c r="C561" s="31" t="s">
        <v>384</v>
      </c>
      <c r="D561" s="20">
        <v>1</v>
      </c>
      <c r="E561" s="14">
        <v>0</v>
      </c>
      <c r="F561" s="14">
        <v>0</v>
      </c>
      <c r="G561" s="14">
        <f t="shared" si="55"/>
        <v>1</v>
      </c>
    </row>
    <row r="562" spans="1:8" ht="13.5">
      <c r="A562" s="3">
        <f>+A561+1</f>
        <v>123</v>
      </c>
      <c r="B562" s="30" t="s">
        <v>122</v>
      </c>
      <c r="C562" s="31" t="s">
        <v>384</v>
      </c>
      <c r="D562" s="20">
        <v>0</v>
      </c>
      <c r="E562" s="14">
        <v>2</v>
      </c>
      <c r="F562" s="14">
        <v>2</v>
      </c>
      <c r="G562" s="14">
        <f>+D562+E562-F562</f>
        <v>0</v>
      </c>
    </row>
    <row r="563" spans="1:8" ht="13.5">
      <c r="A563" s="3">
        <v>124</v>
      </c>
      <c r="B563" s="30" t="s">
        <v>891</v>
      </c>
      <c r="C563" s="31" t="s">
        <v>384</v>
      </c>
      <c r="D563" s="20">
        <v>1</v>
      </c>
      <c r="E563" s="14">
        <v>0</v>
      </c>
      <c r="F563" s="14">
        <v>0</v>
      </c>
      <c r="G563" s="14">
        <f t="shared" si="55"/>
        <v>1</v>
      </c>
    </row>
    <row r="564" spans="1:8" ht="13.5">
      <c r="A564" s="47">
        <f t="shared" si="54"/>
        <v>125</v>
      </c>
      <c r="B564" s="32" t="s">
        <v>892</v>
      </c>
      <c r="C564" s="33" t="s">
        <v>384</v>
      </c>
      <c r="D564" s="22">
        <v>2</v>
      </c>
      <c r="E564" s="15">
        <v>0</v>
      </c>
      <c r="F564" s="15">
        <v>0</v>
      </c>
      <c r="G564" s="15">
        <f>+D564+E564-F564</f>
        <v>2</v>
      </c>
      <c r="H564" s="29"/>
    </row>
    <row r="565" spans="1:8" ht="13.5">
      <c r="A565" s="34"/>
      <c r="B565" s="38"/>
      <c r="C565" s="39"/>
      <c r="D565" s="35"/>
      <c r="E565" s="37"/>
      <c r="F565" s="37"/>
      <c r="G565" s="19"/>
    </row>
    <row r="566" spans="1:8" ht="13.5">
      <c r="A566" s="110" t="s">
        <v>438</v>
      </c>
      <c r="B566" s="54"/>
      <c r="C566" s="54"/>
      <c r="D566" s="54"/>
      <c r="E566" s="54"/>
      <c r="F566" s="54"/>
      <c r="G566" s="54"/>
    </row>
    <row r="567" spans="1:8" ht="13.5">
      <c r="A567" s="111" t="s">
        <v>372</v>
      </c>
      <c r="B567" s="55" t="s">
        <v>373</v>
      </c>
      <c r="C567" s="55" t="s">
        <v>374</v>
      </c>
      <c r="D567" s="55" t="s">
        <v>375</v>
      </c>
      <c r="E567" s="55" t="s">
        <v>376</v>
      </c>
      <c r="F567" s="55" t="s">
        <v>377</v>
      </c>
      <c r="G567" s="55" t="s">
        <v>378</v>
      </c>
    </row>
    <row r="568" spans="1:8" ht="13.5">
      <c r="A568" s="3">
        <f>+A564+1</f>
        <v>126</v>
      </c>
      <c r="B568" s="30" t="s">
        <v>893</v>
      </c>
      <c r="C568" s="31" t="s">
        <v>384</v>
      </c>
      <c r="D568" s="20">
        <v>1</v>
      </c>
      <c r="E568" s="14">
        <v>0</v>
      </c>
      <c r="F568" s="14">
        <v>0</v>
      </c>
      <c r="G568" s="14">
        <f>+D568+E568-F568</f>
        <v>1</v>
      </c>
    </row>
    <row r="569" spans="1:8" ht="13.5">
      <c r="A569" s="8">
        <f>+A568+1</f>
        <v>127</v>
      </c>
      <c r="B569" s="30" t="s">
        <v>894</v>
      </c>
      <c r="C569" s="31" t="s">
        <v>384</v>
      </c>
      <c r="D569" s="20">
        <v>1</v>
      </c>
      <c r="E569" s="14">
        <v>0</v>
      </c>
      <c r="F569" s="14">
        <v>0</v>
      </c>
      <c r="G569" s="14">
        <f>+D569+E569-F569</f>
        <v>1</v>
      </c>
    </row>
    <row r="570" spans="1:8" ht="13.5">
      <c r="A570" s="8">
        <f t="shared" ref="A570:A620" si="56">+A569+1</f>
        <v>128</v>
      </c>
      <c r="B570" s="30" t="s">
        <v>895</v>
      </c>
      <c r="C570" s="31" t="s">
        <v>419</v>
      </c>
      <c r="D570" s="20">
        <v>1</v>
      </c>
      <c r="E570" s="14">
        <v>0</v>
      </c>
      <c r="F570" s="14">
        <v>0</v>
      </c>
      <c r="G570" s="14">
        <f>+D570+E570-F570</f>
        <v>1</v>
      </c>
    </row>
    <row r="571" spans="1:8" ht="13.5">
      <c r="A571" s="8">
        <f t="shared" si="56"/>
        <v>129</v>
      </c>
      <c r="B571" s="30" t="s">
        <v>896</v>
      </c>
      <c r="C571" s="31" t="s">
        <v>419</v>
      </c>
      <c r="D571" s="20">
        <v>1</v>
      </c>
      <c r="E571" s="14">
        <v>0</v>
      </c>
      <c r="F571" s="14">
        <v>0</v>
      </c>
      <c r="G571" s="14">
        <f>+D571+E571-F571</f>
        <v>1</v>
      </c>
    </row>
    <row r="572" spans="1:8" ht="13.5">
      <c r="A572" s="8">
        <f t="shared" si="56"/>
        <v>130</v>
      </c>
      <c r="B572" s="30" t="s">
        <v>897</v>
      </c>
      <c r="C572" s="31" t="s">
        <v>384</v>
      </c>
      <c r="D572" s="20">
        <v>2</v>
      </c>
      <c r="E572" s="14">
        <v>0</v>
      </c>
      <c r="F572" s="14">
        <v>0</v>
      </c>
      <c r="G572" s="14">
        <f t="shared" ref="G572:G584" si="57">+D572+E572-F572</f>
        <v>2</v>
      </c>
    </row>
    <row r="573" spans="1:8" ht="13.5">
      <c r="A573" s="8">
        <f t="shared" si="56"/>
        <v>131</v>
      </c>
      <c r="B573" s="30" t="s">
        <v>898</v>
      </c>
      <c r="C573" s="31" t="s">
        <v>384</v>
      </c>
      <c r="D573" s="20">
        <v>1</v>
      </c>
      <c r="E573" s="14">
        <v>0</v>
      </c>
      <c r="F573" s="14">
        <v>0</v>
      </c>
      <c r="G573" s="14">
        <f t="shared" si="57"/>
        <v>1</v>
      </c>
    </row>
    <row r="574" spans="1:8" ht="13.5">
      <c r="A574" s="8">
        <f t="shared" si="56"/>
        <v>132</v>
      </c>
      <c r="B574" s="30" t="s">
        <v>899</v>
      </c>
      <c r="C574" s="31" t="s">
        <v>383</v>
      </c>
      <c r="D574" s="20">
        <v>1</v>
      </c>
      <c r="E574" s="14">
        <v>0</v>
      </c>
      <c r="F574" s="14">
        <v>0</v>
      </c>
      <c r="G574" s="14">
        <f t="shared" si="57"/>
        <v>1</v>
      </c>
    </row>
    <row r="575" spans="1:8" ht="13.5">
      <c r="A575" s="8">
        <f t="shared" si="56"/>
        <v>133</v>
      </c>
      <c r="B575" s="30" t="s">
        <v>900</v>
      </c>
      <c r="C575" s="31" t="s">
        <v>384</v>
      </c>
      <c r="D575" s="20">
        <v>2</v>
      </c>
      <c r="E575" s="14">
        <v>0</v>
      </c>
      <c r="F575" s="14">
        <v>0</v>
      </c>
      <c r="G575" s="14">
        <f t="shared" si="57"/>
        <v>2</v>
      </c>
    </row>
    <row r="576" spans="1:8" ht="13.5">
      <c r="A576" s="8">
        <f>+A575+1</f>
        <v>134</v>
      </c>
      <c r="B576" s="30" t="s">
        <v>120</v>
      </c>
      <c r="C576" s="31" t="s">
        <v>384</v>
      </c>
      <c r="D576" s="20">
        <v>0</v>
      </c>
      <c r="E576" s="14">
        <v>6</v>
      </c>
      <c r="F576" s="14">
        <v>6</v>
      </c>
      <c r="G576" s="14">
        <f>+D576+E576-F576</f>
        <v>0</v>
      </c>
    </row>
    <row r="577" spans="1:7" ht="13.5">
      <c r="A577" s="8">
        <v>134</v>
      </c>
      <c r="B577" s="30" t="s">
        <v>326</v>
      </c>
      <c r="C577" s="31" t="s">
        <v>381</v>
      </c>
      <c r="D577" s="20">
        <v>1</v>
      </c>
      <c r="E577" s="14">
        <v>0</v>
      </c>
      <c r="F577" s="14">
        <v>0</v>
      </c>
      <c r="G577" s="14">
        <f t="shared" si="57"/>
        <v>1</v>
      </c>
    </row>
    <row r="578" spans="1:7" ht="13.5">
      <c r="A578" s="8">
        <f t="shared" si="56"/>
        <v>135</v>
      </c>
      <c r="B578" s="30" t="s">
        <v>901</v>
      </c>
      <c r="C578" s="31" t="s">
        <v>384</v>
      </c>
      <c r="D578" s="20">
        <v>4</v>
      </c>
      <c r="E578" s="14">
        <v>0</v>
      </c>
      <c r="F578" s="14">
        <v>0</v>
      </c>
      <c r="G578" s="14">
        <f t="shared" si="57"/>
        <v>4</v>
      </c>
    </row>
    <row r="579" spans="1:7" ht="13.5">
      <c r="A579" s="8">
        <f>+A578+1</f>
        <v>136</v>
      </c>
      <c r="B579" s="30" t="s">
        <v>121</v>
      </c>
      <c r="C579" s="31" t="s">
        <v>384</v>
      </c>
      <c r="D579" s="20">
        <v>0</v>
      </c>
      <c r="E579" s="14">
        <v>2</v>
      </c>
      <c r="F579" s="14">
        <v>2</v>
      </c>
      <c r="G579" s="14">
        <f>+D579+E579-F579</f>
        <v>0</v>
      </c>
    </row>
    <row r="580" spans="1:7" ht="13.5">
      <c r="A580" s="8">
        <f>+A579+1</f>
        <v>137</v>
      </c>
      <c r="B580" s="30" t="s">
        <v>123</v>
      </c>
      <c r="C580" s="31" t="s">
        <v>384</v>
      </c>
      <c r="D580" s="20">
        <v>0</v>
      </c>
      <c r="E580" s="14">
        <v>4</v>
      </c>
      <c r="F580" s="14">
        <v>0</v>
      </c>
      <c r="G580" s="14">
        <f>+D580+E580-F580</f>
        <v>4</v>
      </c>
    </row>
    <row r="581" spans="1:7" ht="13.5">
      <c r="A581" s="8">
        <v>138</v>
      </c>
      <c r="B581" s="30" t="s">
        <v>902</v>
      </c>
      <c r="C581" s="31" t="s">
        <v>384</v>
      </c>
      <c r="D581" s="20">
        <v>4</v>
      </c>
      <c r="E581" s="14">
        <v>0</v>
      </c>
      <c r="F581" s="14">
        <v>0</v>
      </c>
      <c r="G581" s="14">
        <f>+D581+E581-F581</f>
        <v>4</v>
      </c>
    </row>
    <row r="582" spans="1:7" ht="13.5">
      <c r="A582" s="8">
        <f t="shared" si="56"/>
        <v>139</v>
      </c>
      <c r="B582" s="30" t="s">
        <v>327</v>
      </c>
      <c r="C582" s="31" t="s">
        <v>394</v>
      </c>
      <c r="D582" s="20">
        <v>14</v>
      </c>
      <c r="E582" s="14">
        <v>0</v>
      </c>
      <c r="F582" s="14">
        <v>0</v>
      </c>
      <c r="G582" s="14">
        <f t="shared" si="57"/>
        <v>14</v>
      </c>
    </row>
    <row r="583" spans="1:7" ht="13.5">
      <c r="A583" s="8">
        <f>+A582+1</f>
        <v>140</v>
      </c>
      <c r="B583" s="30" t="s">
        <v>328</v>
      </c>
      <c r="C583" s="31" t="s">
        <v>394</v>
      </c>
      <c r="D583" s="20">
        <v>0</v>
      </c>
      <c r="E583" s="14">
        <v>2</v>
      </c>
      <c r="F583" s="14">
        <v>1</v>
      </c>
      <c r="G583" s="14">
        <f>+D583+E583-F583</f>
        <v>1</v>
      </c>
    </row>
    <row r="584" spans="1:7" ht="13.5">
      <c r="A584" s="8">
        <v>140</v>
      </c>
      <c r="B584" s="30" t="s">
        <v>16</v>
      </c>
      <c r="C584" s="31" t="s">
        <v>397</v>
      </c>
      <c r="D584" s="20">
        <v>2</v>
      </c>
      <c r="E584" s="14">
        <v>0</v>
      </c>
      <c r="F584" s="14">
        <v>1</v>
      </c>
      <c r="G584" s="14">
        <f t="shared" si="57"/>
        <v>1</v>
      </c>
    </row>
    <row r="585" spans="1:7" ht="13.5">
      <c r="A585" s="8">
        <f t="shared" si="56"/>
        <v>141</v>
      </c>
      <c r="B585" s="30" t="s">
        <v>903</v>
      </c>
      <c r="C585" s="31" t="s">
        <v>440</v>
      </c>
      <c r="D585" s="20">
        <v>8</v>
      </c>
      <c r="E585" s="14">
        <v>0</v>
      </c>
      <c r="F585" s="14">
        <f>1+1</f>
        <v>2</v>
      </c>
      <c r="G585" s="14">
        <f t="shared" ref="G585:G599" si="58">+D585+E585-F585</f>
        <v>6</v>
      </c>
    </row>
    <row r="586" spans="1:7" ht="13.5">
      <c r="A586" s="8">
        <f t="shared" si="56"/>
        <v>142</v>
      </c>
      <c r="B586" s="30" t="s">
        <v>904</v>
      </c>
      <c r="C586" s="31" t="s">
        <v>905</v>
      </c>
      <c r="D586" s="20">
        <v>2</v>
      </c>
      <c r="E586" s="14">
        <v>0</v>
      </c>
      <c r="F586" s="14">
        <v>0</v>
      </c>
      <c r="G586" s="14">
        <f t="shared" si="58"/>
        <v>2</v>
      </c>
    </row>
    <row r="587" spans="1:7" ht="13.5">
      <c r="A587" s="8">
        <f t="shared" si="56"/>
        <v>143</v>
      </c>
      <c r="B587" s="30" t="s">
        <v>906</v>
      </c>
      <c r="C587" s="31" t="s">
        <v>441</v>
      </c>
      <c r="D587" s="20">
        <v>1</v>
      </c>
      <c r="E587" s="14">
        <v>0</v>
      </c>
      <c r="F587" s="14">
        <v>0</v>
      </c>
      <c r="G587" s="14">
        <f t="shared" si="58"/>
        <v>1</v>
      </c>
    </row>
    <row r="588" spans="1:7" ht="13.5">
      <c r="A588" s="8">
        <f t="shared" si="56"/>
        <v>144</v>
      </c>
      <c r="B588" s="30" t="s">
        <v>907</v>
      </c>
      <c r="C588" s="31" t="s">
        <v>441</v>
      </c>
      <c r="D588" s="20">
        <v>1</v>
      </c>
      <c r="E588" s="14">
        <v>0</v>
      </c>
      <c r="F588" s="14">
        <v>0</v>
      </c>
      <c r="G588" s="14">
        <f t="shared" si="58"/>
        <v>1</v>
      </c>
    </row>
    <row r="589" spans="1:7" ht="13.5">
      <c r="A589" s="8">
        <f t="shared" si="56"/>
        <v>145</v>
      </c>
      <c r="B589" s="30" t="s">
        <v>908</v>
      </c>
      <c r="C589" s="31" t="s">
        <v>383</v>
      </c>
      <c r="D589" s="20">
        <v>1</v>
      </c>
      <c r="E589" s="14">
        <v>0</v>
      </c>
      <c r="F589" s="14">
        <v>1</v>
      </c>
      <c r="G589" s="14">
        <f t="shared" si="58"/>
        <v>0</v>
      </c>
    </row>
    <row r="590" spans="1:7" ht="13.5">
      <c r="A590" s="8">
        <f t="shared" si="56"/>
        <v>146</v>
      </c>
      <c r="B590" s="30" t="s">
        <v>909</v>
      </c>
      <c r="C590" s="31" t="s">
        <v>384</v>
      </c>
      <c r="D590" s="20">
        <v>1</v>
      </c>
      <c r="E590" s="14">
        <v>0</v>
      </c>
      <c r="F590" s="14">
        <v>0</v>
      </c>
      <c r="G590" s="14">
        <f t="shared" si="58"/>
        <v>1</v>
      </c>
    </row>
    <row r="591" spans="1:7" ht="13.5">
      <c r="A591" s="8">
        <f t="shared" si="56"/>
        <v>147</v>
      </c>
      <c r="B591" s="30" t="s">
        <v>910</v>
      </c>
      <c r="C591" s="31" t="s">
        <v>397</v>
      </c>
      <c r="D591" s="20">
        <v>1</v>
      </c>
      <c r="E591" s="14">
        <v>0</v>
      </c>
      <c r="F591" s="14">
        <v>0</v>
      </c>
      <c r="G591" s="14">
        <f t="shared" si="58"/>
        <v>1</v>
      </c>
    </row>
    <row r="592" spans="1:7" ht="13.5">
      <c r="A592" s="8">
        <f t="shared" si="56"/>
        <v>148</v>
      </c>
      <c r="B592" s="30" t="s">
        <v>911</v>
      </c>
      <c r="C592" s="31" t="s">
        <v>384</v>
      </c>
      <c r="D592" s="20">
        <v>2</v>
      </c>
      <c r="E592" s="14">
        <v>0</v>
      </c>
      <c r="F592" s="14">
        <v>0</v>
      </c>
      <c r="G592" s="14">
        <f t="shared" si="58"/>
        <v>2</v>
      </c>
    </row>
    <row r="593" spans="1:7" ht="13.5">
      <c r="A593" s="8">
        <f t="shared" si="56"/>
        <v>149</v>
      </c>
      <c r="B593" s="30" t="s">
        <v>912</v>
      </c>
      <c r="C593" s="31" t="s">
        <v>384</v>
      </c>
      <c r="D593" s="20">
        <v>1</v>
      </c>
      <c r="E593" s="14">
        <v>0</v>
      </c>
      <c r="F593" s="14">
        <v>0</v>
      </c>
      <c r="G593" s="14">
        <f t="shared" si="58"/>
        <v>1</v>
      </c>
    </row>
    <row r="594" spans="1:7" ht="13.5">
      <c r="A594" s="8">
        <f t="shared" si="56"/>
        <v>150</v>
      </c>
      <c r="B594" s="30" t="s">
        <v>329</v>
      </c>
      <c r="C594" s="31" t="s">
        <v>384</v>
      </c>
      <c r="D594" s="20">
        <v>1</v>
      </c>
      <c r="E594" s="14">
        <v>0</v>
      </c>
      <c r="F594" s="14">
        <v>0</v>
      </c>
      <c r="G594" s="14">
        <f>+D594+E594-F594</f>
        <v>1</v>
      </c>
    </row>
    <row r="595" spans="1:7" ht="13.5">
      <c r="A595" s="8">
        <f t="shared" si="56"/>
        <v>151</v>
      </c>
      <c r="B595" s="30" t="s">
        <v>331</v>
      </c>
      <c r="C595" s="31" t="s">
        <v>384</v>
      </c>
      <c r="D595" s="20">
        <v>0</v>
      </c>
      <c r="E595" s="14">
        <v>0</v>
      </c>
      <c r="F595" s="14">
        <v>0</v>
      </c>
      <c r="G595" s="14">
        <f>+D595+E595-F595</f>
        <v>0</v>
      </c>
    </row>
    <row r="596" spans="1:7" ht="13.5">
      <c r="A596" s="8">
        <f>+A595+1</f>
        <v>152</v>
      </c>
      <c r="B596" s="30" t="s">
        <v>332</v>
      </c>
      <c r="C596" s="31" t="s">
        <v>384</v>
      </c>
      <c r="D596" s="20">
        <v>0</v>
      </c>
      <c r="E596" s="14">
        <v>1</v>
      </c>
      <c r="F596" s="14">
        <v>1</v>
      </c>
      <c r="G596" s="14">
        <f>+D596+E596-F596</f>
        <v>0</v>
      </c>
    </row>
    <row r="597" spans="1:7" ht="13.5">
      <c r="A597" s="8">
        <v>153</v>
      </c>
      <c r="B597" s="30" t="s">
        <v>333</v>
      </c>
      <c r="C597" s="31" t="s">
        <v>384</v>
      </c>
      <c r="D597" s="20">
        <v>1</v>
      </c>
      <c r="E597" s="14">
        <v>0</v>
      </c>
      <c r="F597" s="14">
        <v>0</v>
      </c>
      <c r="G597" s="14">
        <f t="shared" si="58"/>
        <v>1</v>
      </c>
    </row>
    <row r="598" spans="1:7" ht="13.5">
      <c r="A598" s="8">
        <f t="shared" si="56"/>
        <v>154</v>
      </c>
      <c r="B598" s="30" t="s">
        <v>913</v>
      </c>
      <c r="C598" s="31" t="s">
        <v>384</v>
      </c>
      <c r="D598" s="20">
        <v>1</v>
      </c>
      <c r="E598" s="14">
        <v>0</v>
      </c>
      <c r="F598" s="14">
        <v>0</v>
      </c>
      <c r="G598" s="14">
        <f t="shared" si="58"/>
        <v>1</v>
      </c>
    </row>
    <row r="599" spans="1:7" ht="13.5">
      <c r="A599" s="8">
        <f t="shared" si="56"/>
        <v>155</v>
      </c>
      <c r="B599" s="30" t="s">
        <v>914</v>
      </c>
      <c r="C599" s="31" t="s">
        <v>384</v>
      </c>
      <c r="D599" s="20">
        <v>1</v>
      </c>
      <c r="E599" s="14">
        <v>0</v>
      </c>
      <c r="F599" s="14">
        <v>0</v>
      </c>
      <c r="G599" s="14">
        <f t="shared" si="58"/>
        <v>1</v>
      </c>
    </row>
    <row r="600" spans="1:7" ht="13.5">
      <c r="A600" s="8">
        <f t="shared" si="56"/>
        <v>156</v>
      </c>
      <c r="B600" s="30" t="s">
        <v>334</v>
      </c>
      <c r="C600" s="31" t="s">
        <v>383</v>
      </c>
      <c r="D600" s="20">
        <v>2</v>
      </c>
      <c r="E600" s="14">
        <v>0</v>
      </c>
      <c r="F600" s="14">
        <v>0</v>
      </c>
      <c r="G600" s="14">
        <f t="shared" ref="G600:G621" si="59">+D600+E600-F600</f>
        <v>2</v>
      </c>
    </row>
    <row r="601" spans="1:7" ht="13.5">
      <c r="A601" s="8">
        <f t="shared" si="56"/>
        <v>157</v>
      </c>
      <c r="B601" s="30" t="s">
        <v>335</v>
      </c>
      <c r="C601" s="31" t="s">
        <v>383</v>
      </c>
      <c r="D601" s="20">
        <v>6</v>
      </c>
      <c r="E601" s="14">
        <v>0</v>
      </c>
      <c r="F601" s="14">
        <v>0</v>
      </c>
      <c r="G601" s="14">
        <f t="shared" si="59"/>
        <v>6</v>
      </c>
    </row>
    <row r="602" spans="1:7" ht="13.5">
      <c r="A602" s="8">
        <f t="shared" si="56"/>
        <v>158</v>
      </c>
      <c r="B602" s="30" t="s">
        <v>915</v>
      </c>
      <c r="C602" s="31" t="s">
        <v>384</v>
      </c>
      <c r="D602" s="20">
        <v>2</v>
      </c>
      <c r="E602" s="14">
        <v>0</v>
      </c>
      <c r="F602" s="14">
        <v>0</v>
      </c>
      <c r="G602" s="14">
        <f t="shared" si="59"/>
        <v>2</v>
      </c>
    </row>
    <row r="603" spans="1:7" ht="13.5">
      <c r="A603" s="8">
        <f t="shared" si="56"/>
        <v>159</v>
      </c>
      <c r="B603" s="30" t="s">
        <v>918</v>
      </c>
      <c r="C603" s="31" t="s">
        <v>384</v>
      </c>
      <c r="D603" s="20">
        <v>30</v>
      </c>
      <c r="E603" s="14">
        <v>0</v>
      </c>
      <c r="F603" s="14">
        <v>0</v>
      </c>
      <c r="G603" s="14">
        <f t="shared" si="59"/>
        <v>30</v>
      </c>
    </row>
    <row r="604" spans="1:7" ht="13.5">
      <c r="A604" s="8">
        <f t="shared" si="56"/>
        <v>160</v>
      </c>
      <c r="B604" s="30" t="s">
        <v>926</v>
      </c>
      <c r="C604" s="31" t="s">
        <v>383</v>
      </c>
      <c r="D604" s="20">
        <v>1</v>
      </c>
      <c r="E604" s="14">
        <v>0</v>
      </c>
      <c r="F604" s="14">
        <v>0</v>
      </c>
      <c r="G604" s="14">
        <f t="shared" si="59"/>
        <v>1</v>
      </c>
    </row>
    <row r="605" spans="1:7" ht="13.5">
      <c r="A605" s="8">
        <f t="shared" si="56"/>
        <v>161</v>
      </c>
      <c r="B605" s="30" t="s">
        <v>927</v>
      </c>
      <c r="C605" s="31" t="s">
        <v>384</v>
      </c>
      <c r="D605" s="20">
        <v>15</v>
      </c>
      <c r="E605" s="14">
        <v>0</v>
      </c>
      <c r="F605" s="14">
        <v>3</v>
      </c>
      <c r="G605" s="14">
        <f t="shared" si="59"/>
        <v>12</v>
      </c>
    </row>
    <row r="606" spans="1:7" ht="13.5">
      <c r="A606" s="8">
        <f t="shared" si="56"/>
        <v>162</v>
      </c>
      <c r="B606" s="30" t="s">
        <v>928</v>
      </c>
      <c r="C606" s="31" t="s">
        <v>439</v>
      </c>
      <c r="D606" s="20">
        <v>11</v>
      </c>
      <c r="E606" s="14">
        <v>0</v>
      </c>
      <c r="F606" s="14">
        <f>1+1+1+1+1</f>
        <v>5</v>
      </c>
      <c r="G606" s="14">
        <f t="shared" si="59"/>
        <v>6</v>
      </c>
    </row>
    <row r="607" spans="1:7" ht="13.5">
      <c r="A607" s="8">
        <f t="shared" si="56"/>
        <v>163</v>
      </c>
      <c r="B607" s="30" t="s">
        <v>929</v>
      </c>
      <c r="C607" s="31" t="s">
        <v>384</v>
      </c>
      <c r="D607" s="20">
        <v>1</v>
      </c>
      <c r="E607" s="14">
        <v>0</v>
      </c>
      <c r="F607" s="14">
        <v>0</v>
      </c>
      <c r="G607" s="14">
        <f t="shared" si="59"/>
        <v>1</v>
      </c>
    </row>
    <row r="608" spans="1:7" ht="13.5">
      <c r="A608" s="8">
        <f t="shared" si="56"/>
        <v>164</v>
      </c>
      <c r="B608" s="30" t="s">
        <v>930</v>
      </c>
      <c r="C608" s="31" t="s">
        <v>384</v>
      </c>
      <c r="D608" s="20">
        <v>1</v>
      </c>
      <c r="E608" s="14">
        <v>0</v>
      </c>
      <c r="F608" s="14">
        <v>0</v>
      </c>
      <c r="G608" s="14">
        <f>+D608+E608-F608</f>
        <v>1</v>
      </c>
    </row>
    <row r="609" spans="1:9" ht="13.5">
      <c r="A609" s="8">
        <f t="shared" si="56"/>
        <v>165</v>
      </c>
      <c r="B609" s="30" t="s">
        <v>931</v>
      </c>
      <c r="C609" s="31" t="s">
        <v>384</v>
      </c>
      <c r="D609" s="20">
        <v>8</v>
      </c>
      <c r="E609" s="14">
        <v>0</v>
      </c>
      <c r="F609" s="14">
        <v>0</v>
      </c>
      <c r="G609" s="14">
        <f t="shared" si="59"/>
        <v>8</v>
      </c>
    </row>
    <row r="610" spans="1:9" ht="13.5">
      <c r="A610" s="8">
        <f t="shared" si="56"/>
        <v>166</v>
      </c>
      <c r="B610" s="30" t="s">
        <v>932</v>
      </c>
      <c r="C610" s="31" t="s">
        <v>384</v>
      </c>
      <c r="D610" s="20">
        <v>5</v>
      </c>
      <c r="E610" s="14">
        <v>0</v>
      </c>
      <c r="F610" s="14">
        <v>1</v>
      </c>
      <c r="G610" s="14">
        <f>+D610+E610-F610</f>
        <v>4</v>
      </c>
    </row>
    <row r="611" spans="1:9" ht="13.5">
      <c r="A611" s="8">
        <f t="shared" si="56"/>
        <v>167</v>
      </c>
      <c r="B611" s="30" t="s">
        <v>933</v>
      </c>
      <c r="C611" s="31" t="s">
        <v>384</v>
      </c>
      <c r="D611" s="20">
        <v>12</v>
      </c>
      <c r="E611" s="14">
        <v>0</v>
      </c>
      <c r="F611" s="14">
        <v>0</v>
      </c>
      <c r="G611" s="14">
        <f t="shared" si="59"/>
        <v>12</v>
      </c>
    </row>
    <row r="612" spans="1:9" ht="13.5">
      <c r="A612" s="8">
        <f t="shared" si="56"/>
        <v>168</v>
      </c>
      <c r="B612" s="30" t="s">
        <v>934</v>
      </c>
      <c r="C612" s="31" t="s">
        <v>384</v>
      </c>
      <c r="D612" s="20">
        <v>4</v>
      </c>
      <c r="E612" s="14">
        <v>0</v>
      </c>
      <c r="F612" s="14">
        <v>0</v>
      </c>
      <c r="G612" s="14">
        <f t="shared" si="59"/>
        <v>4</v>
      </c>
    </row>
    <row r="613" spans="1:9" ht="13.5">
      <c r="A613" s="8">
        <f t="shared" si="56"/>
        <v>169</v>
      </c>
      <c r="B613" s="30" t="s">
        <v>936</v>
      </c>
      <c r="C613" s="31" t="s">
        <v>384</v>
      </c>
      <c r="D613" s="20">
        <v>9</v>
      </c>
      <c r="E613" s="14">
        <v>0</v>
      </c>
      <c r="F613" s="14">
        <v>0</v>
      </c>
      <c r="G613" s="14">
        <f>+D613+E613-F613</f>
        <v>9</v>
      </c>
    </row>
    <row r="614" spans="1:9" ht="13.5">
      <c r="A614" s="8">
        <f t="shared" si="56"/>
        <v>170</v>
      </c>
      <c r="B614" s="30" t="s">
        <v>937</v>
      </c>
      <c r="C614" s="31" t="s">
        <v>384</v>
      </c>
      <c r="D614" s="20">
        <v>9</v>
      </c>
      <c r="E614" s="14">
        <v>0</v>
      </c>
      <c r="F614" s="14">
        <v>0</v>
      </c>
      <c r="G614" s="14">
        <f>+D614+E614-F614</f>
        <v>9</v>
      </c>
    </row>
    <row r="615" spans="1:9" ht="13.5">
      <c r="A615" s="8">
        <f t="shared" si="56"/>
        <v>171</v>
      </c>
      <c r="B615" s="30" t="s">
        <v>938</v>
      </c>
      <c r="C615" s="31" t="s">
        <v>384</v>
      </c>
      <c r="D615" s="20">
        <v>7</v>
      </c>
      <c r="E615" s="14">
        <v>0</v>
      </c>
      <c r="F615" s="14">
        <v>0</v>
      </c>
      <c r="G615" s="14">
        <f>+D615+E615-F615</f>
        <v>7</v>
      </c>
    </row>
    <row r="616" spans="1:9" ht="13.5">
      <c r="A616" s="8">
        <f t="shared" si="56"/>
        <v>172</v>
      </c>
      <c r="B616" s="30" t="s">
        <v>939</v>
      </c>
      <c r="C616" s="31" t="s">
        <v>384</v>
      </c>
      <c r="D616" s="20">
        <v>0</v>
      </c>
      <c r="E616" s="14">
        <v>0</v>
      </c>
      <c r="F616" s="14">
        <v>0</v>
      </c>
      <c r="G616" s="14">
        <f t="shared" si="59"/>
        <v>0</v>
      </c>
    </row>
    <row r="617" spans="1:9" ht="13.5">
      <c r="A617" s="8">
        <f t="shared" si="56"/>
        <v>173</v>
      </c>
      <c r="B617" s="30" t="s">
        <v>940</v>
      </c>
      <c r="C617" s="31" t="s">
        <v>384</v>
      </c>
      <c r="D617" s="20">
        <v>3</v>
      </c>
      <c r="E617" s="14">
        <v>0</v>
      </c>
      <c r="F617" s="14">
        <v>0</v>
      </c>
      <c r="G617" s="14">
        <f t="shared" si="59"/>
        <v>3</v>
      </c>
    </row>
    <row r="618" spans="1:9" ht="13.5">
      <c r="A618" s="8">
        <f t="shared" si="56"/>
        <v>174</v>
      </c>
      <c r="B618" s="30" t="s">
        <v>941</v>
      </c>
      <c r="C618" s="31" t="s">
        <v>384</v>
      </c>
      <c r="D618" s="20">
        <v>20</v>
      </c>
      <c r="E618" s="14">
        <v>0</v>
      </c>
      <c r="F618" s="14">
        <v>0</v>
      </c>
      <c r="G618" s="14">
        <f t="shared" si="59"/>
        <v>20</v>
      </c>
    </row>
    <row r="619" spans="1:9" ht="13.5">
      <c r="A619" s="8">
        <f t="shared" si="56"/>
        <v>175</v>
      </c>
      <c r="B619" s="30" t="s">
        <v>942</v>
      </c>
      <c r="C619" s="31" t="s">
        <v>384</v>
      </c>
      <c r="D619" s="20">
        <v>1</v>
      </c>
      <c r="E619" s="14">
        <v>0</v>
      </c>
      <c r="F619" s="14">
        <v>0</v>
      </c>
      <c r="G619" s="14">
        <f>+D619+E619-F619</f>
        <v>1</v>
      </c>
    </row>
    <row r="620" spans="1:9" ht="13.5">
      <c r="A620" s="8">
        <f t="shared" si="56"/>
        <v>176</v>
      </c>
      <c r="B620" s="30" t="s">
        <v>943</v>
      </c>
      <c r="C620" s="31" t="s">
        <v>384</v>
      </c>
      <c r="D620" s="20">
        <v>2</v>
      </c>
      <c r="E620" s="14">
        <v>0</v>
      </c>
      <c r="F620" s="14">
        <v>0</v>
      </c>
      <c r="G620" s="14">
        <f t="shared" si="59"/>
        <v>2</v>
      </c>
    </row>
    <row r="621" spans="1:9" ht="13.5">
      <c r="A621" s="47">
        <f>+A620+1</f>
        <v>177</v>
      </c>
      <c r="B621" s="32" t="s">
        <v>944</v>
      </c>
      <c r="C621" s="33" t="s">
        <v>384</v>
      </c>
      <c r="D621" s="22">
        <v>10</v>
      </c>
      <c r="E621" s="15">
        <v>0</v>
      </c>
      <c r="F621" s="15">
        <v>0</v>
      </c>
      <c r="G621" s="15">
        <f t="shared" si="59"/>
        <v>10</v>
      </c>
    </row>
    <row r="622" spans="1:9" ht="13.5">
      <c r="A622" s="53"/>
      <c r="B622" s="38"/>
      <c r="C622" s="39"/>
      <c r="D622" s="35"/>
      <c r="E622" s="37"/>
      <c r="F622" s="37"/>
      <c r="G622" s="19"/>
      <c r="H622" s="29"/>
      <c r="I622" s="29"/>
    </row>
    <row r="623" spans="1:9" ht="13.5">
      <c r="A623" s="53"/>
      <c r="B623" s="38"/>
      <c r="C623" s="39"/>
      <c r="D623" s="35"/>
      <c r="E623" s="37"/>
      <c r="F623" s="37"/>
      <c r="G623" s="19"/>
      <c r="H623" s="29"/>
      <c r="I623" s="29"/>
    </row>
    <row r="624" spans="1:9" ht="13.5">
      <c r="A624" s="54" t="s">
        <v>438</v>
      </c>
      <c r="B624" s="54"/>
      <c r="C624" s="54"/>
      <c r="D624" s="54"/>
      <c r="E624" s="54"/>
      <c r="F624" s="54"/>
      <c r="G624" s="54"/>
      <c r="H624" s="29"/>
      <c r="I624" s="29"/>
    </row>
    <row r="625" spans="1:9" ht="13.5">
      <c r="A625" s="55" t="s">
        <v>372</v>
      </c>
      <c r="B625" s="55" t="s">
        <v>373</v>
      </c>
      <c r="C625" s="55" t="s">
        <v>374</v>
      </c>
      <c r="D625" s="55" t="s">
        <v>375</v>
      </c>
      <c r="E625" s="55" t="s">
        <v>376</v>
      </c>
      <c r="F625" s="55" t="s">
        <v>377</v>
      </c>
      <c r="G625" s="55" t="s">
        <v>378</v>
      </c>
      <c r="H625" s="29"/>
      <c r="I625" s="29"/>
    </row>
    <row r="626" spans="1:9" ht="13.5">
      <c r="A626" s="8">
        <f>+A621+1</f>
        <v>178</v>
      </c>
      <c r="B626" s="30" t="s">
        <v>945</v>
      </c>
      <c r="C626" s="31" t="s">
        <v>384</v>
      </c>
      <c r="D626" s="20">
        <v>3</v>
      </c>
      <c r="E626" s="14">
        <v>0</v>
      </c>
      <c r="F626" s="14">
        <v>0</v>
      </c>
      <c r="G626" s="14">
        <f t="shared" ref="G626:G639" si="60">+D626+E626-F626</f>
        <v>3</v>
      </c>
      <c r="H626" s="29"/>
      <c r="I626" s="29"/>
    </row>
    <row r="627" spans="1:9" ht="13.5">
      <c r="A627" s="8">
        <f t="shared" ref="A627:A665" si="61">+A626+1</f>
        <v>179</v>
      </c>
      <c r="B627" s="30" t="s">
        <v>946</v>
      </c>
      <c r="C627" s="31" t="s">
        <v>384</v>
      </c>
      <c r="D627" s="20">
        <v>2</v>
      </c>
      <c r="E627" s="14">
        <v>0</v>
      </c>
      <c r="F627" s="14">
        <v>0</v>
      </c>
      <c r="G627" s="14">
        <f t="shared" si="60"/>
        <v>2</v>
      </c>
      <c r="H627" s="29"/>
      <c r="I627" s="29"/>
    </row>
    <row r="628" spans="1:9" ht="13.5">
      <c r="A628" s="8">
        <f t="shared" si="61"/>
        <v>180</v>
      </c>
      <c r="B628" s="30" t="s">
        <v>947</v>
      </c>
      <c r="C628" s="31" t="s">
        <v>384</v>
      </c>
      <c r="D628" s="20">
        <v>9</v>
      </c>
      <c r="E628" s="14">
        <v>0</v>
      </c>
      <c r="F628" s="14">
        <v>0</v>
      </c>
      <c r="G628" s="14">
        <f t="shared" si="60"/>
        <v>9</v>
      </c>
      <c r="H628" s="29"/>
      <c r="I628" s="29"/>
    </row>
    <row r="629" spans="1:9" ht="13.5">
      <c r="A629" s="8">
        <f t="shared" si="61"/>
        <v>181</v>
      </c>
      <c r="B629" s="30" t="s">
        <v>948</v>
      </c>
      <c r="C629" s="31" t="s">
        <v>437</v>
      </c>
      <c r="D629" s="20">
        <v>0</v>
      </c>
      <c r="E629" s="14">
        <v>0</v>
      </c>
      <c r="F629" s="14">
        <v>0</v>
      </c>
      <c r="G629" s="14">
        <f t="shared" si="60"/>
        <v>0</v>
      </c>
      <c r="H629" s="29"/>
      <c r="I629" s="29"/>
    </row>
    <row r="630" spans="1:9" ht="13.5">
      <c r="A630" s="8">
        <f t="shared" si="61"/>
        <v>182</v>
      </c>
      <c r="B630" s="30" t="s">
        <v>949</v>
      </c>
      <c r="C630" s="31" t="s">
        <v>384</v>
      </c>
      <c r="D630" s="20">
        <v>6</v>
      </c>
      <c r="E630" s="14">
        <v>0</v>
      </c>
      <c r="F630" s="14">
        <v>0</v>
      </c>
      <c r="G630" s="14">
        <f t="shared" si="60"/>
        <v>6</v>
      </c>
      <c r="H630" s="29"/>
      <c r="I630" s="29"/>
    </row>
    <row r="631" spans="1:9" ht="13.5">
      <c r="A631" s="8">
        <f t="shared" si="61"/>
        <v>183</v>
      </c>
      <c r="B631" s="30" t="s">
        <v>950</v>
      </c>
      <c r="C631" s="31" t="s">
        <v>437</v>
      </c>
      <c r="D631" s="20">
        <v>0</v>
      </c>
      <c r="E631" s="14">
        <v>0</v>
      </c>
      <c r="F631" s="14">
        <v>0</v>
      </c>
      <c r="G631" s="14">
        <f t="shared" si="60"/>
        <v>0</v>
      </c>
      <c r="H631" s="29"/>
      <c r="I631" s="29"/>
    </row>
    <row r="632" spans="1:9" ht="13.5">
      <c r="A632" s="8">
        <f t="shared" si="61"/>
        <v>184</v>
      </c>
      <c r="B632" s="30" t="s">
        <v>951</v>
      </c>
      <c r="C632" s="31" t="s">
        <v>384</v>
      </c>
      <c r="D632" s="20">
        <v>7</v>
      </c>
      <c r="E632" s="14">
        <v>0</v>
      </c>
      <c r="F632" s="14">
        <v>0</v>
      </c>
      <c r="G632" s="14">
        <f t="shared" si="60"/>
        <v>7</v>
      </c>
      <c r="H632" s="29"/>
      <c r="I632" s="29"/>
    </row>
    <row r="633" spans="1:9" ht="13.5">
      <c r="A633" s="8">
        <f t="shared" si="61"/>
        <v>185</v>
      </c>
      <c r="B633" s="30" t="s">
        <v>952</v>
      </c>
      <c r="C633" s="31" t="s">
        <v>384</v>
      </c>
      <c r="D633" s="20">
        <v>6</v>
      </c>
      <c r="E633" s="14">
        <v>0</v>
      </c>
      <c r="F633" s="14">
        <v>2</v>
      </c>
      <c r="G633" s="14">
        <f t="shared" si="60"/>
        <v>4</v>
      </c>
      <c r="H633" s="29"/>
      <c r="I633" s="29"/>
    </row>
    <row r="634" spans="1:9" ht="13.5">
      <c r="A634" s="8">
        <f t="shared" si="61"/>
        <v>186</v>
      </c>
      <c r="B634" s="30" t="s">
        <v>953</v>
      </c>
      <c r="C634" s="31" t="s">
        <v>384</v>
      </c>
      <c r="D634" s="20">
        <v>3</v>
      </c>
      <c r="E634" s="14">
        <v>0</v>
      </c>
      <c r="F634" s="14">
        <v>0</v>
      </c>
      <c r="G634" s="14">
        <f t="shared" si="60"/>
        <v>3</v>
      </c>
    </row>
    <row r="635" spans="1:9" ht="13.5">
      <c r="A635" s="8">
        <f t="shared" si="61"/>
        <v>187</v>
      </c>
      <c r="B635" s="30" t="s">
        <v>954</v>
      </c>
      <c r="C635" s="31" t="s">
        <v>384</v>
      </c>
      <c r="D635" s="20">
        <v>3</v>
      </c>
      <c r="E635" s="14">
        <v>0</v>
      </c>
      <c r="F635" s="14">
        <v>0</v>
      </c>
      <c r="G635" s="14">
        <f t="shared" si="60"/>
        <v>3</v>
      </c>
    </row>
    <row r="636" spans="1:9" ht="13.5">
      <c r="A636" s="8">
        <f t="shared" si="61"/>
        <v>188</v>
      </c>
      <c r="B636" s="30" t="s">
        <v>18</v>
      </c>
      <c r="C636" s="31" t="s">
        <v>384</v>
      </c>
      <c r="D636" s="20">
        <v>23</v>
      </c>
      <c r="E636" s="14">
        <v>0</v>
      </c>
      <c r="F636" s="14">
        <v>0</v>
      </c>
      <c r="G636" s="14">
        <f>+D636+E636-F636</f>
        <v>23</v>
      </c>
    </row>
    <row r="637" spans="1:9" ht="13.5">
      <c r="A637" s="8">
        <f t="shared" si="61"/>
        <v>189</v>
      </c>
      <c r="B637" s="30" t="s">
        <v>955</v>
      </c>
      <c r="C637" s="31" t="s">
        <v>384</v>
      </c>
      <c r="D637" s="20">
        <v>2</v>
      </c>
      <c r="E637" s="14">
        <v>0</v>
      </c>
      <c r="F637" s="14">
        <v>0</v>
      </c>
      <c r="G637" s="14">
        <f t="shared" si="60"/>
        <v>2</v>
      </c>
    </row>
    <row r="638" spans="1:9" ht="13.5">
      <c r="A638" s="8">
        <f t="shared" si="61"/>
        <v>190</v>
      </c>
      <c r="B638" s="30" t="s">
        <v>19</v>
      </c>
      <c r="C638" s="31" t="s">
        <v>384</v>
      </c>
      <c r="D638" s="20">
        <v>4</v>
      </c>
      <c r="E638" s="14">
        <v>0</v>
      </c>
      <c r="F638" s="14">
        <v>0</v>
      </c>
      <c r="G638" s="14">
        <f>+D638+E638-F638</f>
        <v>4</v>
      </c>
    </row>
    <row r="639" spans="1:9" ht="13.5">
      <c r="A639" s="8">
        <f t="shared" si="61"/>
        <v>191</v>
      </c>
      <c r="B639" s="30" t="s">
        <v>336</v>
      </c>
      <c r="C639" s="31" t="s">
        <v>384</v>
      </c>
      <c r="D639" s="20">
        <v>1</v>
      </c>
      <c r="E639" s="14">
        <v>0</v>
      </c>
      <c r="F639" s="14">
        <v>0</v>
      </c>
      <c r="G639" s="14">
        <f t="shared" si="60"/>
        <v>1</v>
      </c>
    </row>
    <row r="640" spans="1:9" ht="13.5">
      <c r="A640" s="8">
        <f t="shared" si="61"/>
        <v>192</v>
      </c>
      <c r="B640" s="30" t="s">
        <v>956</v>
      </c>
      <c r="C640" s="31" t="s">
        <v>384</v>
      </c>
      <c r="D640" s="20">
        <v>3</v>
      </c>
      <c r="E640" s="14">
        <v>0</v>
      </c>
      <c r="F640" s="14">
        <v>0</v>
      </c>
      <c r="G640" s="14">
        <f t="shared" ref="G640:G651" si="62">+D640+E640-F640</f>
        <v>3</v>
      </c>
    </row>
    <row r="641" spans="1:8" ht="13.5">
      <c r="A641" s="8">
        <f t="shared" si="61"/>
        <v>193</v>
      </c>
      <c r="B641" s="30" t="s">
        <v>958</v>
      </c>
      <c r="C641" s="31" t="s">
        <v>384</v>
      </c>
      <c r="D641" s="20">
        <v>1</v>
      </c>
      <c r="E641" s="14">
        <v>0</v>
      </c>
      <c r="F641" s="14">
        <v>0</v>
      </c>
      <c r="G641" s="14">
        <f t="shared" si="62"/>
        <v>1</v>
      </c>
    </row>
    <row r="642" spans="1:8" ht="13.5">
      <c r="A642" s="8">
        <f t="shared" si="61"/>
        <v>194</v>
      </c>
      <c r="B642" s="30" t="s">
        <v>961</v>
      </c>
      <c r="C642" s="31" t="s">
        <v>396</v>
      </c>
      <c r="D642" s="20">
        <v>2</v>
      </c>
      <c r="E642" s="14">
        <v>0</v>
      </c>
      <c r="F642" s="14">
        <v>2</v>
      </c>
      <c r="G642" s="14">
        <f t="shared" si="62"/>
        <v>0</v>
      </c>
    </row>
    <row r="643" spans="1:8" ht="13.5">
      <c r="A643" s="8">
        <f t="shared" si="61"/>
        <v>195</v>
      </c>
      <c r="B643" s="30" t="s">
        <v>337</v>
      </c>
      <c r="C643" s="31" t="s">
        <v>384</v>
      </c>
      <c r="D643" s="20">
        <v>6</v>
      </c>
      <c r="E643" s="14">
        <v>0</v>
      </c>
      <c r="F643" s="14">
        <v>0</v>
      </c>
      <c r="G643" s="14">
        <f t="shared" si="62"/>
        <v>6</v>
      </c>
    </row>
    <row r="644" spans="1:8" ht="13.5">
      <c r="A644" s="8">
        <f t="shared" si="61"/>
        <v>196</v>
      </c>
      <c r="B644" s="30" t="s">
        <v>962</v>
      </c>
      <c r="C644" s="31" t="s">
        <v>384</v>
      </c>
      <c r="D644" s="20">
        <v>2</v>
      </c>
      <c r="E644" s="14">
        <v>0</v>
      </c>
      <c r="F644" s="14">
        <v>0</v>
      </c>
      <c r="G644" s="14">
        <f t="shared" si="62"/>
        <v>2</v>
      </c>
    </row>
    <row r="645" spans="1:8" ht="13.5">
      <c r="A645" s="8">
        <f t="shared" si="61"/>
        <v>197</v>
      </c>
      <c r="B645" s="30" t="s">
        <v>963</v>
      </c>
      <c r="C645" s="31" t="s">
        <v>384</v>
      </c>
      <c r="D645" s="20">
        <v>10</v>
      </c>
      <c r="E645" s="14">
        <v>0</v>
      </c>
      <c r="F645" s="14">
        <v>0</v>
      </c>
      <c r="G645" s="14">
        <f t="shared" ref="G645:G650" si="63">+D645+E645-F645</f>
        <v>10</v>
      </c>
    </row>
    <row r="646" spans="1:8" ht="13.5">
      <c r="A646" s="8">
        <f t="shared" si="61"/>
        <v>198</v>
      </c>
      <c r="B646" s="30" t="s">
        <v>964</v>
      </c>
      <c r="C646" s="31" t="s">
        <v>384</v>
      </c>
      <c r="D646" s="20">
        <v>130</v>
      </c>
      <c r="E646" s="14">
        <v>0</v>
      </c>
      <c r="F646" s="14">
        <v>0</v>
      </c>
      <c r="G646" s="14">
        <f t="shared" si="63"/>
        <v>130</v>
      </c>
    </row>
    <row r="647" spans="1:8" ht="13.5">
      <c r="A647" s="8">
        <f t="shared" si="61"/>
        <v>199</v>
      </c>
      <c r="B647" s="30" t="s">
        <v>965</v>
      </c>
      <c r="C647" s="31" t="s">
        <v>384</v>
      </c>
      <c r="D647" s="20">
        <v>1</v>
      </c>
      <c r="E647" s="14">
        <v>0</v>
      </c>
      <c r="F647" s="14">
        <v>0</v>
      </c>
      <c r="G647" s="14">
        <f t="shared" si="63"/>
        <v>1</v>
      </c>
    </row>
    <row r="648" spans="1:8" ht="13.5">
      <c r="A648" s="8">
        <f t="shared" si="61"/>
        <v>200</v>
      </c>
      <c r="B648" s="30" t="s">
        <v>966</v>
      </c>
      <c r="C648" s="31" t="s">
        <v>384</v>
      </c>
      <c r="D648" s="20">
        <v>1</v>
      </c>
      <c r="E648" s="14">
        <v>0</v>
      </c>
      <c r="F648" s="14">
        <v>0</v>
      </c>
      <c r="G648" s="14">
        <f t="shared" si="63"/>
        <v>1</v>
      </c>
    </row>
    <row r="649" spans="1:8" ht="13.5">
      <c r="A649" s="8">
        <f t="shared" si="61"/>
        <v>201</v>
      </c>
      <c r="B649" s="30" t="s">
        <v>967</v>
      </c>
      <c r="C649" s="31" t="s">
        <v>384</v>
      </c>
      <c r="D649" s="20">
        <v>1</v>
      </c>
      <c r="E649" s="14">
        <v>0</v>
      </c>
      <c r="F649" s="14">
        <v>0</v>
      </c>
      <c r="G649" s="14">
        <f t="shared" si="63"/>
        <v>1</v>
      </c>
    </row>
    <row r="650" spans="1:8" ht="13.5">
      <c r="A650" s="8">
        <v>202</v>
      </c>
      <c r="B650" s="30" t="s">
        <v>968</v>
      </c>
      <c r="C650" s="31" t="s">
        <v>384</v>
      </c>
      <c r="D650" s="20">
        <v>1</v>
      </c>
      <c r="E650" s="14">
        <v>0</v>
      </c>
      <c r="F650" s="14">
        <v>0</v>
      </c>
      <c r="G650" s="14">
        <f t="shared" si="63"/>
        <v>1</v>
      </c>
    </row>
    <row r="651" spans="1:8" ht="13.5">
      <c r="A651" s="8">
        <v>203</v>
      </c>
      <c r="B651" s="30" t="s">
        <v>124</v>
      </c>
      <c r="C651" s="31" t="s">
        <v>384</v>
      </c>
      <c r="D651" s="20">
        <v>0</v>
      </c>
      <c r="E651" s="14">
        <v>1</v>
      </c>
      <c r="F651" s="14">
        <v>1</v>
      </c>
      <c r="G651" s="14">
        <f t="shared" si="62"/>
        <v>0</v>
      </c>
      <c r="H651" s="29"/>
    </row>
    <row r="652" spans="1:8" ht="13.5">
      <c r="A652" s="8">
        <f t="shared" si="61"/>
        <v>204</v>
      </c>
      <c r="B652" s="30" t="s">
        <v>338</v>
      </c>
      <c r="C652" s="31" t="s">
        <v>396</v>
      </c>
      <c r="D652" s="20">
        <v>20</v>
      </c>
      <c r="E652" s="14">
        <v>0</v>
      </c>
      <c r="F652" s="14">
        <v>0</v>
      </c>
      <c r="G652" s="14">
        <f t="shared" ref="G652:G657" si="64">+D652+E652-F652</f>
        <v>20</v>
      </c>
    </row>
    <row r="653" spans="1:8" ht="13.5">
      <c r="A653" s="8">
        <f t="shared" si="61"/>
        <v>205</v>
      </c>
      <c r="B653" s="30" t="s">
        <v>969</v>
      </c>
      <c r="C653" s="31" t="s">
        <v>386</v>
      </c>
      <c r="D653" s="20">
        <v>6</v>
      </c>
      <c r="E653" s="14">
        <v>0</v>
      </c>
      <c r="F653" s="14">
        <v>0</v>
      </c>
      <c r="G653" s="14">
        <f t="shared" si="64"/>
        <v>6</v>
      </c>
    </row>
    <row r="654" spans="1:8" ht="13.5">
      <c r="A654" s="8">
        <f>+A653+1</f>
        <v>206</v>
      </c>
      <c r="B654" s="30" t="s">
        <v>125</v>
      </c>
      <c r="C654" s="31" t="s">
        <v>386</v>
      </c>
      <c r="D654" s="20">
        <v>0</v>
      </c>
      <c r="E654" s="14">
        <v>1</v>
      </c>
      <c r="F654" s="14">
        <v>0</v>
      </c>
      <c r="G654" s="14">
        <f t="shared" si="64"/>
        <v>1</v>
      </c>
    </row>
    <row r="655" spans="1:8" ht="13.5">
      <c r="A655" s="8">
        <v>207</v>
      </c>
      <c r="B655" s="30" t="s">
        <v>973</v>
      </c>
      <c r="C655" s="31" t="s">
        <v>419</v>
      </c>
      <c r="D655" s="20">
        <v>4</v>
      </c>
      <c r="E655" s="14">
        <v>0</v>
      </c>
      <c r="F655" s="14">
        <v>0</v>
      </c>
      <c r="G655" s="14">
        <f t="shared" si="64"/>
        <v>4</v>
      </c>
    </row>
    <row r="656" spans="1:8" ht="13.5">
      <c r="A656" s="8">
        <f t="shared" si="61"/>
        <v>208</v>
      </c>
      <c r="B656" s="30" t="s">
        <v>339</v>
      </c>
      <c r="C656" s="31" t="s">
        <v>384</v>
      </c>
      <c r="D656" s="20">
        <v>2</v>
      </c>
      <c r="E656" s="14">
        <v>0</v>
      </c>
      <c r="F656" s="14">
        <v>0</v>
      </c>
      <c r="G656" s="14">
        <f t="shared" si="64"/>
        <v>2</v>
      </c>
    </row>
    <row r="657" spans="1:8" ht="13.5">
      <c r="A657" s="8">
        <f t="shared" si="61"/>
        <v>209</v>
      </c>
      <c r="B657" s="30" t="s">
        <v>974</v>
      </c>
      <c r="C657" s="31" t="s">
        <v>384</v>
      </c>
      <c r="D657" s="20">
        <v>1</v>
      </c>
      <c r="E657" s="14">
        <v>0</v>
      </c>
      <c r="F657" s="14">
        <v>0</v>
      </c>
      <c r="G657" s="14">
        <f t="shared" si="64"/>
        <v>1</v>
      </c>
    </row>
    <row r="658" spans="1:8" ht="13.5">
      <c r="A658" s="8">
        <f t="shared" si="61"/>
        <v>210</v>
      </c>
      <c r="B658" s="30" t="s">
        <v>975</v>
      </c>
      <c r="C658" s="31" t="s">
        <v>384</v>
      </c>
      <c r="D658" s="20">
        <v>3</v>
      </c>
      <c r="E658" s="14">
        <v>0</v>
      </c>
      <c r="F658" s="14">
        <v>0</v>
      </c>
      <c r="G658" s="14">
        <f t="shared" ref="G658:G666" si="65">+D658+E658-F658</f>
        <v>3</v>
      </c>
    </row>
    <row r="659" spans="1:8" ht="13.5">
      <c r="A659" s="8">
        <f t="shared" si="61"/>
        <v>211</v>
      </c>
      <c r="B659" s="30" t="s">
        <v>976</v>
      </c>
      <c r="C659" s="31" t="s">
        <v>386</v>
      </c>
      <c r="D659" s="20">
        <v>1</v>
      </c>
      <c r="E659" s="14">
        <v>0</v>
      </c>
      <c r="F659" s="14">
        <v>0</v>
      </c>
      <c r="G659" s="14">
        <f t="shared" si="65"/>
        <v>1</v>
      </c>
    </row>
    <row r="660" spans="1:8" ht="13.5">
      <c r="A660" s="8">
        <f t="shared" si="61"/>
        <v>212</v>
      </c>
      <c r="B660" s="30" t="s">
        <v>977</v>
      </c>
      <c r="C660" s="31" t="s">
        <v>384</v>
      </c>
      <c r="D660" s="20">
        <v>2</v>
      </c>
      <c r="E660" s="14">
        <v>0</v>
      </c>
      <c r="F660" s="14">
        <v>0</v>
      </c>
      <c r="G660" s="14">
        <f>+D660+E660-F660</f>
        <v>2</v>
      </c>
    </row>
    <row r="661" spans="1:8" ht="13.5">
      <c r="A661" s="8">
        <f t="shared" si="61"/>
        <v>213</v>
      </c>
      <c r="B661" s="30" t="s">
        <v>978</v>
      </c>
      <c r="C661" s="31" t="s">
        <v>386</v>
      </c>
      <c r="D661" s="20">
        <v>2</v>
      </c>
      <c r="E661" s="14">
        <v>0</v>
      </c>
      <c r="F661" s="14">
        <v>0</v>
      </c>
      <c r="G661" s="14">
        <f t="shared" si="65"/>
        <v>2</v>
      </c>
    </row>
    <row r="662" spans="1:8" ht="13.5">
      <c r="A662" s="8">
        <f t="shared" si="61"/>
        <v>214</v>
      </c>
      <c r="B662" s="30" t="s">
        <v>979</v>
      </c>
      <c r="C662" s="31" t="s">
        <v>383</v>
      </c>
      <c r="D662" s="20">
        <v>2</v>
      </c>
      <c r="E662" s="14">
        <v>0</v>
      </c>
      <c r="F662" s="14">
        <v>1</v>
      </c>
      <c r="G662" s="14">
        <f t="shared" si="65"/>
        <v>1</v>
      </c>
    </row>
    <row r="663" spans="1:8" ht="13.5">
      <c r="A663" s="8">
        <f t="shared" si="61"/>
        <v>215</v>
      </c>
      <c r="B663" s="30" t="s">
        <v>78</v>
      </c>
      <c r="C663" s="31" t="s">
        <v>394</v>
      </c>
      <c r="D663" s="20">
        <v>0</v>
      </c>
      <c r="E663" s="14">
        <v>0</v>
      </c>
      <c r="F663" s="14">
        <v>0</v>
      </c>
      <c r="G663" s="14">
        <f t="shared" si="65"/>
        <v>0</v>
      </c>
    </row>
    <row r="664" spans="1:8" ht="13.5">
      <c r="A664" s="8">
        <f t="shared" si="61"/>
        <v>216</v>
      </c>
      <c r="B664" s="30" t="s">
        <v>79</v>
      </c>
      <c r="C664" s="31" t="s">
        <v>394</v>
      </c>
      <c r="D664" s="20">
        <v>100</v>
      </c>
      <c r="E664" s="14">
        <v>0</v>
      </c>
      <c r="F664" s="14">
        <v>0</v>
      </c>
      <c r="G664" s="14">
        <f>+D664+E664-F664</f>
        <v>100</v>
      </c>
    </row>
    <row r="665" spans="1:8" ht="13.5">
      <c r="A665" s="8">
        <f t="shared" si="61"/>
        <v>217</v>
      </c>
      <c r="B665" s="30" t="s">
        <v>980</v>
      </c>
      <c r="C665" s="31" t="s">
        <v>384</v>
      </c>
      <c r="D665" s="20">
        <v>1</v>
      </c>
      <c r="E665" s="14">
        <v>0</v>
      </c>
      <c r="F665" s="14">
        <v>0</v>
      </c>
      <c r="G665" s="14">
        <f t="shared" si="65"/>
        <v>1</v>
      </c>
    </row>
    <row r="666" spans="1:8" ht="13.5">
      <c r="A666" s="47">
        <f>+A665+1</f>
        <v>218</v>
      </c>
      <c r="B666" s="32" t="s">
        <v>981</v>
      </c>
      <c r="C666" s="33" t="s">
        <v>384</v>
      </c>
      <c r="D666" s="22">
        <v>3</v>
      </c>
      <c r="E666" s="15">
        <v>0</v>
      </c>
      <c r="F666" s="15">
        <f>1+1+1</f>
        <v>3</v>
      </c>
      <c r="G666" s="15">
        <f t="shared" si="65"/>
        <v>0</v>
      </c>
    </row>
    <row r="667" spans="1:8" ht="13.5">
      <c r="A667" s="34"/>
      <c r="B667" s="38"/>
      <c r="C667" s="39"/>
      <c r="D667" s="35"/>
      <c r="E667" s="37"/>
      <c r="F667" s="37"/>
      <c r="G667" s="19"/>
      <c r="H667" s="29"/>
    </row>
    <row r="668" spans="1:8" ht="13.5">
      <c r="A668" s="54" t="s">
        <v>438</v>
      </c>
      <c r="B668" s="54"/>
      <c r="C668" s="54"/>
      <c r="D668" s="54"/>
      <c r="E668" s="54"/>
      <c r="F668" s="54"/>
      <c r="G668" s="54"/>
    </row>
    <row r="669" spans="1:8" ht="13.5">
      <c r="A669" s="55" t="s">
        <v>372</v>
      </c>
      <c r="B669" s="55" t="s">
        <v>373</v>
      </c>
      <c r="C669" s="55" t="s">
        <v>374</v>
      </c>
      <c r="D669" s="55" t="s">
        <v>375</v>
      </c>
      <c r="E669" s="55" t="s">
        <v>376</v>
      </c>
      <c r="F669" s="55" t="s">
        <v>377</v>
      </c>
      <c r="G669" s="55" t="s">
        <v>378</v>
      </c>
    </row>
    <row r="670" spans="1:8" ht="13.5">
      <c r="A670" s="3">
        <f>+A666+1</f>
        <v>219</v>
      </c>
      <c r="B670" s="5" t="s">
        <v>982</v>
      </c>
      <c r="C670" s="8" t="s">
        <v>384</v>
      </c>
      <c r="D670" s="44">
        <v>4</v>
      </c>
      <c r="E670" s="13">
        <v>0</v>
      </c>
      <c r="F670" s="13">
        <v>0</v>
      </c>
      <c r="G670" s="16">
        <f t="shared" ref="G670:G677" si="66">+D670+E670-F670</f>
        <v>4</v>
      </c>
    </row>
    <row r="671" spans="1:8" ht="13.5">
      <c r="A671" s="3">
        <f>+A670+1</f>
        <v>220</v>
      </c>
      <c r="B671" s="5" t="s">
        <v>983</v>
      </c>
      <c r="C671" s="8" t="s">
        <v>419</v>
      </c>
      <c r="D671" s="44">
        <v>1</v>
      </c>
      <c r="E671" s="14">
        <v>0</v>
      </c>
      <c r="F671" s="14">
        <v>0</v>
      </c>
      <c r="G671" s="16">
        <f t="shared" si="66"/>
        <v>1</v>
      </c>
    </row>
    <row r="672" spans="1:8" ht="13.5">
      <c r="A672" s="3">
        <f t="shared" ref="A672:A729" si="67">+A671+1</f>
        <v>221</v>
      </c>
      <c r="B672" s="5" t="s">
        <v>984</v>
      </c>
      <c r="C672" s="8" t="s">
        <v>383</v>
      </c>
      <c r="D672" s="44">
        <v>2</v>
      </c>
      <c r="E672" s="14">
        <v>0</v>
      </c>
      <c r="F672" s="14">
        <v>0</v>
      </c>
      <c r="G672" s="16">
        <f t="shared" si="66"/>
        <v>2</v>
      </c>
    </row>
    <row r="673" spans="1:7" ht="13.5">
      <c r="A673" s="3">
        <f t="shared" si="67"/>
        <v>222</v>
      </c>
      <c r="B673" s="5" t="s">
        <v>985</v>
      </c>
      <c r="C673" s="8" t="s">
        <v>384</v>
      </c>
      <c r="D673" s="44">
        <v>100</v>
      </c>
      <c r="E673" s="14">
        <v>0</v>
      </c>
      <c r="F673" s="14">
        <v>0</v>
      </c>
      <c r="G673" s="16">
        <f t="shared" si="66"/>
        <v>100</v>
      </c>
    </row>
    <row r="674" spans="1:7" ht="13.5">
      <c r="A674" s="3">
        <f t="shared" si="67"/>
        <v>223</v>
      </c>
      <c r="B674" s="5" t="s">
        <v>986</v>
      </c>
      <c r="C674" s="8" t="s">
        <v>383</v>
      </c>
      <c r="D674" s="45">
        <v>0</v>
      </c>
      <c r="E674" s="14">
        <v>0</v>
      </c>
      <c r="F674" s="14">
        <v>0</v>
      </c>
      <c r="G674" s="14">
        <f t="shared" si="66"/>
        <v>0</v>
      </c>
    </row>
    <row r="675" spans="1:7" ht="13.5">
      <c r="A675" s="3">
        <f t="shared" si="67"/>
        <v>224</v>
      </c>
      <c r="B675" s="5" t="s">
        <v>987</v>
      </c>
      <c r="C675" s="8" t="s">
        <v>383</v>
      </c>
      <c r="D675" s="20">
        <v>1</v>
      </c>
      <c r="E675" s="14">
        <v>0</v>
      </c>
      <c r="F675" s="14">
        <v>0</v>
      </c>
      <c r="G675" s="14">
        <f t="shared" si="66"/>
        <v>1</v>
      </c>
    </row>
    <row r="676" spans="1:7" ht="13.5">
      <c r="A676" s="3">
        <f t="shared" si="67"/>
        <v>225</v>
      </c>
      <c r="B676" s="5" t="s">
        <v>80</v>
      </c>
      <c r="C676" s="8" t="s">
        <v>384</v>
      </c>
      <c r="D676" s="20">
        <v>2</v>
      </c>
      <c r="E676" s="14">
        <v>0</v>
      </c>
      <c r="F676" s="14">
        <v>0</v>
      </c>
      <c r="G676" s="14">
        <f>+D676+E676-F676</f>
        <v>2</v>
      </c>
    </row>
    <row r="677" spans="1:7" ht="13.5">
      <c r="A677" s="3">
        <f t="shared" si="67"/>
        <v>226</v>
      </c>
      <c r="B677" s="5" t="s">
        <v>989</v>
      </c>
      <c r="C677" s="8" t="s">
        <v>384</v>
      </c>
      <c r="D677" s="20">
        <v>2</v>
      </c>
      <c r="E677" s="14">
        <v>0</v>
      </c>
      <c r="F677" s="14">
        <v>0</v>
      </c>
      <c r="G677" s="14">
        <f t="shared" si="66"/>
        <v>2</v>
      </c>
    </row>
    <row r="678" spans="1:7" ht="13.5">
      <c r="A678" s="3">
        <f>+A677+1</f>
        <v>227</v>
      </c>
      <c r="B678" s="5" t="s">
        <v>126</v>
      </c>
      <c r="C678" s="8" t="s">
        <v>394</v>
      </c>
      <c r="D678" s="20">
        <v>0</v>
      </c>
      <c r="E678" s="14">
        <v>25</v>
      </c>
      <c r="F678" s="14">
        <v>0</v>
      </c>
      <c r="G678" s="14">
        <f t="shared" ref="G678:G683" si="68">+D678+E678-F678</f>
        <v>25</v>
      </c>
    </row>
    <row r="679" spans="1:7" ht="13.5">
      <c r="A679" s="3">
        <v>228</v>
      </c>
      <c r="B679" s="30" t="s">
        <v>990</v>
      </c>
      <c r="C679" s="31" t="s">
        <v>384</v>
      </c>
      <c r="D679" s="20">
        <v>1</v>
      </c>
      <c r="E679" s="14">
        <v>0</v>
      </c>
      <c r="F679" s="14">
        <v>0</v>
      </c>
      <c r="G679" s="14">
        <f t="shared" si="68"/>
        <v>1</v>
      </c>
    </row>
    <row r="680" spans="1:7" ht="13.5">
      <c r="A680" s="3">
        <f t="shared" si="67"/>
        <v>229</v>
      </c>
      <c r="B680" s="30" t="s">
        <v>991</v>
      </c>
      <c r="C680" s="31" t="s">
        <v>384</v>
      </c>
      <c r="D680" s="20">
        <v>24</v>
      </c>
      <c r="E680" s="14">
        <v>0</v>
      </c>
      <c r="F680" s="14">
        <v>0</v>
      </c>
      <c r="G680" s="14">
        <f t="shared" si="68"/>
        <v>24</v>
      </c>
    </row>
    <row r="681" spans="1:7" ht="13.5">
      <c r="A681" s="3">
        <f t="shared" si="67"/>
        <v>230</v>
      </c>
      <c r="B681" s="30" t="s">
        <v>992</v>
      </c>
      <c r="C681" s="31" t="s">
        <v>394</v>
      </c>
      <c r="D681" s="20">
        <v>8</v>
      </c>
      <c r="E681" s="14">
        <v>0</v>
      </c>
      <c r="F681" s="14">
        <v>0</v>
      </c>
      <c r="G681" s="14">
        <f t="shared" si="68"/>
        <v>8</v>
      </c>
    </row>
    <row r="682" spans="1:7" ht="13.5">
      <c r="A682" s="3">
        <f t="shared" si="67"/>
        <v>231</v>
      </c>
      <c r="B682" s="30" t="s">
        <v>993</v>
      </c>
      <c r="C682" s="31" t="s">
        <v>391</v>
      </c>
      <c r="D682" s="20">
        <v>30</v>
      </c>
      <c r="E682" s="14">
        <v>0</v>
      </c>
      <c r="F682" s="14">
        <v>0</v>
      </c>
      <c r="G682" s="14">
        <f t="shared" si="68"/>
        <v>30</v>
      </c>
    </row>
    <row r="683" spans="1:7" ht="13.5">
      <c r="A683" s="3">
        <f t="shared" si="67"/>
        <v>232</v>
      </c>
      <c r="B683" s="30" t="s">
        <v>994</v>
      </c>
      <c r="C683" s="31" t="s">
        <v>384</v>
      </c>
      <c r="D683" s="20">
        <v>1</v>
      </c>
      <c r="E683" s="14">
        <v>0</v>
      </c>
      <c r="F683" s="14">
        <v>0</v>
      </c>
      <c r="G683" s="14">
        <f t="shared" si="68"/>
        <v>1</v>
      </c>
    </row>
    <row r="684" spans="1:7" ht="13.5">
      <c r="A684" s="3">
        <f t="shared" si="67"/>
        <v>233</v>
      </c>
      <c r="B684" s="30" t="s">
        <v>995</v>
      </c>
      <c r="C684" s="31" t="s">
        <v>394</v>
      </c>
      <c r="D684" s="20">
        <v>5</v>
      </c>
      <c r="E684" s="14">
        <v>20</v>
      </c>
      <c r="F684" s="14">
        <v>5</v>
      </c>
      <c r="G684" s="14">
        <f t="shared" ref="G684:G705" si="69">+D684+E684-F684</f>
        <v>20</v>
      </c>
    </row>
    <row r="685" spans="1:7" ht="13.5">
      <c r="A685" s="3">
        <f>+A684+1</f>
        <v>234</v>
      </c>
      <c r="B685" s="30" t="s">
        <v>128</v>
      </c>
      <c r="C685" s="31" t="s">
        <v>394</v>
      </c>
      <c r="D685" s="20">
        <v>0</v>
      </c>
      <c r="E685" s="14">
        <v>20</v>
      </c>
      <c r="F685" s="14">
        <v>0</v>
      </c>
      <c r="G685" s="14">
        <f>+D685+E685-F685</f>
        <v>20</v>
      </c>
    </row>
    <row r="686" spans="1:7" ht="13.5">
      <c r="A686" s="3">
        <v>235</v>
      </c>
      <c r="B686" s="30" t="s">
        <v>996</v>
      </c>
      <c r="C686" s="31" t="s">
        <v>384</v>
      </c>
      <c r="D686" s="20">
        <v>4</v>
      </c>
      <c r="E686" s="14">
        <v>0</v>
      </c>
      <c r="F686" s="14">
        <f>1+1</f>
        <v>2</v>
      </c>
      <c r="G686" s="14">
        <f t="shared" si="69"/>
        <v>2</v>
      </c>
    </row>
    <row r="687" spans="1:7" ht="13.5">
      <c r="A687" s="3">
        <f t="shared" si="67"/>
        <v>236</v>
      </c>
      <c r="B687" s="30" t="s">
        <v>997</v>
      </c>
      <c r="C687" s="31" t="s">
        <v>384</v>
      </c>
      <c r="D687" s="20">
        <v>1</v>
      </c>
      <c r="E687" s="14">
        <v>0</v>
      </c>
      <c r="F687" s="14">
        <v>0</v>
      </c>
      <c r="G687" s="14">
        <f t="shared" si="69"/>
        <v>1</v>
      </c>
    </row>
    <row r="688" spans="1:7" ht="13.5">
      <c r="A688" s="3">
        <f t="shared" si="67"/>
        <v>237</v>
      </c>
      <c r="B688" s="30" t="s">
        <v>998</v>
      </c>
      <c r="C688" s="31" t="s">
        <v>394</v>
      </c>
      <c r="D688" s="20">
        <v>75</v>
      </c>
      <c r="E688" s="14">
        <v>0</v>
      </c>
      <c r="F688" s="14">
        <v>0</v>
      </c>
      <c r="G688" s="14">
        <f t="shared" si="69"/>
        <v>75</v>
      </c>
    </row>
    <row r="689" spans="1:7" ht="13.5">
      <c r="A689" s="3">
        <f t="shared" si="67"/>
        <v>238</v>
      </c>
      <c r="B689" s="30" t="s">
        <v>999</v>
      </c>
      <c r="C689" s="31" t="s">
        <v>384</v>
      </c>
      <c r="D689" s="20">
        <v>3</v>
      </c>
      <c r="E689" s="14">
        <v>0</v>
      </c>
      <c r="F689" s="14">
        <v>0</v>
      </c>
      <c r="G689" s="14">
        <f t="shared" si="69"/>
        <v>3</v>
      </c>
    </row>
    <row r="690" spans="1:7" ht="13.5">
      <c r="A690" s="3">
        <f t="shared" si="67"/>
        <v>239</v>
      </c>
      <c r="B690" s="30" t="s">
        <v>1000</v>
      </c>
      <c r="C690" s="31" t="s">
        <v>384</v>
      </c>
      <c r="D690" s="20">
        <v>1</v>
      </c>
      <c r="E690" s="14">
        <v>0</v>
      </c>
      <c r="F690" s="14">
        <v>0</v>
      </c>
      <c r="G690" s="14">
        <f t="shared" si="69"/>
        <v>1</v>
      </c>
    </row>
    <row r="691" spans="1:7" ht="13.5">
      <c r="A691" s="3">
        <v>239</v>
      </c>
      <c r="B691" s="30" t="s">
        <v>1001</v>
      </c>
      <c r="C691" s="31" t="s">
        <v>384</v>
      </c>
      <c r="D691" s="20">
        <v>0</v>
      </c>
      <c r="E691" s="14">
        <v>1</v>
      </c>
      <c r="F691" s="14">
        <v>0</v>
      </c>
      <c r="G691" s="14">
        <f>+D691+E691-F691</f>
        <v>1</v>
      </c>
    </row>
    <row r="692" spans="1:7" ht="13.5">
      <c r="A692" s="3">
        <v>240</v>
      </c>
      <c r="B692" s="30" t="s">
        <v>127</v>
      </c>
      <c r="C692" s="31" t="s">
        <v>384</v>
      </c>
      <c r="D692" s="20">
        <v>0</v>
      </c>
      <c r="E692" s="14">
        <v>1</v>
      </c>
      <c r="F692" s="14">
        <v>1</v>
      </c>
      <c r="G692" s="14">
        <f t="shared" si="69"/>
        <v>0</v>
      </c>
    </row>
    <row r="693" spans="1:7" ht="13.5">
      <c r="A693" s="3">
        <f t="shared" si="67"/>
        <v>241</v>
      </c>
      <c r="B693" s="30" t="s">
        <v>1002</v>
      </c>
      <c r="C693" s="31" t="s">
        <v>384</v>
      </c>
      <c r="D693" s="20">
        <v>1</v>
      </c>
      <c r="E693" s="14">
        <v>0</v>
      </c>
      <c r="F693" s="14">
        <v>0</v>
      </c>
      <c r="G693" s="14">
        <f t="shared" si="69"/>
        <v>1</v>
      </c>
    </row>
    <row r="694" spans="1:7" ht="13.5">
      <c r="A694" s="3">
        <f t="shared" si="67"/>
        <v>242</v>
      </c>
      <c r="B694" s="30" t="s">
        <v>1003</v>
      </c>
      <c r="C694" s="31" t="s">
        <v>384</v>
      </c>
      <c r="D694" s="20">
        <v>1</v>
      </c>
      <c r="E694" s="14">
        <v>0</v>
      </c>
      <c r="F694" s="14">
        <v>0</v>
      </c>
      <c r="G694" s="14">
        <f>+D694+E694-F694</f>
        <v>1</v>
      </c>
    </row>
    <row r="695" spans="1:7" ht="13.5">
      <c r="A695" s="3">
        <f t="shared" si="67"/>
        <v>243</v>
      </c>
      <c r="B695" s="30" t="s">
        <v>1004</v>
      </c>
      <c r="C695" s="31" t="s">
        <v>384</v>
      </c>
      <c r="D695" s="20">
        <v>1</v>
      </c>
      <c r="E695" s="14">
        <v>0</v>
      </c>
      <c r="F695" s="14">
        <v>0</v>
      </c>
      <c r="G695" s="14">
        <f t="shared" si="69"/>
        <v>1</v>
      </c>
    </row>
    <row r="696" spans="1:7" ht="13.5">
      <c r="A696" s="3">
        <f t="shared" si="67"/>
        <v>244</v>
      </c>
      <c r="B696" s="30" t="s">
        <v>1005</v>
      </c>
      <c r="C696" s="31" t="s">
        <v>384</v>
      </c>
      <c r="D696" s="20">
        <v>2</v>
      </c>
      <c r="E696" s="14">
        <v>0</v>
      </c>
      <c r="F696" s="14">
        <v>0</v>
      </c>
      <c r="G696" s="14">
        <f t="shared" si="69"/>
        <v>2</v>
      </c>
    </row>
    <row r="697" spans="1:7" ht="13.5">
      <c r="A697" s="3">
        <f t="shared" si="67"/>
        <v>245</v>
      </c>
      <c r="B697" s="30" t="s">
        <v>1006</v>
      </c>
      <c r="C697" s="31" t="s">
        <v>391</v>
      </c>
      <c r="D697" s="20">
        <v>1</v>
      </c>
      <c r="E697" s="14">
        <v>0</v>
      </c>
      <c r="F697" s="14">
        <v>0</v>
      </c>
      <c r="G697" s="14">
        <f t="shared" si="69"/>
        <v>1</v>
      </c>
    </row>
    <row r="698" spans="1:7" ht="13.5">
      <c r="A698" s="3">
        <f t="shared" si="67"/>
        <v>246</v>
      </c>
      <c r="B698" s="30" t="s">
        <v>1007</v>
      </c>
      <c r="C698" s="31" t="s">
        <v>391</v>
      </c>
      <c r="D698" s="20">
        <v>1</v>
      </c>
      <c r="E698" s="14">
        <v>0</v>
      </c>
      <c r="F698" s="14">
        <v>0</v>
      </c>
      <c r="G698" s="14">
        <f t="shared" si="69"/>
        <v>1</v>
      </c>
    </row>
    <row r="699" spans="1:7" ht="13.5">
      <c r="A699" s="3">
        <f t="shared" si="67"/>
        <v>247</v>
      </c>
      <c r="B699" s="30" t="s">
        <v>1008</v>
      </c>
      <c r="C699" s="31" t="s">
        <v>384</v>
      </c>
      <c r="D699" s="20">
        <v>1</v>
      </c>
      <c r="E699" s="14">
        <v>0</v>
      </c>
      <c r="F699" s="14">
        <v>0</v>
      </c>
      <c r="G699" s="14">
        <f t="shared" si="69"/>
        <v>1</v>
      </c>
    </row>
    <row r="700" spans="1:7" ht="13.5">
      <c r="A700" s="3">
        <f t="shared" si="67"/>
        <v>248</v>
      </c>
      <c r="B700" s="30" t="s">
        <v>1009</v>
      </c>
      <c r="C700" s="31" t="s">
        <v>384</v>
      </c>
      <c r="D700" s="20">
        <v>2</v>
      </c>
      <c r="E700" s="14">
        <v>0</v>
      </c>
      <c r="F700" s="14">
        <v>0</v>
      </c>
      <c r="G700" s="14">
        <f t="shared" si="69"/>
        <v>2</v>
      </c>
    </row>
    <row r="701" spans="1:7" ht="13.5">
      <c r="A701" s="3">
        <f t="shared" si="67"/>
        <v>249</v>
      </c>
      <c r="B701" s="30" t="s">
        <v>1010</v>
      </c>
      <c r="C701" s="31" t="s">
        <v>384</v>
      </c>
      <c r="D701" s="20">
        <v>1</v>
      </c>
      <c r="E701" s="14">
        <v>0</v>
      </c>
      <c r="F701" s="14">
        <v>0</v>
      </c>
      <c r="G701" s="14">
        <f>+D701+E701-F701</f>
        <v>1</v>
      </c>
    </row>
    <row r="702" spans="1:7" ht="13.5">
      <c r="A702" s="3">
        <f t="shared" si="67"/>
        <v>250</v>
      </c>
      <c r="B702" s="30" t="s">
        <v>1011</v>
      </c>
      <c r="C702" s="31" t="s">
        <v>384</v>
      </c>
      <c r="D702" s="20">
        <v>1</v>
      </c>
      <c r="E702" s="14">
        <v>0</v>
      </c>
      <c r="F702" s="14">
        <v>0</v>
      </c>
      <c r="G702" s="14">
        <f t="shared" si="69"/>
        <v>1</v>
      </c>
    </row>
    <row r="703" spans="1:7" ht="13.5">
      <c r="A703" s="3">
        <f t="shared" si="67"/>
        <v>251</v>
      </c>
      <c r="B703" s="30" t="s">
        <v>1012</v>
      </c>
      <c r="C703" s="31" t="s">
        <v>384</v>
      </c>
      <c r="D703" s="20">
        <v>1</v>
      </c>
      <c r="E703" s="14">
        <v>0</v>
      </c>
      <c r="F703" s="14">
        <v>0</v>
      </c>
      <c r="G703" s="14">
        <f t="shared" si="69"/>
        <v>1</v>
      </c>
    </row>
    <row r="704" spans="1:7" ht="13.5">
      <c r="A704" s="3">
        <f t="shared" si="67"/>
        <v>252</v>
      </c>
      <c r="B704" s="30" t="s">
        <v>1013</v>
      </c>
      <c r="C704" s="31" t="s">
        <v>384</v>
      </c>
      <c r="D704" s="20">
        <v>1</v>
      </c>
      <c r="E704" s="14">
        <v>0</v>
      </c>
      <c r="F704" s="14">
        <v>0</v>
      </c>
      <c r="G704" s="14">
        <f t="shared" si="69"/>
        <v>1</v>
      </c>
    </row>
    <row r="705" spans="1:7" ht="13.5">
      <c r="A705" s="3">
        <f t="shared" si="67"/>
        <v>253</v>
      </c>
      <c r="B705" s="30" t="s">
        <v>1014</v>
      </c>
      <c r="C705" s="31" t="s">
        <v>419</v>
      </c>
      <c r="D705" s="20">
        <v>1</v>
      </c>
      <c r="E705" s="14">
        <v>0</v>
      </c>
      <c r="F705" s="14">
        <v>1</v>
      </c>
      <c r="G705" s="14">
        <f t="shared" si="69"/>
        <v>0</v>
      </c>
    </row>
    <row r="706" spans="1:7" ht="13.5">
      <c r="A706" s="3">
        <f>+A705+1</f>
        <v>254</v>
      </c>
      <c r="B706" s="30" t="s">
        <v>129</v>
      </c>
      <c r="C706" s="31" t="s">
        <v>419</v>
      </c>
      <c r="D706" s="20">
        <v>0</v>
      </c>
      <c r="E706" s="14">
        <v>1</v>
      </c>
      <c r="F706" s="14">
        <v>1</v>
      </c>
      <c r="G706" s="14">
        <f>+D706+E706-F706</f>
        <v>0</v>
      </c>
    </row>
    <row r="707" spans="1:7" ht="13.5">
      <c r="A707" s="3">
        <f>+A706+1</f>
        <v>255</v>
      </c>
      <c r="B707" s="30" t="s">
        <v>130</v>
      </c>
      <c r="C707" s="31" t="s">
        <v>384</v>
      </c>
      <c r="D707" s="20">
        <v>0</v>
      </c>
      <c r="E707" s="14">
        <v>1</v>
      </c>
      <c r="F707" s="14">
        <v>0</v>
      </c>
      <c r="G707" s="14">
        <f>+D707+E707-F707</f>
        <v>1</v>
      </c>
    </row>
    <row r="708" spans="1:7" ht="13.5">
      <c r="A708" s="3">
        <v>256</v>
      </c>
      <c r="B708" s="30" t="s">
        <v>1015</v>
      </c>
      <c r="C708" s="31" t="s">
        <v>384</v>
      </c>
      <c r="D708" s="20">
        <v>3</v>
      </c>
      <c r="E708" s="14">
        <v>0</v>
      </c>
      <c r="F708" s="14">
        <v>0</v>
      </c>
      <c r="G708" s="14">
        <f t="shared" ref="G708:G730" si="70">+D708+E708-F708</f>
        <v>3</v>
      </c>
    </row>
    <row r="709" spans="1:7" ht="13.5">
      <c r="A709" s="3">
        <f t="shared" si="67"/>
        <v>257</v>
      </c>
      <c r="B709" s="30" t="s">
        <v>1016</v>
      </c>
      <c r="C709" s="31" t="s">
        <v>384</v>
      </c>
      <c r="D709" s="20">
        <v>4</v>
      </c>
      <c r="E709" s="14">
        <v>0</v>
      </c>
      <c r="F709" s="14">
        <v>0</v>
      </c>
      <c r="G709" s="14">
        <f t="shared" si="70"/>
        <v>4</v>
      </c>
    </row>
    <row r="710" spans="1:7" ht="13.5">
      <c r="A710" s="3">
        <f t="shared" si="67"/>
        <v>258</v>
      </c>
      <c r="B710" s="30" t="s">
        <v>1017</v>
      </c>
      <c r="C710" s="31" t="s">
        <v>384</v>
      </c>
      <c r="D710" s="20">
        <v>5</v>
      </c>
      <c r="E710" s="14">
        <v>0</v>
      </c>
      <c r="F710" s="14">
        <v>0</v>
      </c>
      <c r="G710" s="14">
        <f>+D710+E710-F710</f>
        <v>5</v>
      </c>
    </row>
    <row r="711" spans="1:7" ht="13.5">
      <c r="A711" s="3">
        <f t="shared" si="67"/>
        <v>259</v>
      </c>
      <c r="B711" s="30" t="s">
        <v>1034</v>
      </c>
      <c r="C711" s="31" t="s">
        <v>384</v>
      </c>
      <c r="D711" s="20">
        <v>4</v>
      </c>
      <c r="E711" s="14">
        <v>0</v>
      </c>
      <c r="F711" s="14">
        <v>0</v>
      </c>
      <c r="G711" s="14">
        <f>+D711+E711-F711</f>
        <v>4</v>
      </c>
    </row>
    <row r="712" spans="1:7" ht="13.5">
      <c r="A712" s="3">
        <f t="shared" si="67"/>
        <v>260</v>
      </c>
      <c r="B712" s="30" t="s">
        <v>1041</v>
      </c>
      <c r="C712" s="31" t="s">
        <v>384</v>
      </c>
      <c r="D712" s="20">
        <v>3</v>
      </c>
      <c r="E712" s="14">
        <v>0</v>
      </c>
      <c r="F712" s="14">
        <v>0</v>
      </c>
      <c r="G712" s="14">
        <f>+D712+E712-F712</f>
        <v>3</v>
      </c>
    </row>
    <row r="713" spans="1:7" ht="13.5">
      <c r="A713" s="3">
        <f t="shared" si="67"/>
        <v>261</v>
      </c>
      <c r="B713" s="30" t="s">
        <v>1018</v>
      </c>
      <c r="C713" s="31" t="s">
        <v>384</v>
      </c>
      <c r="D713" s="20">
        <v>2</v>
      </c>
      <c r="E713" s="14">
        <v>0</v>
      </c>
      <c r="F713" s="14">
        <v>0</v>
      </c>
      <c r="G713" s="14">
        <f t="shared" si="70"/>
        <v>2</v>
      </c>
    </row>
    <row r="714" spans="1:7" ht="13.5">
      <c r="A714" s="3">
        <f t="shared" si="67"/>
        <v>262</v>
      </c>
      <c r="B714" s="30" t="s">
        <v>1032</v>
      </c>
      <c r="C714" s="31" t="s">
        <v>384</v>
      </c>
      <c r="D714" s="20">
        <v>4</v>
      </c>
      <c r="E714" s="14">
        <v>0</v>
      </c>
      <c r="F714" s="14">
        <v>0</v>
      </c>
      <c r="G714" s="14">
        <f>+D714+E714-F714</f>
        <v>4</v>
      </c>
    </row>
    <row r="715" spans="1:7" ht="13.5">
      <c r="A715" s="3">
        <f t="shared" si="67"/>
        <v>263</v>
      </c>
      <c r="B715" s="30" t="s">
        <v>1020</v>
      </c>
      <c r="C715" s="31" t="s">
        <v>384</v>
      </c>
      <c r="D715" s="20">
        <v>4</v>
      </c>
      <c r="E715" s="14">
        <v>0</v>
      </c>
      <c r="F715" s="14">
        <v>2</v>
      </c>
      <c r="G715" s="14">
        <f t="shared" si="70"/>
        <v>2</v>
      </c>
    </row>
    <row r="716" spans="1:7" ht="13.5">
      <c r="A716" s="3">
        <f t="shared" si="67"/>
        <v>264</v>
      </c>
      <c r="B716" s="30" t="s">
        <v>1035</v>
      </c>
      <c r="C716" s="31" t="s">
        <v>384</v>
      </c>
      <c r="D716" s="20">
        <v>9</v>
      </c>
      <c r="E716" s="14">
        <v>0</v>
      </c>
      <c r="F716" s="14">
        <v>0</v>
      </c>
      <c r="G716" s="14">
        <f>+D716+E716-F716</f>
        <v>9</v>
      </c>
    </row>
    <row r="717" spans="1:7" ht="13.5">
      <c r="A717" s="3">
        <f t="shared" si="67"/>
        <v>265</v>
      </c>
      <c r="B717" s="30" t="s">
        <v>21</v>
      </c>
      <c r="C717" s="31" t="s">
        <v>384</v>
      </c>
      <c r="D717" s="20">
        <v>6</v>
      </c>
      <c r="E717" s="14">
        <v>0</v>
      </c>
      <c r="F717" s="14">
        <v>0</v>
      </c>
      <c r="G717" s="14">
        <f>+D717+E717-F717</f>
        <v>6</v>
      </c>
    </row>
    <row r="718" spans="1:7" ht="13.5">
      <c r="A718" s="3">
        <f t="shared" si="67"/>
        <v>266</v>
      </c>
      <c r="B718" s="30" t="s">
        <v>20</v>
      </c>
      <c r="C718" s="31" t="s">
        <v>384</v>
      </c>
      <c r="D718" s="20">
        <v>4</v>
      </c>
      <c r="E718" s="14">
        <v>0</v>
      </c>
      <c r="F718" s="14">
        <v>0</v>
      </c>
      <c r="G718" s="14">
        <f>+D718+E718-F718</f>
        <v>4</v>
      </c>
    </row>
    <row r="719" spans="1:7" ht="13.5">
      <c r="A719" s="3">
        <f t="shared" si="67"/>
        <v>267</v>
      </c>
      <c r="B719" s="30" t="s">
        <v>1036</v>
      </c>
      <c r="C719" s="31" t="s">
        <v>384</v>
      </c>
      <c r="D719" s="20">
        <v>3</v>
      </c>
      <c r="E719" s="14">
        <v>0</v>
      </c>
      <c r="F719" s="14">
        <v>1</v>
      </c>
      <c r="G719" s="14">
        <f>+D719+E719-F719</f>
        <v>2</v>
      </c>
    </row>
    <row r="720" spans="1:7" ht="13.5">
      <c r="A720" s="3">
        <f t="shared" si="67"/>
        <v>268</v>
      </c>
      <c r="B720" s="30" t="s">
        <v>1021</v>
      </c>
      <c r="C720" s="31" t="s">
        <v>384</v>
      </c>
      <c r="D720" s="20">
        <v>4</v>
      </c>
      <c r="E720" s="14">
        <v>0</v>
      </c>
      <c r="F720" s="14">
        <v>0</v>
      </c>
      <c r="G720" s="14">
        <f t="shared" si="70"/>
        <v>4</v>
      </c>
    </row>
    <row r="721" spans="1:7" ht="13.5">
      <c r="A721" s="3">
        <f t="shared" si="67"/>
        <v>269</v>
      </c>
      <c r="B721" s="30" t="s">
        <v>1022</v>
      </c>
      <c r="C721" s="31" t="s">
        <v>384</v>
      </c>
      <c r="D721" s="20">
        <v>2</v>
      </c>
      <c r="E721" s="14">
        <v>0</v>
      </c>
      <c r="F721" s="14">
        <v>0</v>
      </c>
      <c r="G721" s="14">
        <f t="shared" si="70"/>
        <v>2</v>
      </c>
    </row>
    <row r="722" spans="1:7" ht="13.5">
      <c r="A722" s="3">
        <f t="shared" si="67"/>
        <v>270</v>
      </c>
      <c r="B722" s="30" t="s">
        <v>1023</v>
      </c>
      <c r="C722" s="31" t="s">
        <v>384</v>
      </c>
      <c r="D722" s="20">
        <v>6</v>
      </c>
      <c r="E722" s="14">
        <v>0</v>
      </c>
      <c r="F722" s="14">
        <v>0</v>
      </c>
      <c r="G722" s="14">
        <f t="shared" si="70"/>
        <v>6</v>
      </c>
    </row>
    <row r="723" spans="1:7" ht="13.5">
      <c r="A723" s="3">
        <f t="shared" si="67"/>
        <v>271</v>
      </c>
      <c r="B723" s="30" t="s">
        <v>1024</v>
      </c>
      <c r="C723" s="31" t="s">
        <v>384</v>
      </c>
      <c r="D723" s="20">
        <v>1</v>
      </c>
      <c r="E723" s="14">
        <v>0</v>
      </c>
      <c r="F723" s="14">
        <v>0</v>
      </c>
      <c r="G723" s="14">
        <f t="shared" si="70"/>
        <v>1</v>
      </c>
    </row>
    <row r="724" spans="1:7" ht="13.5">
      <c r="A724" s="3">
        <f t="shared" si="67"/>
        <v>272</v>
      </c>
      <c r="B724" s="30" t="s">
        <v>1033</v>
      </c>
      <c r="C724" s="31" t="s">
        <v>384</v>
      </c>
      <c r="D724" s="20">
        <v>2</v>
      </c>
      <c r="E724" s="14">
        <v>0</v>
      </c>
      <c r="F724" s="14">
        <v>2</v>
      </c>
      <c r="G724" s="14">
        <f>+D724+E724-F724</f>
        <v>0</v>
      </c>
    </row>
    <row r="725" spans="1:7" ht="13.5">
      <c r="A725" s="3">
        <f t="shared" si="67"/>
        <v>273</v>
      </c>
      <c r="B725" s="30" t="s">
        <v>1025</v>
      </c>
      <c r="C725" s="31" t="s">
        <v>384</v>
      </c>
      <c r="D725" s="20">
        <v>4</v>
      </c>
      <c r="E725" s="14">
        <v>0</v>
      </c>
      <c r="F725" s="14">
        <v>0</v>
      </c>
      <c r="G725" s="14">
        <f>+D725+E725-F725</f>
        <v>4</v>
      </c>
    </row>
    <row r="726" spans="1:7" ht="13.5">
      <c r="A726" s="3">
        <f t="shared" si="67"/>
        <v>274</v>
      </c>
      <c r="B726" s="30" t="s">
        <v>1026</v>
      </c>
      <c r="C726" s="31" t="s">
        <v>384</v>
      </c>
      <c r="D726" s="20">
        <v>11</v>
      </c>
      <c r="E726" s="14">
        <v>0</v>
      </c>
      <c r="F726" s="14">
        <v>0</v>
      </c>
      <c r="G726" s="14">
        <f>+D726+E726-F726</f>
        <v>11</v>
      </c>
    </row>
    <row r="727" spans="1:7" ht="13.5">
      <c r="A727" s="3">
        <f t="shared" si="67"/>
        <v>275</v>
      </c>
      <c r="B727" s="30" t="s">
        <v>1027</v>
      </c>
      <c r="C727" s="31" t="s">
        <v>384</v>
      </c>
      <c r="D727" s="20">
        <v>6</v>
      </c>
      <c r="E727" s="14">
        <v>0</v>
      </c>
      <c r="F727" s="14">
        <v>0</v>
      </c>
      <c r="G727" s="14">
        <f t="shared" si="70"/>
        <v>6</v>
      </c>
    </row>
    <row r="728" spans="1:7" ht="13.5">
      <c r="A728" s="3">
        <f t="shared" si="67"/>
        <v>276</v>
      </c>
      <c r="B728" s="30" t="s">
        <v>1039</v>
      </c>
      <c r="C728" s="31" t="s">
        <v>384</v>
      </c>
      <c r="D728" s="20">
        <v>3</v>
      </c>
      <c r="E728" s="14">
        <v>0</v>
      </c>
      <c r="F728" s="14">
        <v>0</v>
      </c>
      <c r="G728" s="14">
        <f>+D728+E728-F728</f>
        <v>3</v>
      </c>
    </row>
    <row r="729" spans="1:7" ht="13.5">
      <c r="A729" s="3">
        <f t="shared" si="67"/>
        <v>277</v>
      </c>
      <c r="B729" s="30" t="s">
        <v>1028</v>
      </c>
      <c r="C729" s="31" t="s">
        <v>384</v>
      </c>
      <c r="D729" s="20">
        <v>6</v>
      </c>
      <c r="E729" s="14">
        <v>0</v>
      </c>
      <c r="F729" s="14">
        <v>0</v>
      </c>
      <c r="G729" s="14">
        <f t="shared" si="70"/>
        <v>6</v>
      </c>
    </row>
    <row r="730" spans="1:7" ht="13.5">
      <c r="A730" s="46">
        <f>+A729+1</f>
        <v>278</v>
      </c>
      <c r="B730" s="32" t="s">
        <v>1031</v>
      </c>
      <c r="C730" s="33" t="s">
        <v>384</v>
      </c>
      <c r="D730" s="22">
        <v>2</v>
      </c>
      <c r="E730" s="15">
        <v>0</v>
      </c>
      <c r="F730" s="15">
        <v>0</v>
      </c>
      <c r="G730" s="15">
        <f t="shared" si="70"/>
        <v>2</v>
      </c>
    </row>
    <row r="731" spans="1:7" ht="13.5">
      <c r="A731" s="34"/>
      <c r="B731" s="38"/>
      <c r="C731" s="39"/>
      <c r="D731" s="35"/>
      <c r="E731" s="37"/>
      <c r="F731" s="37"/>
      <c r="G731" s="19"/>
    </row>
    <row r="732" spans="1:7" ht="13.5">
      <c r="A732" s="34"/>
      <c r="B732" s="38"/>
      <c r="C732" s="39"/>
      <c r="D732" s="35"/>
      <c r="E732" s="37"/>
      <c r="F732" s="37"/>
      <c r="G732" s="19"/>
    </row>
    <row r="733" spans="1:7" ht="13.5">
      <c r="A733" s="54" t="s">
        <v>438</v>
      </c>
      <c r="B733" s="38"/>
      <c r="C733" s="54"/>
      <c r="D733" s="54"/>
      <c r="E733" s="54"/>
      <c r="F733" s="54"/>
      <c r="G733" s="54"/>
    </row>
    <row r="734" spans="1:7" ht="13.5">
      <c r="A734" s="55" t="s">
        <v>372</v>
      </c>
      <c r="B734" s="55" t="s">
        <v>373</v>
      </c>
      <c r="C734" s="55" t="s">
        <v>374</v>
      </c>
      <c r="D734" s="55" t="s">
        <v>375</v>
      </c>
      <c r="E734" s="55" t="s">
        <v>376</v>
      </c>
      <c r="F734" s="55" t="s">
        <v>377</v>
      </c>
      <c r="G734" s="55" t="s">
        <v>378</v>
      </c>
    </row>
    <row r="735" spans="1:7" ht="13.5">
      <c r="A735" s="3">
        <f>+A730+1</f>
        <v>279</v>
      </c>
      <c r="B735" s="30" t="s">
        <v>83</v>
      </c>
      <c r="C735" s="31" t="s">
        <v>384</v>
      </c>
      <c r="D735" s="20">
        <v>3</v>
      </c>
      <c r="E735" s="14">
        <v>0</v>
      </c>
      <c r="F735" s="14">
        <v>0</v>
      </c>
      <c r="G735" s="14">
        <f t="shared" ref="G735:G762" si="71">+D735+E735-F735</f>
        <v>3</v>
      </c>
    </row>
    <row r="736" spans="1:7" ht="13.5">
      <c r="A736" s="3">
        <f>+A735+1</f>
        <v>280</v>
      </c>
      <c r="B736" s="30" t="s">
        <v>1029</v>
      </c>
      <c r="C736" s="31" t="s">
        <v>384</v>
      </c>
      <c r="D736" s="20">
        <v>1</v>
      </c>
      <c r="E736" s="14">
        <v>0</v>
      </c>
      <c r="F736" s="14">
        <v>0</v>
      </c>
      <c r="G736" s="14">
        <f>+D736+E736-F736</f>
        <v>1</v>
      </c>
    </row>
    <row r="737" spans="1:7" ht="13.5">
      <c r="A737" s="3">
        <f t="shared" ref="A737:A761" si="72">+A736+1</f>
        <v>281</v>
      </c>
      <c r="B737" s="30" t="s">
        <v>1030</v>
      </c>
      <c r="C737" s="31" t="s">
        <v>384</v>
      </c>
      <c r="D737" s="20">
        <v>6</v>
      </c>
      <c r="E737" s="14">
        <v>0</v>
      </c>
      <c r="F737" s="14">
        <v>0</v>
      </c>
      <c r="G737" s="14">
        <f>+D737+E737-F737</f>
        <v>6</v>
      </c>
    </row>
    <row r="738" spans="1:7" ht="13.5">
      <c r="A738" s="3">
        <f t="shared" si="72"/>
        <v>282</v>
      </c>
      <c r="B738" s="30" t="s">
        <v>81</v>
      </c>
      <c r="C738" s="31" t="s">
        <v>384</v>
      </c>
      <c r="D738" s="20">
        <v>3</v>
      </c>
      <c r="E738" s="14">
        <v>0</v>
      </c>
      <c r="F738" s="14">
        <v>0</v>
      </c>
      <c r="G738" s="14">
        <f>+D738+E738-F738</f>
        <v>3</v>
      </c>
    </row>
    <row r="739" spans="1:7" ht="13.5">
      <c r="A739" s="3">
        <f t="shared" si="72"/>
        <v>283</v>
      </c>
      <c r="B739" s="30" t="s">
        <v>1040</v>
      </c>
      <c r="C739" s="31" t="s">
        <v>384</v>
      </c>
      <c r="D739" s="20">
        <v>1</v>
      </c>
      <c r="E739" s="14">
        <v>0</v>
      </c>
      <c r="F739" s="14">
        <v>0</v>
      </c>
      <c r="G739" s="14">
        <f>+D739+E739-F739</f>
        <v>1</v>
      </c>
    </row>
    <row r="740" spans="1:7" ht="13.5">
      <c r="A740" s="3">
        <f t="shared" si="72"/>
        <v>284</v>
      </c>
      <c r="B740" s="30" t="s">
        <v>1042</v>
      </c>
      <c r="C740" s="31" t="s">
        <v>384</v>
      </c>
      <c r="D740" s="20">
        <v>12</v>
      </c>
      <c r="E740" s="14">
        <v>0</v>
      </c>
      <c r="F740" s="14">
        <v>0</v>
      </c>
      <c r="G740" s="14">
        <f t="shared" si="71"/>
        <v>12</v>
      </c>
    </row>
    <row r="741" spans="1:7" ht="13.5">
      <c r="A741" s="3">
        <f t="shared" si="72"/>
        <v>285</v>
      </c>
      <c r="B741" s="30" t="s">
        <v>82</v>
      </c>
      <c r="C741" s="31" t="s">
        <v>384</v>
      </c>
      <c r="D741" s="20">
        <v>6</v>
      </c>
      <c r="E741" s="14">
        <v>0</v>
      </c>
      <c r="F741" s="14">
        <v>0</v>
      </c>
      <c r="G741" s="14">
        <f>+D741+E741-F741</f>
        <v>6</v>
      </c>
    </row>
    <row r="742" spans="1:7" ht="13.5">
      <c r="A742" s="3">
        <f t="shared" si="72"/>
        <v>286</v>
      </c>
      <c r="B742" s="30" t="s">
        <v>1044</v>
      </c>
      <c r="C742" s="31" t="s">
        <v>384</v>
      </c>
      <c r="D742" s="20">
        <v>1</v>
      </c>
      <c r="E742" s="14">
        <v>0</v>
      </c>
      <c r="F742" s="14">
        <v>0</v>
      </c>
      <c r="G742" s="14">
        <f t="shared" si="71"/>
        <v>1</v>
      </c>
    </row>
    <row r="743" spans="1:7" ht="13.5">
      <c r="A743" s="3">
        <f t="shared" si="72"/>
        <v>287</v>
      </c>
      <c r="B743" s="30" t="s">
        <v>1045</v>
      </c>
      <c r="C743" s="31" t="s">
        <v>384</v>
      </c>
      <c r="D743" s="20">
        <v>1</v>
      </c>
      <c r="E743" s="14">
        <v>0</v>
      </c>
      <c r="F743" s="14">
        <v>0</v>
      </c>
      <c r="G743" s="14">
        <f>+D743+E743-F743</f>
        <v>1</v>
      </c>
    </row>
    <row r="744" spans="1:7" ht="13.5">
      <c r="A744" s="3">
        <f t="shared" si="72"/>
        <v>288</v>
      </c>
      <c r="B744" s="30" t="s">
        <v>1046</v>
      </c>
      <c r="C744" s="31" t="s">
        <v>384</v>
      </c>
      <c r="D744" s="20">
        <v>1</v>
      </c>
      <c r="E744" s="14">
        <v>0</v>
      </c>
      <c r="F744" s="14">
        <v>0</v>
      </c>
      <c r="G744" s="14">
        <f>+D744+E744-F744</f>
        <v>1</v>
      </c>
    </row>
    <row r="745" spans="1:7" ht="13.5">
      <c r="A745" s="3">
        <f t="shared" si="72"/>
        <v>289</v>
      </c>
      <c r="B745" s="30" t="s">
        <v>1047</v>
      </c>
      <c r="C745" s="31" t="s">
        <v>384</v>
      </c>
      <c r="D745" s="20">
        <v>3</v>
      </c>
      <c r="E745" s="14">
        <v>0</v>
      </c>
      <c r="F745" s="14">
        <v>0</v>
      </c>
      <c r="G745" s="14">
        <f t="shared" si="71"/>
        <v>3</v>
      </c>
    </row>
    <row r="746" spans="1:7" ht="13.5">
      <c r="A746" s="3">
        <f t="shared" si="72"/>
        <v>290</v>
      </c>
      <c r="B746" s="30" t="s">
        <v>1048</v>
      </c>
      <c r="C746" s="31" t="s">
        <v>384</v>
      </c>
      <c r="D746" s="20">
        <v>2</v>
      </c>
      <c r="E746" s="14">
        <v>0</v>
      </c>
      <c r="F746" s="14">
        <v>0</v>
      </c>
      <c r="G746" s="14">
        <f t="shared" si="71"/>
        <v>2</v>
      </c>
    </row>
    <row r="747" spans="1:7" ht="13.5">
      <c r="A747" s="3">
        <f t="shared" si="72"/>
        <v>291</v>
      </c>
      <c r="B747" s="30" t="s">
        <v>1049</v>
      </c>
      <c r="C747" s="31" t="s">
        <v>384</v>
      </c>
      <c r="D747" s="20">
        <v>1</v>
      </c>
      <c r="E747" s="14">
        <v>0</v>
      </c>
      <c r="F747" s="14">
        <v>0</v>
      </c>
      <c r="G747" s="14">
        <f>+D747+E747-F747</f>
        <v>1</v>
      </c>
    </row>
    <row r="748" spans="1:7" ht="13.5">
      <c r="A748" s="3">
        <f t="shared" si="72"/>
        <v>292</v>
      </c>
      <c r="B748" s="30" t="s">
        <v>1050</v>
      </c>
      <c r="C748" s="31" t="s">
        <v>384</v>
      </c>
      <c r="D748" s="20">
        <v>6</v>
      </c>
      <c r="E748" s="14">
        <v>0</v>
      </c>
      <c r="F748" s="14">
        <v>0</v>
      </c>
      <c r="G748" s="14">
        <f t="shared" si="71"/>
        <v>6</v>
      </c>
    </row>
    <row r="749" spans="1:7" ht="13.5">
      <c r="A749" s="3">
        <f t="shared" si="72"/>
        <v>293</v>
      </c>
      <c r="B749" s="30" t="s">
        <v>1051</v>
      </c>
      <c r="C749" s="31" t="s">
        <v>384</v>
      </c>
      <c r="D749" s="20">
        <v>1</v>
      </c>
      <c r="E749" s="14">
        <v>0</v>
      </c>
      <c r="F749" s="14">
        <v>0</v>
      </c>
      <c r="G749" s="14">
        <f t="shared" si="71"/>
        <v>1</v>
      </c>
    </row>
    <row r="750" spans="1:7" ht="13.5">
      <c r="A750" s="3">
        <f t="shared" si="72"/>
        <v>294</v>
      </c>
      <c r="B750" s="30" t="s">
        <v>1052</v>
      </c>
      <c r="C750" s="31" t="s">
        <v>384</v>
      </c>
      <c r="D750" s="20">
        <v>2</v>
      </c>
      <c r="E750" s="14">
        <v>0</v>
      </c>
      <c r="F750" s="14">
        <v>0</v>
      </c>
      <c r="G750" s="14">
        <f t="shared" si="71"/>
        <v>2</v>
      </c>
    </row>
    <row r="751" spans="1:7" ht="13.5">
      <c r="A751" s="3">
        <f t="shared" si="72"/>
        <v>295</v>
      </c>
      <c r="B751" s="30" t="s">
        <v>340</v>
      </c>
      <c r="C751" s="31" t="s">
        <v>384</v>
      </c>
      <c r="D751" s="20">
        <v>1</v>
      </c>
      <c r="E751" s="14">
        <v>0</v>
      </c>
      <c r="F751" s="14">
        <v>0</v>
      </c>
      <c r="G751" s="14">
        <f t="shared" si="71"/>
        <v>1</v>
      </c>
    </row>
    <row r="752" spans="1:7" ht="13.5">
      <c r="A752" s="3">
        <v>296</v>
      </c>
      <c r="B752" s="30" t="s">
        <v>341</v>
      </c>
      <c r="C752" s="31" t="s">
        <v>384</v>
      </c>
      <c r="D752" s="20">
        <v>6</v>
      </c>
      <c r="E752" s="14">
        <v>0</v>
      </c>
      <c r="F752" s="14">
        <v>1</v>
      </c>
      <c r="G752" s="14">
        <f>+D752+E752-F752</f>
        <v>5</v>
      </c>
    </row>
    <row r="753" spans="1:7" ht="13.5">
      <c r="A753" s="3">
        <v>297</v>
      </c>
      <c r="B753" s="30" t="s">
        <v>226</v>
      </c>
      <c r="C753" s="31" t="s">
        <v>384</v>
      </c>
      <c r="D753" s="20">
        <v>0</v>
      </c>
      <c r="E753" s="14">
        <v>2</v>
      </c>
      <c r="F753" s="14">
        <v>1</v>
      </c>
      <c r="G753" s="14">
        <f t="shared" si="71"/>
        <v>1</v>
      </c>
    </row>
    <row r="754" spans="1:7" ht="13.5">
      <c r="A754" s="3">
        <f t="shared" si="72"/>
        <v>298</v>
      </c>
      <c r="B754" s="30" t="s">
        <v>1053</v>
      </c>
      <c r="C754" s="31" t="s">
        <v>419</v>
      </c>
      <c r="D754" s="20">
        <v>1</v>
      </c>
      <c r="E754" s="14">
        <v>0</v>
      </c>
      <c r="F754" s="14">
        <v>0</v>
      </c>
      <c r="G754" s="14">
        <f>+D754+E754-F754</f>
        <v>1</v>
      </c>
    </row>
    <row r="755" spans="1:7" ht="13.5">
      <c r="A755" s="3">
        <f t="shared" si="72"/>
        <v>299</v>
      </c>
      <c r="B755" s="30" t="s">
        <v>1054</v>
      </c>
      <c r="C755" s="31" t="s">
        <v>384</v>
      </c>
      <c r="D755" s="20">
        <v>3</v>
      </c>
      <c r="E755" s="14">
        <v>0</v>
      </c>
      <c r="F755" s="14">
        <v>1</v>
      </c>
      <c r="G755" s="14">
        <f t="shared" si="71"/>
        <v>2</v>
      </c>
    </row>
    <row r="756" spans="1:7" ht="13.5">
      <c r="A756" s="3">
        <f t="shared" si="72"/>
        <v>300</v>
      </c>
      <c r="B756" s="30" t="s">
        <v>84</v>
      </c>
      <c r="C756" s="31" t="s">
        <v>384</v>
      </c>
      <c r="D756" s="20">
        <v>2</v>
      </c>
      <c r="E756" s="14">
        <v>0</v>
      </c>
      <c r="F756" s="14">
        <v>1</v>
      </c>
      <c r="G756" s="14">
        <f>+D756+E756-F756</f>
        <v>1</v>
      </c>
    </row>
    <row r="757" spans="1:7" ht="13.5">
      <c r="A757" s="3">
        <f t="shared" si="72"/>
        <v>301</v>
      </c>
      <c r="B757" s="30" t="s">
        <v>1055</v>
      </c>
      <c r="C757" s="31" t="s">
        <v>384</v>
      </c>
      <c r="D757" s="20">
        <v>2</v>
      </c>
      <c r="E757" s="14">
        <v>0</v>
      </c>
      <c r="F757" s="14">
        <v>0</v>
      </c>
      <c r="G757" s="14">
        <f t="shared" si="71"/>
        <v>2</v>
      </c>
    </row>
    <row r="758" spans="1:7" ht="13.5">
      <c r="A758" s="3">
        <f t="shared" si="72"/>
        <v>302</v>
      </c>
      <c r="B758" s="30" t="s">
        <v>1056</v>
      </c>
      <c r="C758" s="31" t="s">
        <v>384</v>
      </c>
      <c r="D758" s="20">
        <v>2</v>
      </c>
      <c r="E758" s="14">
        <v>0</v>
      </c>
      <c r="F758" s="14">
        <v>0</v>
      </c>
      <c r="G758" s="14">
        <f t="shared" si="71"/>
        <v>2</v>
      </c>
    </row>
    <row r="759" spans="1:7" ht="13.5">
      <c r="A759" s="3">
        <f t="shared" si="72"/>
        <v>303</v>
      </c>
      <c r="B759" s="30" t="s">
        <v>1057</v>
      </c>
      <c r="C759" s="31" t="s">
        <v>397</v>
      </c>
      <c r="D759" s="20">
        <v>2</v>
      </c>
      <c r="E759" s="14">
        <v>0</v>
      </c>
      <c r="F759" s="14">
        <v>0</v>
      </c>
      <c r="G759" s="14">
        <f t="shared" si="71"/>
        <v>2</v>
      </c>
    </row>
    <row r="760" spans="1:7" ht="13.5">
      <c r="A760" s="3">
        <f t="shared" si="72"/>
        <v>304</v>
      </c>
      <c r="B760" s="30" t="s">
        <v>342</v>
      </c>
      <c r="C760" s="31" t="s">
        <v>384</v>
      </c>
      <c r="D760" s="20">
        <v>2</v>
      </c>
      <c r="E760" s="14">
        <v>0</v>
      </c>
      <c r="F760" s="14">
        <v>0</v>
      </c>
      <c r="G760" s="14">
        <f t="shared" si="71"/>
        <v>2</v>
      </c>
    </row>
    <row r="761" spans="1:7" ht="13.5">
      <c r="A761" s="3">
        <f t="shared" si="72"/>
        <v>305</v>
      </c>
      <c r="B761" s="30" t="s">
        <v>1058</v>
      </c>
      <c r="C761" s="31" t="s">
        <v>384</v>
      </c>
      <c r="D761" s="20">
        <v>1</v>
      </c>
      <c r="E761" s="14">
        <v>0</v>
      </c>
      <c r="F761" s="14">
        <v>0</v>
      </c>
      <c r="G761" s="14">
        <f>+D761+E761-F761</f>
        <v>1</v>
      </c>
    </row>
    <row r="762" spans="1:7" ht="13.5">
      <c r="A762" s="3">
        <f>+A761+1</f>
        <v>306</v>
      </c>
      <c r="B762" s="30" t="s">
        <v>1059</v>
      </c>
      <c r="C762" s="31" t="s">
        <v>384</v>
      </c>
      <c r="D762" s="20">
        <v>1</v>
      </c>
      <c r="E762" s="14">
        <v>0</v>
      </c>
      <c r="F762" s="14">
        <v>0</v>
      </c>
      <c r="G762" s="14">
        <f t="shared" si="71"/>
        <v>1</v>
      </c>
    </row>
    <row r="763" spans="1:7" ht="13.5">
      <c r="A763" s="28"/>
      <c r="B763" s="40"/>
      <c r="C763" s="109"/>
      <c r="D763" s="27"/>
      <c r="E763" s="109"/>
      <c r="F763" s="109"/>
      <c r="G763" s="25"/>
    </row>
    <row r="764" spans="1:7" ht="13.5">
      <c r="A764" s="54" t="s">
        <v>442</v>
      </c>
      <c r="B764" s="38"/>
      <c r="C764" s="54"/>
      <c r="D764" s="54"/>
      <c r="E764" s="54"/>
      <c r="F764" s="54"/>
      <c r="G764" s="54"/>
    </row>
    <row r="765" spans="1:7" ht="13.5">
      <c r="A765" s="55" t="s">
        <v>372</v>
      </c>
      <c r="B765" s="112" t="s">
        <v>373</v>
      </c>
      <c r="C765" s="112" t="s">
        <v>374</v>
      </c>
      <c r="D765" s="112" t="s">
        <v>375</v>
      </c>
      <c r="E765" s="112" t="s">
        <v>376</v>
      </c>
      <c r="F765" s="112" t="s">
        <v>377</v>
      </c>
      <c r="G765" s="112" t="s">
        <v>378</v>
      </c>
    </row>
    <row r="766" spans="1:7" ht="13.5">
      <c r="A766" s="49">
        <v>1</v>
      </c>
      <c r="B766" s="5" t="s">
        <v>1060</v>
      </c>
      <c r="C766" s="8" t="s">
        <v>430</v>
      </c>
      <c r="D766" s="20">
        <v>2</v>
      </c>
      <c r="E766" s="14">
        <v>0</v>
      </c>
      <c r="F766" s="14">
        <v>0</v>
      </c>
      <c r="G766" s="14">
        <f>+D766+E766-F766</f>
        <v>2</v>
      </c>
    </row>
    <row r="767" spans="1:7" ht="13.5">
      <c r="A767" s="8">
        <v>2</v>
      </c>
      <c r="B767" s="5" t="s">
        <v>131</v>
      </c>
      <c r="C767" s="8" t="s">
        <v>132</v>
      </c>
      <c r="D767" s="20">
        <v>0</v>
      </c>
      <c r="E767" s="14">
        <v>1</v>
      </c>
      <c r="F767" s="14">
        <v>1</v>
      </c>
      <c r="G767" s="14">
        <f>+D767+E767-F767</f>
        <v>0</v>
      </c>
    </row>
    <row r="768" spans="1:7" ht="13.5">
      <c r="A768" s="8">
        <v>3</v>
      </c>
      <c r="B768" s="5" t="s">
        <v>1061</v>
      </c>
      <c r="C768" s="8" t="s">
        <v>419</v>
      </c>
      <c r="D768" s="20">
        <v>1</v>
      </c>
      <c r="E768" s="14">
        <v>0</v>
      </c>
      <c r="F768" s="14">
        <v>0</v>
      </c>
      <c r="G768" s="14">
        <f>+D768+E768-F768</f>
        <v>1</v>
      </c>
    </row>
    <row r="769" spans="1:7" ht="13.5">
      <c r="A769" s="8">
        <v>4</v>
      </c>
      <c r="B769" s="5" t="s">
        <v>133</v>
      </c>
      <c r="C769" s="8" t="s">
        <v>419</v>
      </c>
      <c r="D769" s="20">
        <v>0</v>
      </c>
      <c r="E769" s="14">
        <f>1+1</f>
        <v>2</v>
      </c>
      <c r="F769" s="14">
        <f>1+1</f>
        <v>2</v>
      </c>
      <c r="G769" s="14">
        <f>+D769+E769-F769</f>
        <v>0</v>
      </c>
    </row>
    <row r="770" spans="1:7" ht="13.5">
      <c r="A770" s="47">
        <v>5</v>
      </c>
      <c r="B770" s="32" t="s">
        <v>1062</v>
      </c>
      <c r="C770" s="33" t="s">
        <v>384</v>
      </c>
      <c r="D770" s="22">
        <v>1</v>
      </c>
      <c r="E770" s="15">
        <v>0</v>
      </c>
      <c r="F770" s="15">
        <v>0</v>
      </c>
      <c r="G770" s="15">
        <f>+D770+E770-F770</f>
        <v>1</v>
      </c>
    </row>
    <row r="771" spans="1:7" ht="6.75" customHeight="1">
      <c r="A771" s="34"/>
      <c r="B771" s="37"/>
      <c r="C771" s="56"/>
      <c r="D771" s="35"/>
      <c r="E771" s="56"/>
      <c r="F771" s="56"/>
      <c r="G771" s="19"/>
    </row>
    <row r="772" spans="1:7" ht="18" customHeight="1">
      <c r="A772" s="34"/>
      <c r="B772" s="37"/>
      <c r="C772" s="56"/>
      <c r="D772" s="35"/>
      <c r="E772" s="56"/>
      <c r="F772" s="56"/>
      <c r="G772" s="19"/>
    </row>
    <row r="773" spans="1:7" ht="18" customHeight="1">
      <c r="A773" s="54" t="s">
        <v>417</v>
      </c>
      <c r="B773" s="54"/>
      <c r="C773" s="54"/>
      <c r="D773" s="54"/>
      <c r="E773" s="54"/>
      <c r="F773" s="54"/>
      <c r="G773" s="54"/>
    </row>
    <row r="774" spans="1:7" ht="18" customHeight="1">
      <c r="A774" s="55" t="s">
        <v>372</v>
      </c>
      <c r="B774" s="55" t="s">
        <v>373</v>
      </c>
      <c r="C774" s="55" t="s">
        <v>374</v>
      </c>
      <c r="D774" s="55" t="s">
        <v>375</v>
      </c>
      <c r="E774" s="55" t="s">
        <v>376</v>
      </c>
      <c r="F774" s="55" t="s">
        <v>377</v>
      </c>
      <c r="G774" s="55" t="s">
        <v>378</v>
      </c>
    </row>
    <row r="775" spans="1:7" ht="14.1" customHeight="1">
      <c r="A775" s="112">
        <v>1</v>
      </c>
      <c r="B775" s="4" t="s">
        <v>85</v>
      </c>
      <c r="C775" s="3" t="s">
        <v>419</v>
      </c>
      <c r="D775" s="14">
        <v>0</v>
      </c>
      <c r="E775" s="14">
        <v>0</v>
      </c>
      <c r="F775" s="14">
        <v>0</v>
      </c>
      <c r="G775" s="14">
        <f t="shared" ref="G775:G792" si="73">+D775+E775-F775</f>
        <v>0</v>
      </c>
    </row>
    <row r="776" spans="1:7" ht="14.1" customHeight="1">
      <c r="A776" s="60">
        <f t="shared" ref="A776:A784" si="74">+A775+1</f>
        <v>2</v>
      </c>
      <c r="B776" s="4" t="s">
        <v>86</v>
      </c>
      <c r="C776" s="3" t="s">
        <v>419</v>
      </c>
      <c r="D776" s="14">
        <v>0</v>
      </c>
      <c r="E776" s="14">
        <v>0</v>
      </c>
      <c r="F776" s="14">
        <v>0</v>
      </c>
      <c r="G776" s="14">
        <f t="shared" si="73"/>
        <v>0</v>
      </c>
    </row>
    <row r="777" spans="1:7" ht="14.1" customHeight="1">
      <c r="A777" s="60">
        <f t="shared" si="74"/>
        <v>3</v>
      </c>
      <c r="B777" s="4" t="s">
        <v>87</v>
      </c>
      <c r="C777" s="3" t="s">
        <v>419</v>
      </c>
      <c r="D777" s="14">
        <v>0</v>
      </c>
      <c r="E777" s="14">
        <v>0</v>
      </c>
      <c r="F777" s="14">
        <v>0</v>
      </c>
      <c r="G777" s="14">
        <f t="shared" si="73"/>
        <v>0</v>
      </c>
    </row>
    <row r="778" spans="1:7" ht="14.1" customHeight="1">
      <c r="A778" s="60">
        <f>+A777+1</f>
        <v>4</v>
      </c>
      <c r="B778" s="4" t="s">
        <v>134</v>
      </c>
      <c r="C778" s="3" t="s">
        <v>391</v>
      </c>
      <c r="D778" s="14">
        <v>0</v>
      </c>
      <c r="E778" s="14">
        <v>1</v>
      </c>
      <c r="F778" s="14">
        <v>1</v>
      </c>
      <c r="G778" s="14">
        <f t="shared" si="73"/>
        <v>0</v>
      </c>
    </row>
    <row r="779" spans="1:7" ht="14.1" customHeight="1">
      <c r="A779" s="60">
        <f>+A778+1</f>
        <v>5</v>
      </c>
      <c r="B779" s="4" t="s">
        <v>135</v>
      </c>
      <c r="C779" s="3" t="s">
        <v>384</v>
      </c>
      <c r="D779" s="14">
        <v>0</v>
      </c>
      <c r="E779" s="14">
        <v>1</v>
      </c>
      <c r="F779" s="14">
        <v>1</v>
      </c>
      <c r="G779" s="14">
        <f t="shared" si="73"/>
        <v>0</v>
      </c>
    </row>
    <row r="780" spans="1:7" ht="14.1" customHeight="1">
      <c r="A780" s="60">
        <f>+A779+1</f>
        <v>6</v>
      </c>
      <c r="B780" s="4" t="s">
        <v>136</v>
      </c>
      <c r="C780" s="3" t="s">
        <v>419</v>
      </c>
      <c r="D780" s="14">
        <v>0</v>
      </c>
      <c r="E780" s="14">
        <v>1</v>
      </c>
      <c r="F780" s="14">
        <v>1</v>
      </c>
      <c r="G780" s="14">
        <f t="shared" si="73"/>
        <v>0</v>
      </c>
    </row>
    <row r="781" spans="1:7" ht="14.1" customHeight="1">
      <c r="A781" s="60">
        <f>+A777+1</f>
        <v>4</v>
      </c>
      <c r="B781" s="30" t="s">
        <v>88</v>
      </c>
      <c r="C781" s="3" t="s">
        <v>439</v>
      </c>
      <c r="D781" s="14">
        <v>1</v>
      </c>
      <c r="E781" s="14">
        <v>0</v>
      </c>
      <c r="F781" s="14">
        <v>0</v>
      </c>
      <c r="G781" s="14">
        <f t="shared" si="73"/>
        <v>1</v>
      </c>
    </row>
    <row r="782" spans="1:7" ht="14.1" customHeight="1">
      <c r="A782" s="60">
        <f t="shared" si="74"/>
        <v>5</v>
      </c>
      <c r="B782" s="30" t="s">
        <v>22</v>
      </c>
      <c r="C782" s="3" t="s">
        <v>439</v>
      </c>
      <c r="D782" s="14">
        <v>4</v>
      </c>
      <c r="E782" s="14">
        <v>0</v>
      </c>
      <c r="F782" s="14">
        <v>0</v>
      </c>
      <c r="G782" s="14">
        <f t="shared" si="73"/>
        <v>4</v>
      </c>
    </row>
    <row r="783" spans="1:7" ht="14.1" customHeight="1">
      <c r="A783" s="60">
        <f t="shared" si="74"/>
        <v>6</v>
      </c>
      <c r="B783" s="30" t="s">
        <v>25</v>
      </c>
      <c r="C783" s="3" t="s">
        <v>439</v>
      </c>
      <c r="D783" s="14">
        <v>1</v>
      </c>
      <c r="E783" s="14">
        <v>0</v>
      </c>
      <c r="F783" s="14">
        <v>0</v>
      </c>
      <c r="G783" s="14">
        <f t="shared" si="73"/>
        <v>1</v>
      </c>
    </row>
    <row r="784" spans="1:7" ht="14.1" customHeight="1">
      <c r="A784" s="60">
        <f t="shared" si="74"/>
        <v>7</v>
      </c>
      <c r="B784" s="30" t="s">
        <v>24</v>
      </c>
      <c r="C784" s="3" t="s">
        <v>439</v>
      </c>
      <c r="D784" s="14">
        <v>1</v>
      </c>
      <c r="E784" s="14">
        <v>0</v>
      </c>
      <c r="F784" s="14">
        <v>0</v>
      </c>
      <c r="G784" s="14">
        <f t="shared" si="73"/>
        <v>1</v>
      </c>
    </row>
    <row r="785" spans="1:7" ht="14.1" customHeight="1">
      <c r="A785" s="60">
        <f>+A783+1</f>
        <v>7</v>
      </c>
      <c r="B785" s="30" t="s">
        <v>139</v>
      </c>
      <c r="C785" s="3" t="s">
        <v>419</v>
      </c>
      <c r="D785" s="14">
        <v>1</v>
      </c>
      <c r="E785" s="14">
        <v>1</v>
      </c>
      <c r="F785" s="14">
        <f>1+1</f>
        <v>2</v>
      </c>
      <c r="G785" s="14">
        <f t="shared" si="73"/>
        <v>0</v>
      </c>
    </row>
    <row r="786" spans="1:7" ht="14.1" customHeight="1">
      <c r="A786" s="60">
        <f>+A783+1</f>
        <v>7</v>
      </c>
      <c r="B786" s="30" t="s">
        <v>23</v>
      </c>
      <c r="C786" s="3" t="s">
        <v>439</v>
      </c>
      <c r="D786" s="14">
        <v>1</v>
      </c>
      <c r="E786" s="14">
        <v>0</v>
      </c>
      <c r="F786" s="14">
        <v>0</v>
      </c>
      <c r="G786" s="14">
        <f t="shared" si="73"/>
        <v>1</v>
      </c>
    </row>
    <row r="787" spans="1:7" ht="14.1" customHeight="1">
      <c r="A787" s="60">
        <f>+A784+1</f>
        <v>8</v>
      </c>
      <c r="B787" s="30" t="s">
        <v>141</v>
      </c>
      <c r="C787" s="3" t="s">
        <v>142</v>
      </c>
      <c r="D787" s="14">
        <v>0</v>
      </c>
      <c r="E787" s="14">
        <v>3</v>
      </c>
      <c r="F787" s="14">
        <v>3</v>
      </c>
      <c r="G787" s="14">
        <f t="shared" si="73"/>
        <v>0</v>
      </c>
    </row>
    <row r="788" spans="1:7" ht="14.1" customHeight="1">
      <c r="A788" s="60">
        <f>+A786+1</f>
        <v>8</v>
      </c>
      <c r="B788" s="30" t="s">
        <v>143</v>
      </c>
      <c r="C788" s="3" t="s">
        <v>419</v>
      </c>
      <c r="D788" s="14">
        <v>0</v>
      </c>
      <c r="E788" s="14">
        <v>1</v>
      </c>
      <c r="F788" s="14">
        <v>1</v>
      </c>
      <c r="G788" s="14">
        <f t="shared" si="73"/>
        <v>0</v>
      </c>
    </row>
    <row r="789" spans="1:7" ht="14.1" customHeight="1">
      <c r="A789" s="60">
        <f>+A786+1</f>
        <v>8</v>
      </c>
      <c r="B789" s="30" t="s">
        <v>32</v>
      </c>
      <c r="C789" s="3" t="s">
        <v>396</v>
      </c>
      <c r="D789" s="14">
        <v>1</v>
      </c>
      <c r="E789" s="14">
        <v>0</v>
      </c>
      <c r="F789" s="14">
        <v>1</v>
      </c>
      <c r="G789" s="14">
        <f t="shared" si="73"/>
        <v>0</v>
      </c>
    </row>
    <row r="790" spans="1:7" ht="14.1" customHeight="1">
      <c r="A790" s="60">
        <f>+A785+1</f>
        <v>8</v>
      </c>
      <c r="B790" s="30" t="s">
        <v>144</v>
      </c>
      <c r="C790" s="3" t="s">
        <v>419</v>
      </c>
      <c r="D790" s="14">
        <v>0</v>
      </c>
      <c r="E790" s="14">
        <v>3</v>
      </c>
      <c r="F790" s="14">
        <v>3</v>
      </c>
      <c r="G790" s="14">
        <f t="shared" si="73"/>
        <v>0</v>
      </c>
    </row>
    <row r="791" spans="1:7" ht="14.1" customHeight="1">
      <c r="A791" s="60">
        <f>+A786+1</f>
        <v>8</v>
      </c>
      <c r="B791" s="30" t="s">
        <v>145</v>
      </c>
      <c r="C791" s="3" t="s">
        <v>419</v>
      </c>
      <c r="D791" s="14">
        <v>0</v>
      </c>
      <c r="E791" s="14">
        <v>1</v>
      </c>
      <c r="F791" s="14">
        <v>1</v>
      </c>
      <c r="G791" s="14">
        <f t="shared" si="73"/>
        <v>0</v>
      </c>
    </row>
    <row r="792" spans="1:7" ht="14.1" customHeight="1">
      <c r="A792" s="113">
        <f>+A787+1</f>
        <v>9</v>
      </c>
      <c r="B792" s="32" t="s">
        <v>146</v>
      </c>
      <c r="C792" s="6" t="s">
        <v>384</v>
      </c>
      <c r="D792" s="15">
        <v>0</v>
      </c>
      <c r="E792" s="15">
        <v>1</v>
      </c>
      <c r="F792" s="15">
        <v>1</v>
      </c>
      <c r="G792" s="15">
        <f t="shared" si="73"/>
        <v>0</v>
      </c>
    </row>
    <row r="793" spans="1:7" ht="18" customHeight="1">
      <c r="A793" s="34"/>
      <c r="B793" s="37"/>
      <c r="C793" s="56"/>
      <c r="D793" s="35"/>
      <c r="E793" s="56"/>
      <c r="F793" s="56"/>
      <c r="G793" s="19"/>
    </row>
    <row r="794" spans="1:7" ht="18" customHeight="1">
      <c r="A794" s="34"/>
      <c r="B794" s="37"/>
      <c r="C794" s="56"/>
      <c r="D794" s="35"/>
      <c r="E794" s="56"/>
      <c r="F794" s="56"/>
      <c r="G794" s="19"/>
    </row>
    <row r="795" spans="1:7" ht="18" customHeight="1">
      <c r="A795" s="34"/>
      <c r="B795" s="37"/>
      <c r="C795" s="56"/>
      <c r="D795" s="35"/>
      <c r="E795" s="56"/>
      <c r="F795" s="56"/>
      <c r="G795" s="19"/>
    </row>
    <row r="796" spans="1:7" ht="16.5">
      <c r="A796" s="34"/>
      <c r="B796" s="56"/>
      <c r="C796" s="56"/>
      <c r="D796" s="42" t="s">
        <v>148</v>
      </c>
      <c r="E796" s="56"/>
      <c r="F796" s="56"/>
      <c r="G796" s="19"/>
    </row>
    <row r="797" spans="1:7" ht="16.5">
      <c r="A797" s="34"/>
      <c r="B797" s="56"/>
      <c r="C797" s="56"/>
      <c r="D797" s="42"/>
      <c r="E797" s="56"/>
      <c r="F797" s="56"/>
      <c r="G797" s="19"/>
    </row>
    <row r="798" spans="1:7" ht="13.5">
      <c r="A798" s="34"/>
      <c r="B798" s="56"/>
      <c r="C798" s="56"/>
      <c r="D798" s="35"/>
      <c r="E798" s="56" t="s">
        <v>452</v>
      </c>
      <c r="F798" s="56"/>
      <c r="G798" s="19"/>
    </row>
    <row r="799" spans="1:7" ht="13.5">
      <c r="A799" s="34"/>
      <c r="B799" s="56"/>
      <c r="C799" s="56"/>
      <c r="D799" s="35"/>
      <c r="E799" s="56"/>
      <c r="F799" s="56"/>
      <c r="G799" s="19"/>
    </row>
    <row r="800" spans="1:7" ht="13.5">
      <c r="A800" s="34"/>
      <c r="B800" s="56"/>
      <c r="C800" s="56"/>
      <c r="D800" s="35"/>
      <c r="E800" s="56"/>
      <c r="F800" s="56"/>
      <c r="G800" s="19"/>
    </row>
    <row r="801" spans="1:7" ht="13.5">
      <c r="A801" s="34"/>
      <c r="B801" s="56"/>
      <c r="C801" s="56"/>
      <c r="D801" s="35"/>
      <c r="E801" s="56"/>
      <c r="F801" s="56"/>
      <c r="G801" s="19"/>
    </row>
    <row r="802" spans="1:7" ht="13.5">
      <c r="A802" s="34"/>
      <c r="B802" s="56"/>
      <c r="C802" s="56"/>
      <c r="D802" s="35"/>
      <c r="E802" s="56" t="s">
        <v>104</v>
      </c>
      <c r="F802" s="56"/>
      <c r="G802" s="19"/>
    </row>
    <row r="803" spans="1:7" ht="13.5">
      <c r="A803" s="34"/>
      <c r="B803" s="56"/>
      <c r="C803" s="56"/>
      <c r="D803" s="35"/>
      <c r="E803" s="56"/>
      <c r="F803" s="56"/>
      <c r="G803" s="19"/>
    </row>
    <row r="804" spans="1:7" ht="13.5">
      <c r="A804" s="34"/>
      <c r="B804" s="56"/>
      <c r="C804" s="56"/>
      <c r="D804" s="35"/>
      <c r="E804" s="56"/>
      <c r="F804" s="56"/>
      <c r="G804" s="19"/>
    </row>
    <row r="805" spans="1:7" ht="16.5">
      <c r="A805" s="267" t="s">
        <v>371</v>
      </c>
      <c r="B805" s="267"/>
      <c r="C805" s="267"/>
      <c r="D805" s="267"/>
      <c r="E805" s="267"/>
      <c r="F805" s="267"/>
      <c r="G805" s="267"/>
    </row>
    <row r="806" spans="1:7" ht="16.5">
      <c r="A806" s="267" t="s">
        <v>149</v>
      </c>
      <c r="B806" s="267"/>
      <c r="C806" s="267"/>
      <c r="D806" s="267"/>
      <c r="E806" s="267"/>
      <c r="F806" s="267"/>
      <c r="G806" s="267"/>
    </row>
    <row r="807" spans="1:7">
      <c r="A807" s="92" t="s">
        <v>416</v>
      </c>
      <c r="B807" s="92"/>
      <c r="C807" s="92"/>
      <c r="D807" s="92"/>
      <c r="E807" s="92"/>
      <c r="F807" s="92"/>
      <c r="G807" s="92"/>
    </row>
    <row r="808" spans="1:7" ht="13.5">
      <c r="A808" s="92" t="s">
        <v>379</v>
      </c>
      <c r="B808" s="110"/>
      <c r="C808" s="110"/>
      <c r="D808" s="110"/>
      <c r="E808" s="110"/>
      <c r="F808" s="110"/>
      <c r="G808" s="110"/>
    </row>
    <row r="809" spans="1:7">
      <c r="A809" s="93" t="s">
        <v>372</v>
      </c>
      <c r="B809" s="93" t="s">
        <v>373</v>
      </c>
      <c r="C809" s="93" t="s">
        <v>374</v>
      </c>
      <c r="D809" s="93" t="s">
        <v>375</v>
      </c>
      <c r="E809" s="93" t="s">
        <v>376</v>
      </c>
      <c r="F809" s="93" t="s">
        <v>377</v>
      </c>
      <c r="G809" s="93" t="s">
        <v>378</v>
      </c>
    </row>
    <row r="810" spans="1:7">
      <c r="A810" s="62">
        <v>1</v>
      </c>
      <c r="B810" s="63" t="s">
        <v>380</v>
      </c>
      <c r="C810" s="62" t="s">
        <v>381</v>
      </c>
      <c r="D810" s="64">
        <v>1000</v>
      </c>
      <c r="E810" s="64">
        <v>0</v>
      </c>
      <c r="F810" s="64">
        <v>500</v>
      </c>
      <c r="G810" s="64">
        <f t="shared" ref="G810:G819" si="75">+D810+E810-F810</f>
        <v>500</v>
      </c>
    </row>
    <row r="811" spans="1:7">
      <c r="A811" s="65">
        <f>+A810+1</f>
        <v>2</v>
      </c>
      <c r="B811" s="66" t="s">
        <v>382</v>
      </c>
      <c r="C811" s="65" t="s">
        <v>381</v>
      </c>
      <c r="D811" s="67">
        <v>375</v>
      </c>
      <c r="E811" s="67">
        <v>0</v>
      </c>
      <c r="F811" s="67">
        <v>100</v>
      </c>
      <c r="G811" s="67">
        <f t="shared" si="75"/>
        <v>275</v>
      </c>
    </row>
    <row r="812" spans="1:7">
      <c r="A812" s="65">
        <f t="shared" ref="A812:A829" si="76">+A811+1</f>
        <v>3</v>
      </c>
      <c r="B812" s="66" t="s">
        <v>494</v>
      </c>
      <c r="C812" s="65" t="s">
        <v>383</v>
      </c>
      <c r="D812" s="67">
        <v>2</v>
      </c>
      <c r="E812" s="67">
        <v>0</v>
      </c>
      <c r="F812" s="67">
        <v>1</v>
      </c>
      <c r="G812" s="67">
        <f t="shared" si="75"/>
        <v>1</v>
      </c>
    </row>
    <row r="813" spans="1:7">
      <c r="A813" s="65">
        <f t="shared" si="76"/>
        <v>4</v>
      </c>
      <c r="B813" s="66" t="s">
        <v>495</v>
      </c>
      <c r="C813" s="65" t="s">
        <v>383</v>
      </c>
      <c r="D813" s="67">
        <v>4</v>
      </c>
      <c r="E813" s="67">
        <v>0</v>
      </c>
      <c r="F813" s="67">
        <v>0</v>
      </c>
      <c r="G813" s="67">
        <f t="shared" si="75"/>
        <v>4</v>
      </c>
    </row>
    <row r="814" spans="1:7">
      <c r="A814" s="65">
        <f t="shared" si="76"/>
        <v>5</v>
      </c>
      <c r="B814" s="66" t="s">
        <v>496</v>
      </c>
      <c r="C814" s="65" t="s">
        <v>383</v>
      </c>
      <c r="D814" s="67">
        <v>1</v>
      </c>
      <c r="E814" s="67">
        <v>0</v>
      </c>
      <c r="F814" s="67">
        <v>0</v>
      </c>
      <c r="G814" s="67">
        <f t="shared" si="75"/>
        <v>1</v>
      </c>
    </row>
    <row r="815" spans="1:7">
      <c r="A815" s="65">
        <f t="shared" si="76"/>
        <v>6</v>
      </c>
      <c r="B815" s="66" t="s">
        <v>497</v>
      </c>
      <c r="C815" s="65" t="s">
        <v>384</v>
      </c>
      <c r="D815" s="67">
        <v>200</v>
      </c>
      <c r="E815" s="67">
        <v>0</v>
      </c>
      <c r="F815" s="67">
        <v>200</v>
      </c>
      <c r="G815" s="67">
        <f t="shared" si="75"/>
        <v>0</v>
      </c>
    </row>
    <row r="816" spans="1:7">
      <c r="A816" s="65">
        <f t="shared" si="76"/>
        <v>7</v>
      </c>
      <c r="B816" s="66" t="s">
        <v>498</v>
      </c>
      <c r="C816" s="65" t="s">
        <v>384</v>
      </c>
      <c r="D816" s="67">
        <v>30</v>
      </c>
      <c r="E816" s="67">
        <v>0</v>
      </c>
      <c r="F816" s="67">
        <v>0</v>
      </c>
      <c r="G816" s="67">
        <f t="shared" si="75"/>
        <v>30</v>
      </c>
    </row>
    <row r="817" spans="1:7">
      <c r="A817" s="65">
        <f t="shared" si="76"/>
        <v>8</v>
      </c>
      <c r="B817" s="66" t="s">
        <v>448</v>
      </c>
      <c r="C817" s="65" t="s">
        <v>384</v>
      </c>
      <c r="D817" s="67">
        <v>48</v>
      </c>
      <c r="E817" s="67">
        <v>0</v>
      </c>
      <c r="F817" s="67">
        <v>0</v>
      </c>
      <c r="G817" s="67">
        <f t="shared" si="75"/>
        <v>48</v>
      </c>
    </row>
    <row r="818" spans="1:7">
      <c r="A818" s="65">
        <f t="shared" si="76"/>
        <v>9</v>
      </c>
      <c r="B818" s="66" t="s">
        <v>471</v>
      </c>
      <c r="C818" s="65" t="s">
        <v>472</v>
      </c>
      <c r="D818" s="68">
        <v>0</v>
      </c>
      <c r="E818" s="67">
        <v>0</v>
      </c>
      <c r="F818" s="67">
        <v>0</v>
      </c>
      <c r="G818" s="67">
        <f t="shared" si="75"/>
        <v>0</v>
      </c>
    </row>
    <row r="819" spans="1:7">
      <c r="A819" s="65">
        <f t="shared" si="76"/>
        <v>10</v>
      </c>
      <c r="B819" s="66" t="s">
        <v>499</v>
      </c>
      <c r="C819" s="65" t="s">
        <v>384</v>
      </c>
      <c r="D819" s="67">
        <v>100</v>
      </c>
      <c r="E819" s="67">
        <v>0</v>
      </c>
      <c r="F819" s="67">
        <v>100</v>
      </c>
      <c r="G819" s="67">
        <f t="shared" si="75"/>
        <v>0</v>
      </c>
    </row>
    <row r="820" spans="1:7">
      <c r="A820" s="65">
        <f t="shared" si="76"/>
        <v>11</v>
      </c>
      <c r="B820" s="66" t="s">
        <v>385</v>
      </c>
      <c r="C820" s="65" t="s">
        <v>386</v>
      </c>
      <c r="D820" s="67">
        <v>649</v>
      </c>
      <c r="E820" s="67">
        <v>176</v>
      </c>
      <c r="F820" s="67">
        <v>649</v>
      </c>
      <c r="G820" s="67">
        <f t="shared" ref="G820:G827" si="77">+D820+E820-F820</f>
        <v>176</v>
      </c>
    </row>
    <row r="821" spans="1:7">
      <c r="A821" s="65">
        <f t="shared" si="76"/>
        <v>12</v>
      </c>
      <c r="B821" s="66" t="s">
        <v>387</v>
      </c>
      <c r="C821" s="65" t="s">
        <v>388</v>
      </c>
      <c r="D821" s="67">
        <v>12260</v>
      </c>
      <c r="E821" s="67">
        <v>0</v>
      </c>
      <c r="F821" s="67">
        <v>944</v>
      </c>
      <c r="G821" s="67">
        <f t="shared" si="77"/>
        <v>11316</v>
      </c>
    </row>
    <row r="822" spans="1:7">
      <c r="A822" s="65">
        <f t="shared" si="76"/>
        <v>13</v>
      </c>
      <c r="B822" s="66" t="s">
        <v>500</v>
      </c>
      <c r="C822" s="65" t="s">
        <v>384</v>
      </c>
      <c r="D822" s="67">
        <v>48</v>
      </c>
      <c r="E822" s="67">
        <v>0</v>
      </c>
      <c r="F822" s="67">
        <v>0</v>
      </c>
      <c r="G822" s="67">
        <f t="shared" si="77"/>
        <v>48</v>
      </c>
    </row>
    <row r="823" spans="1:7">
      <c r="A823" s="65">
        <f t="shared" si="76"/>
        <v>14</v>
      </c>
      <c r="B823" s="66" t="s">
        <v>390</v>
      </c>
      <c r="C823" s="65" t="s">
        <v>381</v>
      </c>
      <c r="D823" s="67">
        <v>750</v>
      </c>
      <c r="E823" s="67">
        <v>2000</v>
      </c>
      <c r="F823" s="67">
        <v>250</v>
      </c>
      <c r="G823" s="67">
        <f t="shared" si="77"/>
        <v>2500</v>
      </c>
    </row>
    <row r="824" spans="1:7">
      <c r="A824" s="65">
        <f t="shared" si="76"/>
        <v>15</v>
      </c>
      <c r="B824" s="66" t="s">
        <v>389</v>
      </c>
      <c r="C824" s="65" t="s">
        <v>381</v>
      </c>
      <c r="D824" s="67">
        <v>18000</v>
      </c>
      <c r="E824" s="67">
        <v>0</v>
      </c>
      <c r="F824" s="67">
        <v>4000</v>
      </c>
      <c r="G824" s="67">
        <f t="shared" si="77"/>
        <v>14000</v>
      </c>
    </row>
    <row r="825" spans="1:7">
      <c r="A825" s="65">
        <f t="shared" si="76"/>
        <v>16</v>
      </c>
      <c r="B825" s="66" t="s">
        <v>501</v>
      </c>
      <c r="C825" s="65" t="s">
        <v>386</v>
      </c>
      <c r="D825" s="67">
        <v>4</v>
      </c>
      <c r="E825" s="67">
        <v>0</v>
      </c>
      <c r="F825" s="67">
        <v>2</v>
      </c>
      <c r="G825" s="67">
        <f t="shared" si="77"/>
        <v>2</v>
      </c>
    </row>
    <row r="826" spans="1:7">
      <c r="A826" s="65">
        <f t="shared" si="76"/>
        <v>17</v>
      </c>
      <c r="B826" s="66" t="s">
        <v>392</v>
      </c>
      <c r="C826" s="65" t="s">
        <v>393</v>
      </c>
      <c r="D826" s="67">
        <v>45</v>
      </c>
      <c r="E826" s="67">
        <v>80</v>
      </c>
      <c r="F826" s="67">
        <v>45</v>
      </c>
      <c r="G826" s="67">
        <f t="shared" si="77"/>
        <v>80</v>
      </c>
    </row>
    <row r="827" spans="1:7">
      <c r="A827" s="65">
        <f t="shared" si="76"/>
        <v>18</v>
      </c>
      <c r="B827" s="66" t="s">
        <v>502</v>
      </c>
      <c r="C827" s="65" t="s">
        <v>393</v>
      </c>
      <c r="D827" s="67">
        <v>10</v>
      </c>
      <c r="E827" s="67">
        <v>0</v>
      </c>
      <c r="F827" s="67">
        <v>7</v>
      </c>
      <c r="G827" s="67">
        <f t="shared" si="77"/>
        <v>3</v>
      </c>
    </row>
    <row r="828" spans="1:7">
      <c r="A828" s="65">
        <f t="shared" si="76"/>
        <v>19</v>
      </c>
      <c r="B828" s="66" t="s">
        <v>473</v>
      </c>
      <c r="C828" s="65" t="s">
        <v>394</v>
      </c>
      <c r="D828" s="67">
        <v>34</v>
      </c>
      <c r="E828" s="67">
        <v>0</v>
      </c>
      <c r="F828" s="67">
        <v>0</v>
      </c>
      <c r="G828" s="67">
        <f>+D828+E828-F828</f>
        <v>34</v>
      </c>
    </row>
    <row r="829" spans="1:7">
      <c r="A829" s="65">
        <f t="shared" si="76"/>
        <v>20</v>
      </c>
      <c r="B829" s="66" t="s">
        <v>503</v>
      </c>
      <c r="C829" s="65" t="s">
        <v>384</v>
      </c>
      <c r="D829" s="67">
        <v>250</v>
      </c>
      <c r="E829" s="67">
        <v>500</v>
      </c>
      <c r="F829" s="67">
        <v>200</v>
      </c>
      <c r="G829" s="67">
        <f>+D829+E829-F829</f>
        <v>550</v>
      </c>
    </row>
    <row r="830" spans="1:7">
      <c r="A830" s="69">
        <f>+A829+1</f>
        <v>21</v>
      </c>
      <c r="B830" s="70" t="s">
        <v>475</v>
      </c>
      <c r="C830" s="69" t="s">
        <v>384</v>
      </c>
      <c r="D830" s="71">
        <v>10</v>
      </c>
      <c r="E830" s="71">
        <v>0</v>
      </c>
      <c r="F830" s="71">
        <v>0</v>
      </c>
      <c r="G830" s="71">
        <f>+D830+E830-F830</f>
        <v>10</v>
      </c>
    </row>
    <row r="831" spans="1:7">
      <c r="A831" s="92"/>
      <c r="B831" s="92"/>
      <c r="C831" s="92"/>
      <c r="D831" s="92"/>
      <c r="E831" s="92"/>
      <c r="F831" s="92" t="s">
        <v>416</v>
      </c>
      <c r="G831" s="92"/>
    </row>
    <row r="832" spans="1:7">
      <c r="A832" s="92" t="s">
        <v>395</v>
      </c>
      <c r="B832" s="92"/>
      <c r="C832" s="92"/>
      <c r="D832" s="92"/>
      <c r="E832" s="92"/>
      <c r="F832" s="92"/>
      <c r="G832" s="92"/>
    </row>
    <row r="833" spans="1:7">
      <c r="A833" s="93" t="s">
        <v>372</v>
      </c>
      <c r="B833" s="93" t="s">
        <v>373</v>
      </c>
      <c r="C833" s="93" t="s">
        <v>374</v>
      </c>
      <c r="D833" s="93" t="s">
        <v>375</v>
      </c>
      <c r="E833" s="93" t="s">
        <v>376</v>
      </c>
      <c r="F833" s="93" t="s">
        <v>377</v>
      </c>
      <c r="G833" s="93" t="s">
        <v>378</v>
      </c>
    </row>
    <row r="834" spans="1:7">
      <c r="A834" s="65">
        <v>1</v>
      </c>
      <c r="B834" s="66" t="s">
        <v>453</v>
      </c>
      <c r="C834" s="65" t="s">
        <v>397</v>
      </c>
      <c r="D834" s="67">
        <v>1</v>
      </c>
      <c r="E834" s="67">
        <v>0</v>
      </c>
      <c r="F834" s="67">
        <v>0</v>
      </c>
      <c r="G834" s="67">
        <f t="shared" ref="G834:G845" si="78">+D834+E834-F834</f>
        <v>1</v>
      </c>
    </row>
    <row r="835" spans="1:7">
      <c r="A835" s="65">
        <f>+A834+1</f>
        <v>2</v>
      </c>
      <c r="B835" s="66" t="s">
        <v>468</v>
      </c>
      <c r="C835" s="65" t="s">
        <v>397</v>
      </c>
      <c r="D835" s="67">
        <v>1</v>
      </c>
      <c r="E835" s="67">
        <v>0</v>
      </c>
      <c r="F835" s="67">
        <v>0</v>
      </c>
      <c r="G835" s="67">
        <f t="shared" si="78"/>
        <v>1</v>
      </c>
    </row>
    <row r="836" spans="1:7">
      <c r="A836" s="65">
        <v>3</v>
      </c>
      <c r="B836" s="66" t="s">
        <v>90</v>
      </c>
      <c r="C836" s="65" t="s">
        <v>384</v>
      </c>
      <c r="D836" s="67">
        <v>1000</v>
      </c>
      <c r="E836" s="67">
        <v>0</v>
      </c>
      <c r="F836" s="67">
        <v>1000</v>
      </c>
      <c r="G836" s="67">
        <f t="shared" si="78"/>
        <v>0</v>
      </c>
    </row>
    <row r="837" spans="1:7">
      <c r="A837" s="65">
        <f>+A836+1</f>
        <v>4</v>
      </c>
      <c r="B837" s="66" t="s">
        <v>504</v>
      </c>
      <c r="C837" s="65" t="s">
        <v>383</v>
      </c>
      <c r="D837" s="67">
        <v>1</v>
      </c>
      <c r="E837" s="67">
        <v>0</v>
      </c>
      <c r="F837" s="67">
        <v>1</v>
      </c>
      <c r="G837" s="67">
        <f t="shared" si="78"/>
        <v>0</v>
      </c>
    </row>
    <row r="838" spans="1:7">
      <c r="A838" s="65">
        <f>+A837+1</f>
        <v>5</v>
      </c>
      <c r="B838" s="66" t="s">
        <v>507</v>
      </c>
      <c r="C838" s="65" t="s">
        <v>397</v>
      </c>
      <c r="D838" s="67">
        <v>2</v>
      </c>
      <c r="E838" s="67">
        <v>0</v>
      </c>
      <c r="F838" s="67">
        <v>0</v>
      </c>
      <c r="G838" s="67">
        <f t="shared" si="78"/>
        <v>2</v>
      </c>
    </row>
    <row r="839" spans="1:7">
      <c r="A839" s="65">
        <f>+A838+1</f>
        <v>6</v>
      </c>
      <c r="B839" s="66" t="s">
        <v>508</v>
      </c>
      <c r="C839" s="65" t="s">
        <v>397</v>
      </c>
      <c r="D839" s="67">
        <v>0</v>
      </c>
      <c r="E839" s="67">
        <v>0</v>
      </c>
      <c r="F839" s="67">
        <v>0</v>
      </c>
      <c r="G839" s="67">
        <f t="shared" si="78"/>
        <v>0</v>
      </c>
    </row>
    <row r="840" spans="1:7">
      <c r="A840" s="65">
        <f>+A839+1</f>
        <v>7</v>
      </c>
      <c r="B840" s="66" t="s">
        <v>509</v>
      </c>
      <c r="C840" s="65" t="s">
        <v>397</v>
      </c>
      <c r="D840" s="67">
        <v>2</v>
      </c>
      <c r="E840" s="67">
        <v>0</v>
      </c>
      <c r="F840" s="67">
        <v>1</v>
      </c>
      <c r="G840" s="67">
        <f t="shared" si="78"/>
        <v>1</v>
      </c>
    </row>
    <row r="841" spans="1:7">
      <c r="A841" s="65">
        <f>+A840+1</f>
        <v>8</v>
      </c>
      <c r="B841" s="66" t="s">
        <v>510</v>
      </c>
      <c r="C841" s="65" t="s">
        <v>397</v>
      </c>
      <c r="D841" s="67">
        <v>12</v>
      </c>
      <c r="E841" s="67">
        <v>0</v>
      </c>
      <c r="F841" s="67">
        <v>1</v>
      </c>
      <c r="G841" s="67">
        <f t="shared" si="78"/>
        <v>11</v>
      </c>
    </row>
    <row r="842" spans="1:7">
      <c r="A842" s="65">
        <v>9</v>
      </c>
      <c r="B842" s="66" t="s">
        <v>1083</v>
      </c>
      <c r="C842" s="65" t="s">
        <v>397</v>
      </c>
      <c r="D842" s="67">
        <v>4</v>
      </c>
      <c r="E842" s="67">
        <v>0</v>
      </c>
      <c r="F842" s="67">
        <v>1</v>
      </c>
      <c r="G842" s="67">
        <f t="shared" si="78"/>
        <v>3</v>
      </c>
    </row>
    <row r="843" spans="1:7">
      <c r="A843" s="65">
        <f>+A842+1</f>
        <v>10</v>
      </c>
      <c r="B843" s="66" t="s">
        <v>91</v>
      </c>
      <c r="C843" s="65" t="s">
        <v>397</v>
      </c>
      <c r="D843" s="67">
        <v>11</v>
      </c>
      <c r="E843" s="67">
        <v>0</v>
      </c>
      <c r="F843" s="67">
        <v>0</v>
      </c>
      <c r="G843" s="67">
        <f t="shared" si="78"/>
        <v>11</v>
      </c>
    </row>
    <row r="844" spans="1:7">
      <c r="A844" s="65">
        <f>+A843+1</f>
        <v>11</v>
      </c>
      <c r="B844" s="66" t="s">
        <v>512</v>
      </c>
      <c r="C844" s="65" t="s">
        <v>397</v>
      </c>
      <c r="D844" s="67">
        <v>7</v>
      </c>
      <c r="E844" s="67">
        <v>0</v>
      </c>
      <c r="F844" s="67">
        <v>0</v>
      </c>
      <c r="G844" s="67">
        <f t="shared" si="78"/>
        <v>7</v>
      </c>
    </row>
    <row r="845" spans="1:7">
      <c r="A845" s="65">
        <f>+A844+1</f>
        <v>12</v>
      </c>
      <c r="B845" s="66" t="s">
        <v>1082</v>
      </c>
      <c r="C845" s="65" t="s">
        <v>397</v>
      </c>
      <c r="D845" s="67">
        <v>0</v>
      </c>
      <c r="E845" s="67">
        <v>0</v>
      </c>
      <c r="F845" s="67">
        <v>0</v>
      </c>
      <c r="G845" s="67">
        <f t="shared" si="78"/>
        <v>0</v>
      </c>
    </row>
    <row r="846" spans="1:7">
      <c r="A846" s="65">
        <f>+A845+1</f>
        <v>13</v>
      </c>
      <c r="B846" s="66" t="s">
        <v>513</v>
      </c>
      <c r="C846" s="65" t="s">
        <v>384</v>
      </c>
      <c r="D846" s="67">
        <v>21</v>
      </c>
      <c r="E846" s="67">
        <v>0</v>
      </c>
      <c r="F846" s="67">
        <v>0</v>
      </c>
      <c r="G846" s="67">
        <f t="shared" ref="G846:G852" si="79">+D846+E846-F846</f>
        <v>21</v>
      </c>
    </row>
    <row r="847" spans="1:7">
      <c r="A847" s="65">
        <f>+A846+1</f>
        <v>14</v>
      </c>
      <c r="B847" s="66" t="s">
        <v>477</v>
      </c>
      <c r="C847" s="65" t="s">
        <v>397</v>
      </c>
      <c r="D847" s="67">
        <v>2</v>
      </c>
      <c r="E847" s="67">
        <v>0</v>
      </c>
      <c r="F847" s="67">
        <v>0</v>
      </c>
      <c r="G847" s="67">
        <f t="shared" si="79"/>
        <v>2</v>
      </c>
    </row>
    <row r="848" spans="1:7">
      <c r="A848" s="65">
        <v>15</v>
      </c>
      <c r="B848" s="66" t="s">
        <v>92</v>
      </c>
      <c r="C848" s="65" t="s">
        <v>384</v>
      </c>
      <c r="D848" s="67">
        <v>0</v>
      </c>
      <c r="E848" s="67">
        <v>0</v>
      </c>
      <c r="F848" s="67">
        <v>0</v>
      </c>
      <c r="G848" s="67">
        <f t="shared" si="79"/>
        <v>0</v>
      </c>
    </row>
    <row r="849" spans="1:7">
      <c r="A849" s="65">
        <f>+A848+1</f>
        <v>16</v>
      </c>
      <c r="B849" s="66" t="s">
        <v>514</v>
      </c>
      <c r="C849" s="65" t="s">
        <v>384</v>
      </c>
      <c r="D849" s="67">
        <v>2</v>
      </c>
      <c r="E849" s="67">
        <v>0</v>
      </c>
      <c r="F849" s="67">
        <v>0</v>
      </c>
      <c r="G849" s="67">
        <f t="shared" si="79"/>
        <v>2</v>
      </c>
    </row>
    <row r="850" spans="1:7">
      <c r="A850" s="65">
        <f>+A849+1</f>
        <v>17</v>
      </c>
      <c r="B850" s="66" t="s">
        <v>482</v>
      </c>
      <c r="C850" s="65" t="s">
        <v>384</v>
      </c>
      <c r="D850" s="67">
        <v>0</v>
      </c>
      <c r="E850" s="67">
        <v>0</v>
      </c>
      <c r="F850" s="67">
        <v>0</v>
      </c>
      <c r="G850" s="67">
        <f t="shared" si="79"/>
        <v>0</v>
      </c>
    </row>
    <row r="851" spans="1:7">
      <c r="A851" s="65">
        <f>+A850+1</f>
        <v>18</v>
      </c>
      <c r="B851" s="66" t="s">
        <v>454</v>
      </c>
      <c r="C851" s="65" t="s">
        <v>384</v>
      </c>
      <c r="D851" s="67">
        <v>4</v>
      </c>
      <c r="E851" s="67">
        <v>0</v>
      </c>
      <c r="F851" s="67">
        <v>0</v>
      </c>
      <c r="G851" s="67">
        <f t="shared" si="79"/>
        <v>4</v>
      </c>
    </row>
    <row r="852" spans="1:7">
      <c r="A852" s="65">
        <v>19</v>
      </c>
      <c r="B852" s="66" t="s">
        <v>93</v>
      </c>
      <c r="C852" s="65" t="s">
        <v>383</v>
      </c>
      <c r="D852" s="67">
        <v>3</v>
      </c>
      <c r="E852" s="67">
        <v>1</v>
      </c>
      <c r="F852" s="67">
        <v>3</v>
      </c>
      <c r="G852" s="67">
        <f t="shared" si="79"/>
        <v>1</v>
      </c>
    </row>
    <row r="853" spans="1:7">
      <c r="A853" s="65">
        <v>20</v>
      </c>
      <c r="B853" s="66" t="s">
        <v>95</v>
      </c>
      <c r="C853" s="65" t="s">
        <v>383</v>
      </c>
      <c r="D853" s="67">
        <v>1</v>
      </c>
      <c r="E853" s="67">
        <v>0</v>
      </c>
      <c r="F853" s="67">
        <v>1</v>
      </c>
      <c r="G853" s="67">
        <f t="shared" ref="G853:G863" si="80">+D853+E853-F853</f>
        <v>0</v>
      </c>
    </row>
    <row r="854" spans="1:7">
      <c r="A854" s="65">
        <v>21</v>
      </c>
      <c r="B854" s="66" t="s">
        <v>457</v>
      </c>
      <c r="C854" s="65" t="s">
        <v>394</v>
      </c>
      <c r="D854" s="72">
        <v>1.5</v>
      </c>
      <c r="E854" s="67">
        <v>0</v>
      </c>
      <c r="F854" s="67">
        <v>0</v>
      </c>
      <c r="G854" s="72">
        <f t="shared" si="80"/>
        <v>1.5</v>
      </c>
    </row>
    <row r="855" spans="1:7">
      <c r="A855" s="65">
        <v>22</v>
      </c>
      <c r="B855" s="66" t="s">
        <v>483</v>
      </c>
      <c r="C855" s="65" t="s">
        <v>384</v>
      </c>
      <c r="D855" s="67">
        <v>2</v>
      </c>
      <c r="E855" s="67">
        <v>0</v>
      </c>
      <c r="F855" s="67">
        <v>0</v>
      </c>
      <c r="G855" s="67">
        <f t="shared" si="80"/>
        <v>2</v>
      </c>
    </row>
    <row r="856" spans="1:7">
      <c r="A856" s="65">
        <v>23</v>
      </c>
      <c r="B856" s="66" t="s">
        <v>479</v>
      </c>
      <c r="C856" s="65" t="s">
        <v>384</v>
      </c>
      <c r="D856" s="67">
        <v>4</v>
      </c>
      <c r="E856" s="67">
        <v>0</v>
      </c>
      <c r="F856" s="67">
        <v>0</v>
      </c>
      <c r="G856" s="67">
        <f t="shared" si="80"/>
        <v>4</v>
      </c>
    </row>
    <row r="857" spans="1:7">
      <c r="A857" s="65">
        <f t="shared" ref="A857:A875" si="81">+A856+1</f>
        <v>24</v>
      </c>
      <c r="B857" s="66" t="s">
        <v>484</v>
      </c>
      <c r="C857" s="65" t="s">
        <v>485</v>
      </c>
      <c r="D857" s="67">
        <v>0</v>
      </c>
      <c r="E857" s="67">
        <v>0</v>
      </c>
      <c r="F857" s="67">
        <v>0</v>
      </c>
      <c r="G857" s="67">
        <f t="shared" si="80"/>
        <v>0</v>
      </c>
    </row>
    <row r="858" spans="1:7">
      <c r="A858" s="65">
        <f t="shared" si="81"/>
        <v>25</v>
      </c>
      <c r="B858" s="66" t="s">
        <v>515</v>
      </c>
      <c r="C858" s="65" t="s">
        <v>384</v>
      </c>
      <c r="D858" s="67">
        <v>1</v>
      </c>
      <c r="E858" s="67">
        <v>0</v>
      </c>
      <c r="F858" s="67">
        <v>0</v>
      </c>
      <c r="G858" s="67">
        <f t="shared" si="80"/>
        <v>1</v>
      </c>
    </row>
    <row r="859" spans="1:7">
      <c r="A859" s="65">
        <f t="shared" si="81"/>
        <v>26</v>
      </c>
      <c r="B859" s="66" t="s">
        <v>33</v>
      </c>
      <c r="C859" s="65" t="s">
        <v>381</v>
      </c>
      <c r="D859" s="67">
        <v>0</v>
      </c>
      <c r="E859" s="67">
        <v>0</v>
      </c>
      <c r="F859" s="67">
        <v>0</v>
      </c>
      <c r="G859" s="67">
        <f t="shared" si="80"/>
        <v>0</v>
      </c>
    </row>
    <row r="860" spans="1:7">
      <c r="A860" s="65">
        <f t="shared" si="81"/>
        <v>27</v>
      </c>
      <c r="B860" s="66" t="s">
        <v>34</v>
      </c>
      <c r="C860" s="65" t="s">
        <v>391</v>
      </c>
      <c r="D860" s="67">
        <v>0</v>
      </c>
      <c r="E860" s="67">
        <v>0</v>
      </c>
      <c r="F860" s="67">
        <v>0</v>
      </c>
      <c r="G860" s="67">
        <f t="shared" si="80"/>
        <v>0</v>
      </c>
    </row>
    <row r="861" spans="1:7">
      <c r="A861" s="65">
        <f t="shared" si="81"/>
        <v>28</v>
      </c>
      <c r="B861" s="66" t="s">
        <v>516</v>
      </c>
      <c r="C861" s="65" t="s">
        <v>384</v>
      </c>
      <c r="D861" s="67">
        <v>1</v>
      </c>
      <c r="E861" s="67">
        <v>0</v>
      </c>
      <c r="F861" s="67">
        <v>1</v>
      </c>
      <c r="G861" s="67">
        <f t="shared" si="80"/>
        <v>0</v>
      </c>
    </row>
    <row r="862" spans="1:7">
      <c r="A862" s="65">
        <f t="shared" si="81"/>
        <v>29</v>
      </c>
      <c r="B862" s="66" t="s">
        <v>36</v>
      </c>
      <c r="C862" s="65" t="s">
        <v>381</v>
      </c>
      <c r="D862" s="67">
        <v>0</v>
      </c>
      <c r="E862" s="67">
        <v>0</v>
      </c>
      <c r="F862" s="67">
        <v>0</v>
      </c>
      <c r="G862" s="67">
        <f t="shared" si="80"/>
        <v>0</v>
      </c>
    </row>
    <row r="863" spans="1:7">
      <c r="A863" s="65">
        <f t="shared" si="81"/>
        <v>30</v>
      </c>
      <c r="B863" s="66" t="s">
        <v>343</v>
      </c>
      <c r="C863" s="65" t="s">
        <v>396</v>
      </c>
      <c r="D863" s="67">
        <v>0</v>
      </c>
      <c r="E863" s="67">
        <v>0</v>
      </c>
      <c r="F863" s="67">
        <v>0</v>
      </c>
      <c r="G863" s="67">
        <f t="shared" si="80"/>
        <v>0</v>
      </c>
    </row>
    <row r="864" spans="1:7">
      <c r="A864" s="65">
        <f t="shared" si="81"/>
        <v>31</v>
      </c>
      <c r="B864" s="66" t="s">
        <v>469</v>
      </c>
      <c r="C864" s="65" t="s">
        <v>384</v>
      </c>
      <c r="D864" s="67">
        <v>1</v>
      </c>
      <c r="E864" s="67">
        <v>0</v>
      </c>
      <c r="F864" s="67">
        <v>0</v>
      </c>
      <c r="G864" s="67">
        <f t="shared" ref="G864:G869" si="82">+D864+E864-F864</f>
        <v>1</v>
      </c>
    </row>
    <row r="865" spans="1:7">
      <c r="A865" s="65">
        <f t="shared" si="81"/>
        <v>32</v>
      </c>
      <c r="B865" s="66" t="s">
        <v>488</v>
      </c>
      <c r="C865" s="65" t="s">
        <v>384</v>
      </c>
      <c r="D865" s="67">
        <v>50</v>
      </c>
      <c r="E865" s="67">
        <v>0</v>
      </c>
      <c r="F865" s="67">
        <v>0</v>
      </c>
      <c r="G865" s="67">
        <f t="shared" si="82"/>
        <v>50</v>
      </c>
    </row>
    <row r="866" spans="1:7">
      <c r="A866" s="65">
        <f t="shared" si="81"/>
        <v>33</v>
      </c>
      <c r="B866" s="66" t="s">
        <v>517</v>
      </c>
      <c r="C866" s="65" t="s">
        <v>384</v>
      </c>
      <c r="D866" s="67">
        <v>100</v>
      </c>
      <c r="E866" s="67">
        <v>0</v>
      </c>
      <c r="F866" s="67">
        <v>0</v>
      </c>
      <c r="G866" s="67">
        <f t="shared" si="82"/>
        <v>100</v>
      </c>
    </row>
    <row r="867" spans="1:7">
      <c r="A867" s="65">
        <f t="shared" si="81"/>
        <v>34</v>
      </c>
      <c r="B867" s="66" t="s">
        <v>487</v>
      </c>
      <c r="C867" s="65" t="s">
        <v>518</v>
      </c>
      <c r="D867" s="67">
        <v>0</v>
      </c>
      <c r="E867" s="67">
        <v>1</v>
      </c>
      <c r="F867" s="67">
        <v>1</v>
      </c>
      <c r="G867" s="67">
        <f t="shared" si="82"/>
        <v>0</v>
      </c>
    </row>
    <row r="868" spans="1:7">
      <c r="A868" s="65">
        <f t="shared" si="81"/>
        <v>35</v>
      </c>
      <c r="B868" s="66" t="s">
        <v>519</v>
      </c>
      <c r="C868" s="65" t="s">
        <v>381</v>
      </c>
      <c r="D868" s="67">
        <v>1</v>
      </c>
      <c r="E868" s="67">
        <v>0</v>
      </c>
      <c r="F868" s="67">
        <v>0</v>
      </c>
      <c r="G868" s="67">
        <f t="shared" si="82"/>
        <v>1</v>
      </c>
    </row>
    <row r="869" spans="1:7">
      <c r="A869" s="65">
        <f t="shared" si="81"/>
        <v>36</v>
      </c>
      <c r="B869" s="66" t="s">
        <v>520</v>
      </c>
      <c r="C869" s="65" t="s">
        <v>384</v>
      </c>
      <c r="D869" s="67">
        <v>5</v>
      </c>
      <c r="E869" s="67">
        <v>6</v>
      </c>
      <c r="F869" s="67">
        <v>6</v>
      </c>
      <c r="G869" s="67">
        <f t="shared" si="82"/>
        <v>5</v>
      </c>
    </row>
    <row r="870" spans="1:7">
      <c r="A870" s="65">
        <f t="shared" si="81"/>
        <v>37</v>
      </c>
      <c r="B870" s="66" t="s">
        <v>1084</v>
      </c>
      <c r="C870" s="65" t="s">
        <v>384</v>
      </c>
      <c r="D870" s="67">
        <v>3</v>
      </c>
      <c r="E870" s="67">
        <v>0</v>
      </c>
      <c r="F870" s="67">
        <v>3</v>
      </c>
      <c r="G870" s="67">
        <f>+D870+E870-F870</f>
        <v>0</v>
      </c>
    </row>
    <row r="871" spans="1:7">
      <c r="A871" s="65">
        <f t="shared" si="81"/>
        <v>38</v>
      </c>
      <c r="B871" s="66" t="s">
        <v>1085</v>
      </c>
      <c r="C871" s="65" t="s">
        <v>397</v>
      </c>
      <c r="D871" s="67">
        <v>0</v>
      </c>
      <c r="E871" s="67">
        <v>0</v>
      </c>
      <c r="F871" s="67">
        <v>0</v>
      </c>
      <c r="G871" s="67">
        <f>+D871+E871-F871</f>
        <v>0</v>
      </c>
    </row>
    <row r="872" spans="1:7">
      <c r="A872" s="65">
        <f t="shared" si="81"/>
        <v>39</v>
      </c>
      <c r="B872" s="66" t="s">
        <v>38</v>
      </c>
      <c r="C872" s="65" t="s">
        <v>414</v>
      </c>
      <c r="D872" s="67">
        <v>1</v>
      </c>
      <c r="E872" s="67">
        <v>0</v>
      </c>
      <c r="F872" s="67">
        <v>0</v>
      </c>
      <c r="G872" s="67">
        <f>+D872+E872-F872</f>
        <v>1</v>
      </c>
    </row>
    <row r="873" spans="1:7">
      <c r="A873" s="65">
        <f t="shared" si="81"/>
        <v>40</v>
      </c>
      <c r="B873" s="66" t="s">
        <v>398</v>
      </c>
      <c r="C873" s="65" t="s">
        <v>383</v>
      </c>
      <c r="D873" s="67">
        <v>1</v>
      </c>
      <c r="E873" s="67">
        <v>0</v>
      </c>
      <c r="F873" s="67">
        <v>0</v>
      </c>
      <c r="G873" s="67">
        <f t="shared" ref="G873:G879" si="83">+D873+E873-F873</f>
        <v>1</v>
      </c>
    </row>
    <row r="874" spans="1:7">
      <c r="A874" s="65">
        <f t="shared" si="81"/>
        <v>41</v>
      </c>
      <c r="B874" s="66" t="s">
        <v>399</v>
      </c>
      <c r="C874" s="65" t="s">
        <v>384</v>
      </c>
      <c r="D874" s="67">
        <v>5</v>
      </c>
      <c r="E874" s="67">
        <v>50</v>
      </c>
      <c r="F874" s="67">
        <v>5</v>
      </c>
      <c r="G874" s="67">
        <f t="shared" si="83"/>
        <v>50</v>
      </c>
    </row>
    <row r="875" spans="1:7">
      <c r="A875" s="65">
        <f t="shared" si="81"/>
        <v>42</v>
      </c>
      <c r="B875" s="66" t="s">
        <v>521</v>
      </c>
      <c r="C875" s="65" t="s">
        <v>396</v>
      </c>
      <c r="D875" s="67">
        <v>1</v>
      </c>
      <c r="E875" s="67">
        <v>0</v>
      </c>
      <c r="F875" s="67">
        <v>0</v>
      </c>
      <c r="G875" s="67">
        <f t="shared" si="83"/>
        <v>1</v>
      </c>
    </row>
    <row r="876" spans="1:7">
      <c r="A876" s="65">
        <v>43</v>
      </c>
      <c r="B876" s="66" t="s">
        <v>97</v>
      </c>
      <c r="C876" s="65" t="s">
        <v>396</v>
      </c>
      <c r="D876" s="67">
        <v>0</v>
      </c>
      <c r="E876" s="67">
        <v>0</v>
      </c>
      <c r="F876" s="67">
        <v>0</v>
      </c>
      <c r="G876" s="67">
        <f t="shared" si="83"/>
        <v>0</v>
      </c>
    </row>
    <row r="877" spans="1:7">
      <c r="A877" s="65">
        <f>+A876+1</f>
        <v>44</v>
      </c>
      <c r="B877" s="66" t="s">
        <v>489</v>
      </c>
      <c r="C877" s="65" t="s">
        <v>396</v>
      </c>
      <c r="D877" s="67">
        <v>30</v>
      </c>
      <c r="E877" s="67">
        <v>0</v>
      </c>
      <c r="F877" s="67">
        <v>0</v>
      </c>
      <c r="G877" s="67">
        <f t="shared" si="83"/>
        <v>30</v>
      </c>
    </row>
    <row r="878" spans="1:7">
      <c r="A878" s="65">
        <f>+A877+1</f>
        <v>45</v>
      </c>
      <c r="B878" s="66" t="s">
        <v>522</v>
      </c>
      <c r="C878" s="65" t="s">
        <v>393</v>
      </c>
      <c r="D878" s="67">
        <v>10</v>
      </c>
      <c r="E878" s="67">
        <v>15</v>
      </c>
      <c r="F878" s="67">
        <v>20</v>
      </c>
      <c r="G878" s="67">
        <f t="shared" si="83"/>
        <v>5</v>
      </c>
    </row>
    <row r="879" spans="1:7">
      <c r="A879" s="65">
        <v>46</v>
      </c>
      <c r="B879" s="66" t="s">
        <v>523</v>
      </c>
      <c r="C879" s="65" t="s">
        <v>384</v>
      </c>
      <c r="D879" s="67">
        <v>7</v>
      </c>
      <c r="E879" s="67">
        <v>0</v>
      </c>
      <c r="F879" s="67">
        <v>1</v>
      </c>
      <c r="G879" s="67">
        <f t="shared" si="83"/>
        <v>6</v>
      </c>
    </row>
    <row r="880" spans="1:7">
      <c r="A880" s="65">
        <f>+A879+1</f>
        <v>47</v>
      </c>
      <c r="B880" s="66" t="s">
        <v>96</v>
      </c>
      <c r="C880" s="65" t="s">
        <v>384</v>
      </c>
      <c r="D880" s="67">
        <v>0</v>
      </c>
      <c r="E880" s="67">
        <v>0</v>
      </c>
      <c r="F880" s="67">
        <v>0</v>
      </c>
      <c r="G880" s="67">
        <f>+D880+E880-F880</f>
        <v>0</v>
      </c>
    </row>
    <row r="881" spans="1:7">
      <c r="A881" s="65">
        <f>+A880+1</f>
        <v>48</v>
      </c>
      <c r="B881" s="66" t="s">
        <v>490</v>
      </c>
      <c r="C881" s="65" t="s">
        <v>397</v>
      </c>
      <c r="D881" s="67">
        <v>9</v>
      </c>
      <c r="E881" s="67">
        <v>0</v>
      </c>
      <c r="F881" s="67">
        <v>7</v>
      </c>
      <c r="G881" s="67">
        <f t="shared" ref="G881:G887" si="84">+D881+E881-F881</f>
        <v>2</v>
      </c>
    </row>
    <row r="882" spans="1:7">
      <c r="A882" s="65">
        <f>+A881+1</f>
        <v>49</v>
      </c>
      <c r="B882" s="66" t="s">
        <v>344</v>
      </c>
      <c r="C882" s="65" t="s">
        <v>394</v>
      </c>
      <c r="D882" s="67">
        <v>50</v>
      </c>
      <c r="E882" s="67">
        <v>0</v>
      </c>
      <c r="F882" s="67">
        <v>0</v>
      </c>
      <c r="G882" s="67">
        <f t="shared" si="84"/>
        <v>50</v>
      </c>
    </row>
    <row r="883" spans="1:7">
      <c r="A883" s="65">
        <v>50</v>
      </c>
      <c r="B883" s="66" t="s">
        <v>345</v>
      </c>
      <c r="C883" s="65" t="s">
        <v>396</v>
      </c>
      <c r="D883" s="67">
        <v>0</v>
      </c>
      <c r="E883" s="67">
        <v>0</v>
      </c>
      <c r="F883" s="67">
        <v>0</v>
      </c>
      <c r="G883" s="67">
        <f>+D883+E883-F883</f>
        <v>0</v>
      </c>
    </row>
    <row r="884" spans="1:7">
      <c r="A884" s="65">
        <v>51</v>
      </c>
      <c r="B884" s="66" t="s">
        <v>93</v>
      </c>
      <c r="C884" s="65" t="s">
        <v>383</v>
      </c>
      <c r="D884" s="67">
        <v>3</v>
      </c>
      <c r="E884" s="67">
        <v>1</v>
      </c>
      <c r="F884" s="67">
        <v>3</v>
      </c>
      <c r="G884" s="67">
        <f t="shared" si="84"/>
        <v>1</v>
      </c>
    </row>
    <row r="885" spans="1:7">
      <c r="A885" s="65">
        <v>52</v>
      </c>
      <c r="B885" s="66" t="s">
        <v>150</v>
      </c>
      <c r="C885" s="65" t="s">
        <v>444</v>
      </c>
      <c r="D885" s="67">
        <v>0</v>
      </c>
      <c r="E885" s="67">
        <v>17</v>
      </c>
      <c r="F885" s="67">
        <v>0</v>
      </c>
      <c r="G885" s="67">
        <f t="shared" si="84"/>
        <v>17</v>
      </c>
    </row>
    <row r="886" spans="1:7">
      <c r="A886" s="65">
        <v>53</v>
      </c>
      <c r="B886" s="66" t="s">
        <v>151</v>
      </c>
      <c r="C886" s="65" t="s">
        <v>384</v>
      </c>
      <c r="D886" s="67">
        <v>0</v>
      </c>
      <c r="E886" s="67">
        <v>2</v>
      </c>
      <c r="F886" s="67">
        <v>1</v>
      </c>
      <c r="G886" s="67">
        <f t="shared" si="84"/>
        <v>1</v>
      </c>
    </row>
    <row r="887" spans="1:7">
      <c r="A887" s="69">
        <v>54</v>
      </c>
      <c r="B887" s="70" t="s">
        <v>152</v>
      </c>
      <c r="C887" s="69" t="s">
        <v>384</v>
      </c>
      <c r="D887" s="71">
        <v>0</v>
      </c>
      <c r="E887" s="71">
        <v>2</v>
      </c>
      <c r="F887" s="71">
        <v>2</v>
      </c>
      <c r="G887" s="71">
        <f t="shared" si="84"/>
        <v>0</v>
      </c>
    </row>
    <row r="888" spans="1:7">
      <c r="A888" s="92"/>
      <c r="B888" s="92"/>
      <c r="C888" s="92"/>
      <c r="D888" s="92"/>
      <c r="E888" s="92"/>
      <c r="F888" s="92"/>
      <c r="G888" s="92"/>
    </row>
    <row r="889" spans="1:7">
      <c r="A889" s="92" t="s">
        <v>400</v>
      </c>
      <c r="B889" s="92"/>
      <c r="C889" s="92"/>
      <c r="D889" s="92"/>
      <c r="E889" s="92"/>
      <c r="F889" s="92"/>
      <c r="G889" s="92"/>
    </row>
    <row r="890" spans="1:7">
      <c r="A890" s="93" t="s">
        <v>372</v>
      </c>
      <c r="B890" s="93" t="s">
        <v>373</v>
      </c>
      <c r="C890" s="93" t="s">
        <v>374</v>
      </c>
      <c r="D890" s="93" t="s">
        <v>375</v>
      </c>
      <c r="E890" s="93" t="s">
        <v>376</v>
      </c>
      <c r="F890" s="93" t="s">
        <v>377</v>
      </c>
      <c r="G890" s="93" t="s">
        <v>378</v>
      </c>
    </row>
    <row r="891" spans="1:7">
      <c r="A891" s="65">
        <v>1</v>
      </c>
      <c r="B891" s="66" t="s">
        <v>401</v>
      </c>
      <c r="C891" s="65" t="s">
        <v>384</v>
      </c>
      <c r="D891" s="67">
        <v>31</v>
      </c>
      <c r="E891" s="67">
        <v>0</v>
      </c>
      <c r="F891" s="67">
        <v>0</v>
      </c>
      <c r="G891" s="67">
        <f>+D891+E891-F891</f>
        <v>31</v>
      </c>
    </row>
    <row r="892" spans="1:7">
      <c r="A892" s="65">
        <f t="shared" ref="A892:A909" si="85">+A891+1</f>
        <v>2</v>
      </c>
      <c r="B892" s="66" t="s">
        <v>524</v>
      </c>
      <c r="C892" s="65" t="s">
        <v>384</v>
      </c>
      <c r="D892" s="67">
        <v>42</v>
      </c>
      <c r="E892" s="67">
        <v>0</v>
      </c>
      <c r="F892" s="67">
        <v>0</v>
      </c>
      <c r="G892" s="67">
        <f>+D892+E892-F892</f>
        <v>42</v>
      </c>
    </row>
    <row r="893" spans="1:7">
      <c r="A893" s="65">
        <f t="shared" si="85"/>
        <v>3</v>
      </c>
      <c r="B893" s="66" t="s">
        <v>525</v>
      </c>
      <c r="C893" s="65" t="s">
        <v>391</v>
      </c>
      <c r="D893" s="67">
        <v>5</v>
      </c>
      <c r="E893" s="67">
        <v>10</v>
      </c>
      <c r="F893" s="67">
        <v>10</v>
      </c>
      <c r="G893" s="67">
        <f>+D893+E893-F893</f>
        <v>5</v>
      </c>
    </row>
    <row r="894" spans="1:7">
      <c r="A894" s="65">
        <f t="shared" si="85"/>
        <v>4</v>
      </c>
      <c r="B894" s="66" t="s">
        <v>346</v>
      </c>
      <c r="C894" s="65" t="s">
        <v>384</v>
      </c>
      <c r="D894" s="67">
        <v>1</v>
      </c>
      <c r="E894" s="67">
        <v>0</v>
      </c>
      <c r="F894" s="67">
        <v>0</v>
      </c>
      <c r="G894" s="67">
        <f>+D894+E894-F894</f>
        <v>1</v>
      </c>
    </row>
    <row r="895" spans="1:7">
      <c r="A895" s="65">
        <f t="shared" si="85"/>
        <v>5</v>
      </c>
      <c r="B895" s="66" t="s">
        <v>1086</v>
      </c>
      <c r="C895" s="65" t="s">
        <v>381</v>
      </c>
      <c r="D895" s="67">
        <v>0</v>
      </c>
      <c r="E895" s="67">
        <v>0</v>
      </c>
      <c r="F895" s="67">
        <v>0</v>
      </c>
      <c r="G895" s="67">
        <f>+D895+E895-F895</f>
        <v>0</v>
      </c>
    </row>
    <row r="896" spans="1:7">
      <c r="A896" s="65">
        <f t="shared" si="85"/>
        <v>6</v>
      </c>
      <c r="B896" s="66" t="s">
        <v>410</v>
      </c>
      <c r="C896" s="65" t="s">
        <v>391</v>
      </c>
      <c r="D896" s="67">
        <v>43</v>
      </c>
      <c r="E896" s="67">
        <v>50</v>
      </c>
      <c r="F896" s="67">
        <v>63</v>
      </c>
      <c r="G896" s="67">
        <f t="shared" ref="G896:G901" si="86">+D896+E896-F896</f>
        <v>30</v>
      </c>
    </row>
    <row r="897" spans="1:7">
      <c r="A897" s="65">
        <f t="shared" si="85"/>
        <v>7</v>
      </c>
      <c r="B897" s="66" t="s">
        <v>402</v>
      </c>
      <c r="C897" s="65" t="s">
        <v>381</v>
      </c>
      <c r="D897" s="67">
        <v>134</v>
      </c>
      <c r="E897" s="67">
        <v>0</v>
      </c>
      <c r="F897" s="67">
        <v>49</v>
      </c>
      <c r="G897" s="67">
        <f t="shared" si="86"/>
        <v>85</v>
      </c>
    </row>
    <row r="898" spans="1:7">
      <c r="A898" s="65">
        <f t="shared" si="85"/>
        <v>8</v>
      </c>
      <c r="B898" s="66" t="s">
        <v>403</v>
      </c>
      <c r="C898" s="65" t="s">
        <v>384</v>
      </c>
      <c r="D898" s="67">
        <v>35</v>
      </c>
      <c r="E898" s="67">
        <v>100</v>
      </c>
      <c r="F898" s="67">
        <v>75</v>
      </c>
      <c r="G898" s="67">
        <f t="shared" si="86"/>
        <v>60</v>
      </c>
    </row>
    <row r="899" spans="1:7">
      <c r="A899" s="65">
        <f t="shared" si="85"/>
        <v>9</v>
      </c>
      <c r="B899" s="66" t="s">
        <v>443</v>
      </c>
      <c r="C899" s="65" t="s">
        <v>444</v>
      </c>
      <c r="D899" s="67">
        <v>3</v>
      </c>
      <c r="E899" s="67">
        <v>15</v>
      </c>
      <c r="F899" s="67">
        <v>4</v>
      </c>
      <c r="G899" s="67">
        <f t="shared" si="86"/>
        <v>14</v>
      </c>
    </row>
    <row r="900" spans="1:7">
      <c r="A900" s="65">
        <f t="shared" si="85"/>
        <v>10</v>
      </c>
      <c r="B900" s="66" t="s">
        <v>404</v>
      </c>
      <c r="C900" s="65" t="s">
        <v>396</v>
      </c>
      <c r="D900" s="67">
        <v>2500</v>
      </c>
      <c r="E900" s="67">
        <v>0</v>
      </c>
      <c r="F900" s="67">
        <v>0</v>
      </c>
      <c r="G900" s="67">
        <f t="shared" si="86"/>
        <v>2500</v>
      </c>
    </row>
    <row r="901" spans="1:7">
      <c r="A901" s="65">
        <f t="shared" si="85"/>
        <v>11</v>
      </c>
      <c r="B901" s="66" t="s">
        <v>411</v>
      </c>
      <c r="C901" s="65" t="s">
        <v>384</v>
      </c>
      <c r="D901" s="67">
        <v>882</v>
      </c>
      <c r="E901" s="67">
        <v>1200</v>
      </c>
      <c r="F901" s="67">
        <v>1150</v>
      </c>
      <c r="G901" s="67">
        <f t="shared" si="86"/>
        <v>932</v>
      </c>
    </row>
    <row r="902" spans="1:7">
      <c r="A902" s="65">
        <f t="shared" si="85"/>
        <v>12</v>
      </c>
      <c r="B902" s="66" t="s">
        <v>1092</v>
      </c>
      <c r="C902" s="65" t="s">
        <v>383</v>
      </c>
      <c r="D902" s="67">
        <v>3450</v>
      </c>
      <c r="E902" s="67">
        <v>0</v>
      </c>
      <c r="F902" s="67">
        <v>2400</v>
      </c>
      <c r="G902" s="67">
        <f>+D902+E902-F902</f>
        <v>1050</v>
      </c>
    </row>
    <row r="903" spans="1:7">
      <c r="A903" s="65">
        <f t="shared" si="85"/>
        <v>13</v>
      </c>
      <c r="B903" s="66" t="s">
        <v>412</v>
      </c>
      <c r="C903" s="65" t="s">
        <v>391</v>
      </c>
      <c r="D903" s="67">
        <v>2</v>
      </c>
      <c r="E903" s="67">
        <v>0</v>
      </c>
      <c r="F903" s="67">
        <v>1</v>
      </c>
      <c r="G903" s="67">
        <f t="shared" ref="G903:G908" si="87">+D903+E903-F903</f>
        <v>1</v>
      </c>
    </row>
    <row r="904" spans="1:7">
      <c r="A904" s="65">
        <f t="shared" si="85"/>
        <v>14</v>
      </c>
      <c r="B904" s="66" t="s">
        <v>466</v>
      </c>
      <c r="C904" s="65" t="s">
        <v>396</v>
      </c>
      <c r="D904" s="67">
        <v>5000</v>
      </c>
      <c r="E904" s="67">
        <v>0</v>
      </c>
      <c r="F904" s="67">
        <v>2000</v>
      </c>
      <c r="G904" s="67">
        <f t="shared" si="87"/>
        <v>3000</v>
      </c>
    </row>
    <row r="905" spans="1:7">
      <c r="A905" s="65">
        <f t="shared" si="85"/>
        <v>15</v>
      </c>
      <c r="B905" s="66" t="s">
        <v>528</v>
      </c>
      <c r="C905" s="65" t="s">
        <v>391</v>
      </c>
      <c r="D905" s="67">
        <v>4</v>
      </c>
      <c r="E905" s="67">
        <v>10</v>
      </c>
      <c r="F905" s="67">
        <v>3</v>
      </c>
      <c r="G905" s="67">
        <f t="shared" si="87"/>
        <v>11</v>
      </c>
    </row>
    <row r="906" spans="1:7">
      <c r="A906" s="65">
        <f t="shared" si="85"/>
        <v>16</v>
      </c>
      <c r="B906" s="66" t="s">
        <v>413</v>
      </c>
      <c r="C906" s="65" t="s">
        <v>414</v>
      </c>
      <c r="D906" s="67">
        <v>536</v>
      </c>
      <c r="E906" s="67">
        <v>1200</v>
      </c>
      <c r="F906" s="67">
        <v>1270</v>
      </c>
      <c r="G906" s="67">
        <f t="shared" si="87"/>
        <v>466</v>
      </c>
    </row>
    <row r="907" spans="1:7">
      <c r="A907" s="65">
        <f t="shared" si="85"/>
        <v>17</v>
      </c>
      <c r="B907" s="66" t="s">
        <v>529</v>
      </c>
      <c r="C907" s="65" t="s">
        <v>414</v>
      </c>
      <c r="D907" s="67">
        <v>20</v>
      </c>
      <c r="E907" s="67">
        <v>0</v>
      </c>
      <c r="F907" s="67">
        <v>4</v>
      </c>
      <c r="G907" s="67">
        <f t="shared" si="87"/>
        <v>16</v>
      </c>
    </row>
    <row r="908" spans="1:7">
      <c r="A908" s="65">
        <f t="shared" si="85"/>
        <v>18</v>
      </c>
      <c r="B908" s="66" t="s">
        <v>415</v>
      </c>
      <c r="C908" s="65" t="s">
        <v>391</v>
      </c>
      <c r="D908" s="67">
        <v>10</v>
      </c>
      <c r="E908" s="67">
        <v>0</v>
      </c>
      <c r="F908" s="67">
        <v>8</v>
      </c>
      <c r="G908" s="67">
        <f t="shared" si="87"/>
        <v>2</v>
      </c>
    </row>
    <row r="909" spans="1:7">
      <c r="A909" s="65">
        <f t="shared" si="85"/>
        <v>19</v>
      </c>
      <c r="B909" s="66" t="s">
        <v>348</v>
      </c>
      <c r="C909" s="65" t="s">
        <v>391</v>
      </c>
      <c r="D909" s="67">
        <v>1</v>
      </c>
      <c r="E909" s="67">
        <v>0</v>
      </c>
      <c r="F909" s="67">
        <v>1</v>
      </c>
      <c r="G909" s="67">
        <f>+D909+E909-F909</f>
        <v>0</v>
      </c>
    </row>
    <row r="910" spans="1:7">
      <c r="A910" s="65">
        <f>+A909+1</f>
        <v>20</v>
      </c>
      <c r="B910" s="66" t="s">
        <v>531</v>
      </c>
      <c r="C910" s="65" t="s">
        <v>396</v>
      </c>
      <c r="D910" s="67">
        <v>2</v>
      </c>
      <c r="E910" s="67">
        <v>0</v>
      </c>
      <c r="F910" s="67">
        <v>0</v>
      </c>
      <c r="G910" s="67">
        <f>+D910+E910-F910</f>
        <v>2</v>
      </c>
    </row>
    <row r="911" spans="1:7">
      <c r="A911" s="69">
        <v>21</v>
      </c>
      <c r="B911" s="70" t="s">
        <v>41</v>
      </c>
      <c r="C911" s="69" t="s">
        <v>396</v>
      </c>
      <c r="D911" s="71">
        <v>0</v>
      </c>
      <c r="E911" s="71">
        <v>200</v>
      </c>
      <c r="F911" s="71">
        <v>0</v>
      </c>
      <c r="G911" s="71">
        <f>+D911+E911-F911</f>
        <v>200</v>
      </c>
    </row>
    <row r="912" spans="1:7">
      <c r="A912" s="92" t="s">
        <v>416</v>
      </c>
      <c r="B912" s="92"/>
      <c r="C912" s="92"/>
      <c r="D912" s="92"/>
      <c r="E912" s="92"/>
      <c r="F912" s="92"/>
      <c r="G912" s="92" t="s">
        <v>416</v>
      </c>
    </row>
    <row r="913" spans="1:7">
      <c r="A913" s="92" t="s">
        <v>434</v>
      </c>
      <c r="B913" s="92"/>
      <c r="C913" s="92"/>
      <c r="D913" s="92"/>
      <c r="E913" s="92"/>
      <c r="F913" s="92"/>
      <c r="G913" s="92"/>
    </row>
    <row r="914" spans="1:7">
      <c r="A914" s="93" t="s">
        <v>372</v>
      </c>
      <c r="B914" s="93" t="s">
        <v>373</v>
      </c>
      <c r="C914" s="93" t="s">
        <v>374</v>
      </c>
      <c r="D914" s="93" t="s">
        <v>375</v>
      </c>
      <c r="E914" s="93" t="s">
        <v>376</v>
      </c>
      <c r="F914" s="93" t="s">
        <v>377</v>
      </c>
      <c r="G914" s="93" t="s">
        <v>378</v>
      </c>
    </row>
    <row r="915" spans="1:7">
      <c r="A915" s="62">
        <v>1</v>
      </c>
      <c r="B915" s="63" t="s">
        <v>429</v>
      </c>
      <c r="C915" s="62" t="s">
        <v>430</v>
      </c>
      <c r="D915" s="73">
        <v>0</v>
      </c>
      <c r="E915" s="67">
        <v>50</v>
      </c>
      <c r="F915" s="67">
        <v>0</v>
      </c>
      <c r="G915" s="64">
        <f t="shared" ref="G915:G921" si="88">+D915+E915-F915</f>
        <v>50</v>
      </c>
    </row>
    <row r="916" spans="1:7">
      <c r="A916" s="65">
        <f t="shared" ref="A916:A921" si="89">+A915+1</f>
        <v>2</v>
      </c>
      <c r="B916" s="66" t="s">
        <v>40</v>
      </c>
      <c r="C916" s="65" t="s">
        <v>384</v>
      </c>
      <c r="D916" s="74">
        <v>0</v>
      </c>
      <c r="E916" s="67">
        <v>0</v>
      </c>
      <c r="F916" s="67">
        <v>0</v>
      </c>
      <c r="G916" s="67">
        <f t="shared" si="88"/>
        <v>0</v>
      </c>
    </row>
    <row r="917" spans="1:7">
      <c r="A917" s="65">
        <f t="shared" si="89"/>
        <v>3</v>
      </c>
      <c r="B917" s="66" t="s">
        <v>431</v>
      </c>
      <c r="C917" s="65" t="s">
        <v>427</v>
      </c>
      <c r="D917" s="74">
        <v>2</v>
      </c>
      <c r="E917" s="67">
        <v>0</v>
      </c>
      <c r="F917" s="67">
        <v>1</v>
      </c>
      <c r="G917" s="67">
        <f t="shared" si="88"/>
        <v>1</v>
      </c>
    </row>
    <row r="918" spans="1:7">
      <c r="A918" s="65">
        <f t="shared" si="89"/>
        <v>4</v>
      </c>
      <c r="B918" s="66" t="s">
        <v>532</v>
      </c>
      <c r="C918" s="65" t="s">
        <v>384</v>
      </c>
      <c r="D918" s="74">
        <v>0</v>
      </c>
      <c r="E918" s="67">
        <v>0</v>
      </c>
      <c r="F918" s="67">
        <v>0</v>
      </c>
      <c r="G918" s="67">
        <f t="shared" si="88"/>
        <v>0</v>
      </c>
    </row>
    <row r="919" spans="1:7">
      <c r="A919" s="65">
        <f t="shared" si="89"/>
        <v>5</v>
      </c>
      <c r="B919" s="66" t="s">
        <v>41</v>
      </c>
      <c r="C919" s="65" t="s">
        <v>396</v>
      </c>
      <c r="D919" s="74">
        <v>0</v>
      </c>
      <c r="E919" s="67">
        <v>200</v>
      </c>
      <c r="F919" s="67">
        <v>0</v>
      </c>
      <c r="G919" s="67">
        <f t="shared" si="88"/>
        <v>200</v>
      </c>
    </row>
    <row r="920" spans="1:7">
      <c r="A920" s="65">
        <f t="shared" si="89"/>
        <v>6</v>
      </c>
      <c r="B920" s="66" t="s">
        <v>352</v>
      </c>
      <c r="C920" s="65" t="s">
        <v>384</v>
      </c>
      <c r="D920" s="74">
        <v>50</v>
      </c>
      <c r="E920" s="67">
        <v>0</v>
      </c>
      <c r="F920" s="67">
        <v>0</v>
      </c>
      <c r="G920" s="67">
        <f t="shared" si="88"/>
        <v>50</v>
      </c>
    </row>
    <row r="921" spans="1:7">
      <c r="A921" s="65">
        <f t="shared" si="89"/>
        <v>7</v>
      </c>
      <c r="B921" s="70" t="s">
        <v>432</v>
      </c>
      <c r="C921" s="69" t="s">
        <v>433</v>
      </c>
      <c r="D921" s="75">
        <v>11</v>
      </c>
      <c r="E921" s="67">
        <v>25</v>
      </c>
      <c r="F921" s="67">
        <v>21</v>
      </c>
      <c r="G921" s="71">
        <f t="shared" si="88"/>
        <v>15</v>
      </c>
    </row>
    <row r="922" spans="1:7">
      <c r="A922" s="76"/>
      <c r="B922" s="109"/>
      <c r="C922" s="109"/>
      <c r="D922" s="109"/>
      <c r="E922" s="109"/>
      <c r="F922" s="109"/>
      <c r="G922" s="77"/>
    </row>
    <row r="923" spans="1:7">
      <c r="A923" s="92" t="s">
        <v>435</v>
      </c>
      <c r="B923" s="92"/>
      <c r="C923" s="92"/>
      <c r="D923" s="92"/>
      <c r="E923" s="92"/>
      <c r="F923" s="92"/>
      <c r="G923" s="92"/>
    </row>
    <row r="924" spans="1:7">
      <c r="A924" s="93" t="s">
        <v>372</v>
      </c>
      <c r="B924" s="93" t="s">
        <v>373</v>
      </c>
      <c r="C924" s="93" t="s">
        <v>374</v>
      </c>
      <c r="D924" s="93" t="s">
        <v>375</v>
      </c>
      <c r="E924" s="93" t="s">
        <v>376</v>
      </c>
      <c r="F924" s="93" t="s">
        <v>377</v>
      </c>
      <c r="G924" s="93" t="s">
        <v>378</v>
      </c>
    </row>
    <row r="925" spans="1:7">
      <c r="A925" s="62">
        <v>1</v>
      </c>
      <c r="B925" s="63" t="s">
        <v>534</v>
      </c>
      <c r="C925" s="62" t="s">
        <v>383</v>
      </c>
      <c r="D925" s="73">
        <v>1</v>
      </c>
      <c r="E925" s="67">
        <v>0</v>
      </c>
      <c r="F925" s="67">
        <v>0</v>
      </c>
      <c r="G925" s="64">
        <f t="shared" ref="G925:G932" si="90">+D925+E925-F925</f>
        <v>1</v>
      </c>
    </row>
    <row r="926" spans="1:7">
      <c r="A926" s="65">
        <f t="shared" ref="A926:A932" si="91">+A925+1</f>
        <v>2</v>
      </c>
      <c r="B926" s="66" t="s">
        <v>455</v>
      </c>
      <c r="C926" s="65" t="s">
        <v>384</v>
      </c>
      <c r="D926" s="74">
        <v>2</v>
      </c>
      <c r="E926" s="67">
        <v>1</v>
      </c>
      <c r="F926" s="67">
        <v>1</v>
      </c>
      <c r="G926" s="67">
        <f t="shared" si="90"/>
        <v>2</v>
      </c>
    </row>
    <row r="927" spans="1:7">
      <c r="A927" s="65">
        <f t="shared" si="91"/>
        <v>3</v>
      </c>
      <c r="B927" s="66" t="s">
        <v>480</v>
      </c>
      <c r="C927" s="65" t="s">
        <v>384</v>
      </c>
      <c r="D927" s="74">
        <v>20</v>
      </c>
      <c r="E927" s="67">
        <v>0</v>
      </c>
      <c r="F927" s="67">
        <v>0</v>
      </c>
      <c r="G927" s="67">
        <f t="shared" si="90"/>
        <v>20</v>
      </c>
    </row>
    <row r="928" spans="1:7">
      <c r="A928" s="65">
        <f t="shared" si="91"/>
        <v>4</v>
      </c>
      <c r="B928" s="78" t="s">
        <v>535</v>
      </c>
      <c r="C928" s="79" t="s">
        <v>427</v>
      </c>
      <c r="D928" s="74">
        <v>2</v>
      </c>
      <c r="E928" s="67">
        <v>0</v>
      </c>
      <c r="F928" s="67">
        <v>0</v>
      </c>
      <c r="G928" s="67">
        <f t="shared" si="90"/>
        <v>2</v>
      </c>
    </row>
    <row r="929" spans="1:7">
      <c r="A929" s="65">
        <f t="shared" si="91"/>
        <v>5</v>
      </c>
      <c r="B929" s="78" t="s">
        <v>536</v>
      </c>
      <c r="C929" s="79" t="s">
        <v>384</v>
      </c>
      <c r="D929" s="74">
        <v>2</v>
      </c>
      <c r="E929" s="67">
        <v>0</v>
      </c>
      <c r="F929" s="67">
        <v>0</v>
      </c>
      <c r="G929" s="67">
        <f t="shared" si="90"/>
        <v>2</v>
      </c>
    </row>
    <row r="930" spans="1:7">
      <c r="A930" s="65">
        <f t="shared" si="91"/>
        <v>6</v>
      </c>
      <c r="B930" s="78" t="s">
        <v>537</v>
      </c>
      <c r="C930" s="79" t="s">
        <v>384</v>
      </c>
      <c r="D930" s="74">
        <v>1</v>
      </c>
      <c r="E930" s="67">
        <v>1</v>
      </c>
      <c r="F930" s="67">
        <v>1</v>
      </c>
      <c r="G930" s="67">
        <f t="shared" si="90"/>
        <v>1</v>
      </c>
    </row>
    <row r="931" spans="1:7">
      <c r="A931" s="65">
        <f t="shared" si="91"/>
        <v>7</v>
      </c>
      <c r="B931" s="66" t="s">
        <v>227</v>
      </c>
      <c r="C931" s="65" t="s">
        <v>384</v>
      </c>
      <c r="D931" s="74">
        <v>20</v>
      </c>
      <c r="E931" s="67">
        <v>0</v>
      </c>
      <c r="F931" s="67">
        <v>0</v>
      </c>
      <c r="G931" s="67">
        <f t="shared" si="90"/>
        <v>20</v>
      </c>
    </row>
    <row r="932" spans="1:7">
      <c r="A932" s="65">
        <f t="shared" si="91"/>
        <v>8</v>
      </c>
      <c r="B932" s="66" t="s">
        <v>538</v>
      </c>
      <c r="C932" s="65" t="s">
        <v>384</v>
      </c>
      <c r="D932" s="74">
        <v>20</v>
      </c>
      <c r="E932" s="67">
        <v>0</v>
      </c>
      <c r="F932" s="67">
        <v>0</v>
      </c>
      <c r="G932" s="67">
        <f t="shared" si="90"/>
        <v>20</v>
      </c>
    </row>
    <row r="933" spans="1:7">
      <c r="A933" s="65">
        <v>9</v>
      </c>
      <c r="B933" s="66" t="s">
        <v>161</v>
      </c>
      <c r="C933" s="65" t="s">
        <v>427</v>
      </c>
      <c r="D933" s="67">
        <v>0</v>
      </c>
      <c r="E933" s="67">
        <v>1</v>
      </c>
      <c r="F933" s="67">
        <v>1</v>
      </c>
      <c r="G933" s="67">
        <v>0</v>
      </c>
    </row>
    <row r="934" spans="1:7">
      <c r="A934" s="69">
        <v>10</v>
      </c>
      <c r="B934" s="70" t="s">
        <v>156</v>
      </c>
      <c r="C934" s="69" t="s">
        <v>419</v>
      </c>
      <c r="D934" s="71">
        <v>0</v>
      </c>
      <c r="E934" s="71">
        <v>1</v>
      </c>
      <c r="F934" s="71">
        <v>1</v>
      </c>
      <c r="G934" s="71">
        <v>0</v>
      </c>
    </row>
    <row r="935" spans="1:7">
      <c r="A935" s="80"/>
      <c r="B935" s="81"/>
      <c r="C935" s="80"/>
      <c r="D935" s="81"/>
      <c r="E935" s="81"/>
      <c r="F935" s="81"/>
      <c r="G935" s="81"/>
    </row>
    <row r="936" spans="1:7">
      <c r="A936" s="92" t="s">
        <v>420</v>
      </c>
      <c r="B936" s="92"/>
      <c r="C936" s="92"/>
      <c r="D936" s="92"/>
      <c r="E936" s="92"/>
      <c r="F936" s="92"/>
      <c r="G936" s="92"/>
    </row>
    <row r="937" spans="1:7">
      <c r="A937" s="93" t="s">
        <v>372</v>
      </c>
      <c r="B937" s="93" t="s">
        <v>373</v>
      </c>
      <c r="C937" s="93" t="s">
        <v>374</v>
      </c>
      <c r="D937" s="93" t="s">
        <v>375</v>
      </c>
      <c r="E937" s="93" t="s">
        <v>376</v>
      </c>
      <c r="F937" s="93" t="s">
        <v>377</v>
      </c>
      <c r="G937" s="93" t="s">
        <v>378</v>
      </c>
    </row>
    <row r="938" spans="1:7">
      <c r="A938" s="65">
        <v>1</v>
      </c>
      <c r="B938" s="67" t="s">
        <v>539</v>
      </c>
      <c r="C938" s="82" t="s">
        <v>384</v>
      </c>
      <c r="D938" s="67">
        <v>1</v>
      </c>
      <c r="E938" s="67">
        <v>0</v>
      </c>
      <c r="F938" s="67">
        <v>0</v>
      </c>
      <c r="G938" s="67">
        <f>+D938+E938-F938</f>
        <v>1</v>
      </c>
    </row>
    <row r="939" spans="1:7">
      <c r="A939" s="65">
        <f>+A938+1</f>
        <v>2</v>
      </c>
      <c r="B939" s="67" t="s">
        <v>445</v>
      </c>
      <c r="C939" s="82" t="s">
        <v>441</v>
      </c>
      <c r="D939" s="67">
        <v>25</v>
      </c>
      <c r="E939" s="67">
        <v>0</v>
      </c>
      <c r="F939" s="67">
        <v>1</v>
      </c>
      <c r="G939" s="67">
        <f t="shared" ref="G939:G944" si="92">+D939+E939-F939</f>
        <v>24</v>
      </c>
    </row>
    <row r="940" spans="1:7">
      <c r="A940" s="65">
        <f t="shared" ref="A940:A971" si="93">+A939+1</f>
        <v>3</v>
      </c>
      <c r="B940" s="67" t="s">
        <v>446</v>
      </c>
      <c r="C940" s="82" t="s">
        <v>418</v>
      </c>
      <c r="D940" s="67">
        <v>8</v>
      </c>
      <c r="E940" s="67">
        <v>0</v>
      </c>
      <c r="F940" s="67"/>
      <c r="G940" s="67">
        <f t="shared" si="92"/>
        <v>8</v>
      </c>
    </row>
    <row r="941" spans="1:7">
      <c r="A941" s="65">
        <f t="shared" si="93"/>
        <v>4</v>
      </c>
      <c r="B941" s="67" t="s">
        <v>540</v>
      </c>
      <c r="C941" s="82" t="s">
        <v>384</v>
      </c>
      <c r="D941" s="67">
        <v>5</v>
      </c>
      <c r="E941" s="67">
        <v>0</v>
      </c>
      <c r="F941" s="67">
        <v>0</v>
      </c>
      <c r="G941" s="67">
        <f t="shared" si="92"/>
        <v>5</v>
      </c>
    </row>
    <row r="942" spans="1:7">
      <c r="A942" s="65">
        <f t="shared" si="93"/>
        <v>5</v>
      </c>
      <c r="B942" s="67" t="s">
        <v>470</v>
      </c>
      <c r="C942" s="82" t="s">
        <v>384</v>
      </c>
      <c r="D942" s="67">
        <v>3</v>
      </c>
      <c r="E942" s="67">
        <v>0</v>
      </c>
      <c r="F942" s="67">
        <v>0</v>
      </c>
      <c r="G942" s="67">
        <f t="shared" si="92"/>
        <v>3</v>
      </c>
    </row>
    <row r="943" spans="1:7">
      <c r="A943" s="65">
        <f t="shared" si="93"/>
        <v>6</v>
      </c>
      <c r="B943" s="67" t="s">
        <v>541</v>
      </c>
      <c r="C943" s="82" t="s">
        <v>384</v>
      </c>
      <c r="D943" s="67">
        <v>1</v>
      </c>
      <c r="E943" s="67">
        <v>0</v>
      </c>
      <c r="F943" s="67">
        <v>0</v>
      </c>
      <c r="G943" s="67">
        <f t="shared" si="92"/>
        <v>1</v>
      </c>
    </row>
    <row r="944" spans="1:7">
      <c r="A944" s="65">
        <f t="shared" si="93"/>
        <v>7</v>
      </c>
      <c r="B944" s="67" t="s">
        <v>543</v>
      </c>
      <c r="C944" s="82" t="s">
        <v>384</v>
      </c>
      <c r="D944" s="67">
        <v>4</v>
      </c>
      <c r="E944" s="67">
        <v>0</v>
      </c>
      <c r="F944" s="67">
        <v>0</v>
      </c>
      <c r="G944" s="67">
        <f t="shared" si="92"/>
        <v>4</v>
      </c>
    </row>
    <row r="945" spans="1:7">
      <c r="A945" s="65">
        <f t="shared" si="93"/>
        <v>8</v>
      </c>
      <c r="B945" s="67" t="s">
        <v>1063</v>
      </c>
      <c r="C945" s="82" t="s">
        <v>384</v>
      </c>
      <c r="D945" s="67">
        <v>1</v>
      </c>
      <c r="E945" s="67">
        <v>0</v>
      </c>
      <c r="F945" s="67">
        <v>0</v>
      </c>
      <c r="G945" s="67">
        <f t="shared" ref="G945:G972" si="94">+D945+E945-F945</f>
        <v>1</v>
      </c>
    </row>
    <row r="946" spans="1:7">
      <c r="A946" s="65">
        <f t="shared" si="93"/>
        <v>9</v>
      </c>
      <c r="B946" s="67" t="s">
        <v>545</v>
      </c>
      <c r="C946" s="82" t="s">
        <v>384</v>
      </c>
      <c r="D946" s="67">
        <v>1</v>
      </c>
      <c r="E946" s="67">
        <v>0</v>
      </c>
      <c r="F946" s="67">
        <v>0</v>
      </c>
      <c r="G946" s="67">
        <f t="shared" si="94"/>
        <v>1</v>
      </c>
    </row>
    <row r="947" spans="1:7">
      <c r="A947" s="65">
        <f t="shared" si="93"/>
        <v>10</v>
      </c>
      <c r="B947" s="67" t="s">
        <v>546</v>
      </c>
      <c r="C947" s="82" t="s">
        <v>384</v>
      </c>
      <c r="D947" s="67">
        <v>1</v>
      </c>
      <c r="E947" s="67">
        <v>0</v>
      </c>
      <c r="F947" s="67">
        <v>0</v>
      </c>
      <c r="G947" s="67">
        <f t="shared" si="94"/>
        <v>1</v>
      </c>
    </row>
    <row r="948" spans="1:7">
      <c r="A948" s="65">
        <f t="shared" si="93"/>
        <v>11</v>
      </c>
      <c r="B948" s="67" t="s">
        <v>549</v>
      </c>
      <c r="C948" s="82" t="s">
        <v>384</v>
      </c>
      <c r="D948" s="67">
        <v>1</v>
      </c>
      <c r="E948" s="67">
        <v>0</v>
      </c>
      <c r="F948" s="67">
        <v>0</v>
      </c>
      <c r="G948" s="67">
        <f t="shared" si="94"/>
        <v>1</v>
      </c>
    </row>
    <row r="949" spans="1:7">
      <c r="A949" s="65">
        <f t="shared" si="93"/>
        <v>12</v>
      </c>
      <c r="B949" s="67" t="s">
        <v>550</v>
      </c>
      <c r="C949" s="82" t="s">
        <v>384</v>
      </c>
      <c r="D949" s="67">
        <v>1</v>
      </c>
      <c r="E949" s="67">
        <v>0</v>
      </c>
      <c r="F949" s="67">
        <v>0</v>
      </c>
      <c r="G949" s="67">
        <f t="shared" si="94"/>
        <v>1</v>
      </c>
    </row>
    <row r="950" spans="1:7">
      <c r="A950" s="65">
        <f t="shared" si="93"/>
        <v>13</v>
      </c>
      <c r="B950" s="67" t="s">
        <v>458</v>
      </c>
      <c r="C950" s="82" t="s">
        <v>384</v>
      </c>
      <c r="D950" s="67">
        <v>2</v>
      </c>
      <c r="E950" s="67">
        <v>0</v>
      </c>
      <c r="F950" s="67">
        <v>0</v>
      </c>
      <c r="G950" s="67">
        <f t="shared" si="94"/>
        <v>2</v>
      </c>
    </row>
    <row r="951" spans="1:7">
      <c r="A951" s="65">
        <f t="shared" si="93"/>
        <v>14</v>
      </c>
      <c r="B951" s="67" t="s">
        <v>552</v>
      </c>
      <c r="C951" s="82" t="s">
        <v>384</v>
      </c>
      <c r="D951" s="67">
        <v>2</v>
      </c>
      <c r="E951" s="67">
        <v>0</v>
      </c>
      <c r="F951" s="67">
        <v>0</v>
      </c>
      <c r="G951" s="67">
        <f t="shared" si="94"/>
        <v>2</v>
      </c>
    </row>
    <row r="952" spans="1:7">
      <c r="A952" s="65">
        <f t="shared" si="93"/>
        <v>15</v>
      </c>
      <c r="B952" s="67" t="s">
        <v>555</v>
      </c>
      <c r="C952" s="82" t="s">
        <v>384</v>
      </c>
      <c r="D952" s="67">
        <v>1</v>
      </c>
      <c r="E952" s="67">
        <v>0</v>
      </c>
      <c r="F952" s="67">
        <v>1</v>
      </c>
      <c r="G952" s="67">
        <f t="shared" si="94"/>
        <v>0</v>
      </c>
    </row>
    <row r="953" spans="1:7">
      <c r="A953" s="65">
        <f t="shared" si="93"/>
        <v>16</v>
      </c>
      <c r="B953" s="67" t="s">
        <v>556</v>
      </c>
      <c r="C953" s="82" t="s">
        <v>384</v>
      </c>
      <c r="D953" s="67">
        <v>1</v>
      </c>
      <c r="E953" s="67">
        <v>0</v>
      </c>
      <c r="F953" s="67">
        <v>0</v>
      </c>
      <c r="G953" s="67">
        <f t="shared" si="94"/>
        <v>1</v>
      </c>
    </row>
    <row r="954" spans="1:7">
      <c r="A954" s="65">
        <f t="shared" si="93"/>
        <v>17</v>
      </c>
      <c r="B954" s="67" t="s">
        <v>45</v>
      </c>
      <c r="C954" s="82" t="s">
        <v>384</v>
      </c>
      <c r="D954" s="67">
        <v>0</v>
      </c>
      <c r="E954" s="67">
        <v>0</v>
      </c>
      <c r="F954" s="67">
        <v>0</v>
      </c>
      <c r="G954" s="67">
        <f t="shared" si="94"/>
        <v>0</v>
      </c>
    </row>
    <row r="955" spans="1:7">
      <c r="A955" s="65">
        <f t="shared" si="93"/>
        <v>18</v>
      </c>
      <c r="B955" s="67" t="s">
        <v>44</v>
      </c>
      <c r="C955" s="82" t="s">
        <v>384</v>
      </c>
      <c r="D955" s="67">
        <v>0</v>
      </c>
      <c r="E955" s="67">
        <v>0</v>
      </c>
      <c r="F955" s="67">
        <v>0</v>
      </c>
      <c r="G955" s="67">
        <f t="shared" si="94"/>
        <v>0</v>
      </c>
    </row>
    <row r="956" spans="1:7">
      <c r="A956" s="65">
        <f t="shared" si="93"/>
        <v>19</v>
      </c>
      <c r="B956" s="67" t="s">
        <v>557</v>
      </c>
      <c r="C956" s="82" t="s">
        <v>384</v>
      </c>
      <c r="D956" s="67">
        <v>2</v>
      </c>
      <c r="E956" s="67">
        <v>0</v>
      </c>
      <c r="F956" s="67">
        <v>1</v>
      </c>
      <c r="G956" s="67">
        <f t="shared" si="94"/>
        <v>1</v>
      </c>
    </row>
    <row r="957" spans="1:7">
      <c r="A957" s="65">
        <f t="shared" si="93"/>
        <v>20</v>
      </c>
      <c r="B957" s="67" t="s">
        <v>43</v>
      </c>
      <c r="C957" s="82" t="s">
        <v>384</v>
      </c>
      <c r="D957" s="67">
        <v>0</v>
      </c>
      <c r="E957" s="67">
        <v>0</v>
      </c>
      <c r="F957" s="67">
        <v>0</v>
      </c>
      <c r="G957" s="67">
        <f t="shared" si="94"/>
        <v>0</v>
      </c>
    </row>
    <row r="958" spans="1:7">
      <c r="A958" s="65">
        <f t="shared" si="93"/>
        <v>21</v>
      </c>
      <c r="B958" s="67" t="s">
        <v>42</v>
      </c>
      <c r="C958" s="82" t="s">
        <v>384</v>
      </c>
      <c r="D958" s="67">
        <v>0</v>
      </c>
      <c r="E958" s="67">
        <v>0</v>
      </c>
      <c r="F958" s="67">
        <v>0</v>
      </c>
      <c r="G958" s="67">
        <f t="shared" si="94"/>
        <v>0</v>
      </c>
    </row>
    <row r="959" spans="1:7">
      <c r="A959" s="65">
        <f t="shared" si="93"/>
        <v>22</v>
      </c>
      <c r="B959" s="67" t="s">
        <v>558</v>
      </c>
      <c r="C959" s="82" t="s">
        <v>384</v>
      </c>
      <c r="D959" s="67">
        <v>1</v>
      </c>
      <c r="E959" s="67">
        <v>0</v>
      </c>
      <c r="F959" s="67">
        <v>1</v>
      </c>
      <c r="G959" s="67">
        <f t="shared" si="94"/>
        <v>0</v>
      </c>
    </row>
    <row r="960" spans="1:7">
      <c r="A960" s="65">
        <f t="shared" si="93"/>
        <v>23</v>
      </c>
      <c r="B960" s="67" t="s">
        <v>492</v>
      </c>
      <c r="C960" s="82" t="s">
        <v>384</v>
      </c>
      <c r="D960" s="67">
        <v>0</v>
      </c>
      <c r="E960" s="67">
        <v>0</v>
      </c>
      <c r="F960" s="67">
        <v>0</v>
      </c>
      <c r="G960" s="67">
        <f t="shared" si="94"/>
        <v>0</v>
      </c>
    </row>
    <row r="961" spans="1:7">
      <c r="A961" s="65">
        <f t="shared" si="93"/>
        <v>24</v>
      </c>
      <c r="B961" s="67" t="s">
        <v>559</v>
      </c>
      <c r="C961" s="82" t="s">
        <v>384</v>
      </c>
      <c r="D961" s="67">
        <v>0</v>
      </c>
      <c r="E961" s="67">
        <v>0</v>
      </c>
      <c r="F961" s="67">
        <v>0</v>
      </c>
      <c r="G961" s="67">
        <f t="shared" si="94"/>
        <v>0</v>
      </c>
    </row>
    <row r="962" spans="1:7">
      <c r="A962" s="65">
        <f t="shared" si="93"/>
        <v>25</v>
      </c>
      <c r="B962" s="67" t="s">
        <v>561</v>
      </c>
      <c r="C962" s="82" t="s">
        <v>384</v>
      </c>
      <c r="D962" s="67">
        <v>0</v>
      </c>
      <c r="E962" s="67">
        <v>0</v>
      </c>
      <c r="F962" s="67">
        <v>0</v>
      </c>
      <c r="G962" s="67">
        <f t="shared" si="94"/>
        <v>0</v>
      </c>
    </row>
    <row r="963" spans="1:7">
      <c r="A963" s="65">
        <f t="shared" si="93"/>
        <v>26</v>
      </c>
      <c r="B963" s="67" t="s">
        <v>562</v>
      </c>
      <c r="C963" s="82" t="s">
        <v>384</v>
      </c>
      <c r="D963" s="67">
        <v>0</v>
      </c>
      <c r="E963" s="67">
        <v>0</v>
      </c>
      <c r="F963" s="67">
        <v>0</v>
      </c>
      <c r="G963" s="67">
        <f t="shared" si="94"/>
        <v>0</v>
      </c>
    </row>
    <row r="964" spans="1:7">
      <c r="A964" s="65">
        <f t="shared" si="93"/>
        <v>27</v>
      </c>
      <c r="B964" s="67" t="s">
        <v>493</v>
      </c>
      <c r="C964" s="82" t="s">
        <v>384</v>
      </c>
      <c r="D964" s="67">
        <v>1</v>
      </c>
      <c r="E964" s="67">
        <v>0</v>
      </c>
      <c r="F964" s="67">
        <v>0</v>
      </c>
      <c r="G964" s="67">
        <f t="shared" si="94"/>
        <v>1</v>
      </c>
    </row>
    <row r="965" spans="1:7">
      <c r="A965" s="65">
        <f t="shared" si="93"/>
        <v>28</v>
      </c>
      <c r="B965" s="67" t="s">
        <v>0</v>
      </c>
      <c r="C965" s="82" t="s">
        <v>384</v>
      </c>
      <c r="D965" s="67">
        <v>1</v>
      </c>
      <c r="E965" s="67">
        <v>0</v>
      </c>
      <c r="F965" s="67">
        <v>0</v>
      </c>
      <c r="G965" s="67">
        <f t="shared" si="94"/>
        <v>1</v>
      </c>
    </row>
    <row r="966" spans="1:7">
      <c r="A966" s="65">
        <f t="shared" si="93"/>
        <v>29</v>
      </c>
      <c r="B966" s="74" t="s">
        <v>1064</v>
      </c>
      <c r="C966" s="83" t="s">
        <v>384</v>
      </c>
      <c r="D966" s="67">
        <v>1</v>
      </c>
      <c r="E966" s="67">
        <v>0</v>
      </c>
      <c r="F966" s="67">
        <v>0</v>
      </c>
      <c r="G966" s="67">
        <f t="shared" si="94"/>
        <v>1</v>
      </c>
    </row>
    <row r="967" spans="1:7">
      <c r="A967" s="65">
        <f t="shared" si="93"/>
        <v>30</v>
      </c>
      <c r="B967" s="74" t="s">
        <v>46</v>
      </c>
      <c r="C967" s="83" t="s">
        <v>384</v>
      </c>
      <c r="D967" s="67">
        <v>1</v>
      </c>
      <c r="E967" s="67">
        <v>0</v>
      </c>
      <c r="F967" s="67">
        <v>0</v>
      </c>
      <c r="G967" s="67">
        <f t="shared" si="94"/>
        <v>1</v>
      </c>
    </row>
    <row r="968" spans="1:7">
      <c r="A968" s="65">
        <f t="shared" si="93"/>
        <v>31</v>
      </c>
      <c r="B968" s="74" t="s">
        <v>47</v>
      </c>
      <c r="C968" s="83" t="s">
        <v>384</v>
      </c>
      <c r="D968" s="67">
        <v>1</v>
      </c>
      <c r="E968" s="67">
        <v>0</v>
      </c>
      <c r="F968" s="67">
        <v>0</v>
      </c>
      <c r="G968" s="67">
        <f t="shared" si="94"/>
        <v>1</v>
      </c>
    </row>
    <row r="969" spans="1:7">
      <c r="A969" s="65">
        <f t="shared" si="93"/>
        <v>32</v>
      </c>
      <c r="B969" s="74" t="s">
        <v>563</v>
      </c>
      <c r="C969" s="83" t="s">
        <v>384</v>
      </c>
      <c r="D969" s="67">
        <v>3</v>
      </c>
      <c r="E969" s="67">
        <v>0</v>
      </c>
      <c r="F969" s="67">
        <v>0</v>
      </c>
      <c r="G969" s="67">
        <f t="shared" si="94"/>
        <v>3</v>
      </c>
    </row>
    <row r="970" spans="1:7">
      <c r="A970" s="65">
        <f t="shared" si="93"/>
        <v>33</v>
      </c>
      <c r="B970" s="74" t="s">
        <v>564</v>
      </c>
      <c r="C970" s="83" t="s">
        <v>384</v>
      </c>
      <c r="D970" s="67">
        <v>3</v>
      </c>
      <c r="E970" s="67">
        <v>0</v>
      </c>
      <c r="F970" s="67">
        <v>0</v>
      </c>
      <c r="G970" s="67">
        <f t="shared" si="94"/>
        <v>3</v>
      </c>
    </row>
    <row r="971" spans="1:7">
      <c r="A971" s="65">
        <f t="shared" si="93"/>
        <v>34</v>
      </c>
      <c r="B971" s="74" t="s">
        <v>421</v>
      </c>
      <c r="C971" s="83" t="s">
        <v>384</v>
      </c>
      <c r="D971" s="67">
        <v>1</v>
      </c>
      <c r="E971" s="67">
        <v>0</v>
      </c>
      <c r="F971" s="67">
        <v>0</v>
      </c>
      <c r="G971" s="67">
        <f t="shared" si="94"/>
        <v>1</v>
      </c>
    </row>
    <row r="972" spans="1:7">
      <c r="A972" s="69">
        <f>+A971+1</f>
        <v>35</v>
      </c>
      <c r="B972" s="75" t="s">
        <v>565</v>
      </c>
      <c r="C972" s="84" t="s">
        <v>384</v>
      </c>
      <c r="D972" s="71">
        <v>12</v>
      </c>
      <c r="E972" s="71">
        <v>0</v>
      </c>
      <c r="F972" s="71">
        <v>0</v>
      </c>
      <c r="G972" s="71">
        <f t="shared" si="94"/>
        <v>12</v>
      </c>
    </row>
    <row r="973" spans="1:7">
      <c r="A973" s="76"/>
      <c r="B973" s="85"/>
      <c r="C973" s="86"/>
      <c r="D973" s="77"/>
      <c r="E973" s="77"/>
      <c r="F973" s="77"/>
      <c r="G973" s="77"/>
    </row>
    <row r="974" spans="1:7">
      <c r="A974" s="92" t="s">
        <v>420</v>
      </c>
      <c r="B974" s="92"/>
      <c r="C974" s="92"/>
      <c r="D974" s="92"/>
      <c r="E974" s="92"/>
      <c r="F974" s="92"/>
      <c r="G974" s="92"/>
    </row>
    <row r="975" spans="1:7">
      <c r="A975" s="93" t="s">
        <v>372</v>
      </c>
      <c r="B975" s="93" t="s">
        <v>373</v>
      </c>
      <c r="C975" s="93" t="s">
        <v>374</v>
      </c>
      <c r="D975" s="93" t="s">
        <v>375</v>
      </c>
      <c r="E975" s="93" t="s">
        <v>376</v>
      </c>
      <c r="F975" s="93" t="s">
        <v>377</v>
      </c>
      <c r="G975" s="93" t="s">
        <v>378</v>
      </c>
    </row>
    <row r="976" spans="1:7">
      <c r="A976" s="65">
        <f>+A972+1</f>
        <v>36</v>
      </c>
      <c r="B976" s="74" t="s">
        <v>459</v>
      </c>
      <c r="C976" s="83" t="s">
        <v>384</v>
      </c>
      <c r="D976" s="74">
        <v>2</v>
      </c>
      <c r="E976" s="67">
        <v>0</v>
      </c>
      <c r="F976" s="67">
        <v>0</v>
      </c>
      <c r="G976" s="67">
        <f t="shared" ref="G976:G982" si="95">+D976+E976-F976</f>
        <v>2</v>
      </c>
    </row>
    <row r="977" spans="1:7">
      <c r="A977" s="65">
        <f t="shared" ref="A977:A998" si="96">+A976+1</f>
        <v>37</v>
      </c>
      <c r="B977" s="74" t="s">
        <v>567</v>
      </c>
      <c r="C977" s="83" t="s">
        <v>384</v>
      </c>
      <c r="D977" s="74">
        <v>4</v>
      </c>
      <c r="E977" s="67">
        <v>0</v>
      </c>
      <c r="F977" s="67">
        <v>0</v>
      </c>
      <c r="G977" s="67">
        <f t="shared" si="95"/>
        <v>4</v>
      </c>
    </row>
    <row r="978" spans="1:7">
      <c r="A978" s="65">
        <f t="shared" si="96"/>
        <v>38</v>
      </c>
      <c r="B978" s="74" t="s">
        <v>568</v>
      </c>
      <c r="C978" s="83" t="s">
        <v>384</v>
      </c>
      <c r="D978" s="74">
        <v>1</v>
      </c>
      <c r="E978" s="67">
        <v>0</v>
      </c>
      <c r="F978" s="67">
        <v>0</v>
      </c>
      <c r="G978" s="67">
        <f t="shared" si="95"/>
        <v>1</v>
      </c>
    </row>
    <row r="979" spans="1:7">
      <c r="A979" s="65">
        <f t="shared" si="96"/>
        <v>39</v>
      </c>
      <c r="B979" s="74" t="s">
        <v>569</v>
      </c>
      <c r="C979" s="83" t="s">
        <v>384</v>
      </c>
      <c r="D979" s="74">
        <v>1</v>
      </c>
      <c r="E979" s="67">
        <v>0</v>
      </c>
      <c r="F979" s="67">
        <v>0</v>
      </c>
      <c r="G979" s="67">
        <f t="shared" si="95"/>
        <v>1</v>
      </c>
    </row>
    <row r="980" spans="1:7">
      <c r="A980" s="65">
        <f t="shared" si="96"/>
        <v>40</v>
      </c>
      <c r="B980" s="74" t="s">
        <v>450</v>
      </c>
      <c r="C980" s="83" t="s">
        <v>384</v>
      </c>
      <c r="D980" s="74">
        <v>2</v>
      </c>
      <c r="E980" s="67">
        <v>0</v>
      </c>
      <c r="F980" s="67">
        <v>0</v>
      </c>
      <c r="G980" s="67">
        <f t="shared" si="95"/>
        <v>2</v>
      </c>
    </row>
    <row r="981" spans="1:7">
      <c r="A981" s="65">
        <f t="shared" si="96"/>
        <v>41</v>
      </c>
      <c r="B981" s="74" t="s">
        <v>51</v>
      </c>
      <c r="C981" s="83" t="s">
        <v>384</v>
      </c>
      <c r="D981" s="74">
        <v>0</v>
      </c>
      <c r="E981" s="67">
        <v>0</v>
      </c>
      <c r="F981" s="67">
        <v>0</v>
      </c>
      <c r="G981" s="67">
        <f t="shared" si="95"/>
        <v>0</v>
      </c>
    </row>
    <row r="982" spans="1:7">
      <c r="A982" s="65">
        <f t="shared" si="96"/>
        <v>42</v>
      </c>
      <c r="B982" s="74" t="s">
        <v>50</v>
      </c>
      <c r="C982" s="83" t="s">
        <v>384</v>
      </c>
      <c r="D982" s="74">
        <v>0</v>
      </c>
      <c r="E982" s="67">
        <v>0</v>
      </c>
      <c r="F982" s="67">
        <v>0</v>
      </c>
      <c r="G982" s="67">
        <f t="shared" si="95"/>
        <v>0</v>
      </c>
    </row>
    <row r="983" spans="1:7">
      <c r="A983" s="65">
        <f t="shared" si="96"/>
        <v>43</v>
      </c>
      <c r="B983" s="74" t="s">
        <v>467</v>
      </c>
      <c r="C983" s="83" t="s">
        <v>441</v>
      </c>
      <c r="D983" s="74">
        <v>0</v>
      </c>
      <c r="E983" s="67">
        <v>0</v>
      </c>
      <c r="F983" s="67">
        <v>0</v>
      </c>
      <c r="G983" s="67">
        <f t="shared" ref="G983:G998" si="97">+D983+E983-F983</f>
        <v>0</v>
      </c>
    </row>
    <row r="984" spans="1:7">
      <c r="A984" s="65">
        <f t="shared" si="96"/>
        <v>44</v>
      </c>
      <c r="B984" s="74" t="s">
        <v>49</v>
      </c>
      <c r="C984" s="83" t="s">
        <v>384</v>
      </c>
      <c r="D984" s="74">
        <v>1</v>
      </c>
      <c r="E984" s="67">
        <v>0</v>
      </c>
      <c r="F984" s="67">
        <v>1</v>
      </c>
      <c r="G984" s="67">
        <f t="shared" si="97"/>
        <v>0</v>
      </c>
    </row>
    <row r="985" spans="1:7">
      <c r="A985" s="65">
        <f t="shared" si="96"/>
        <v>45</v>
      </c>
      <c r="B985" s="74" t="s">
        <v>48</v>
      </c>
      <c r="C985" s="83" t="s">
        <v>383</v>
      </c>
      <c r="D985" s="74">
        <v>0</v>
      </c>
      <c r="E985" s="67">
        <v>0</v>
      </c>
      <c r="F985" s="67">
        <v>0</v>
      </c>
      <c r="G985" s="67">
        <f t="shared" si="97"/>
        <v>0</v>
      </c>
    </row>
    <row r="986" spans="1:7">
      <c r="A986" s="65">
        <f t="shared" si="96"/>
        <v>46</v>
      </c>
      <c r="B986" s="74" t="s">
        <v>422</v>
      </c>
      <c r="C986" s="83" t="s">
        <v>384</v>
      </c>
      <c r="D986" s="74">
        <v>1</v>
      </c>
      <c r="E986" s="67">
        <v>0</v>
      </c>
      <c r="F986" s="67">
        <v>0</v>
      </c>
      <c r="G986" s="67">
        <f t="shared" si="97"/>
        <v>1</v>
      </c>
    </row>
    <row r="987" spans="1:7">
      <c r="A987" s="65">
        <f t="shared" si="96"/>
        <v>47</v>
      </c>
      <c r="B987" s="74" t="s">
        <v>423</v>
      </c>
      <c r="C987" s="83" t="s">
        <v>384</v>
      </c>
      <c r="D987" s="74">
        <v>4</v>
      </c>
      <c r="E987" s="67">
        <v>0</v>
      </c>
      <c r="F987" s="67">
        <v>0</v>
      </c>
      <c r="G987" s="67">
        <f t="shared" si="97"/>
        <v>4</v>
      </c>
    </row>
    <row r="988" spans="1:7">
      <c r="A988" s="65">
        <f t="shared" si="96"/>
        <v>48</v>
      </c>
      <c r="B988" s="74" t="s">
        <v>447</v>
      </c>
      <c r="C988" s="83" t="s">
        <v>384</v>
      </c>
      <c r="D988" s="74">
        <v>10</v>
      </c>
      <c r="E988" s="67">
        <v>0</v>
      </c>
      <c r="F988" s="67">
        <v>0</v>
      </c>
      <c r="G988" s="67">
        <f t="shared" si="97"/>
        <v>10</v>
      </c>
    </row>
    <row r="989" spans="1:7">
      <c r="A989" s="65">
        <f t="shared" si="96"/>
        <v>49</v>
      </c>
      <c r="B989" s="74" t="s">
        <v>460</v>
      </c>
      <c r="C989" s="83" t="s">
        <v>384</v>
      </c>
      <c r="D989" s="74">
        <v>1</v>
      </c>
      <c r="E989" s="67">
        <v>0</v>
      </c>
      <c r="F989" s="67">
        <v>0</v>
      </c>
      <c r="G989" s="67">
        <f t="shared" si="97"/>
        <v>1</v>
      </c>
    </row>
    <row r="990" spans="1:7">
      <c r="A990" s="65">
        <f t="shared" si="96"/>
        <v>50</v>
      </c>
      <c r="B990" s="74" t="s">
        <v>570</v>
      </c>
      <c r="C990" s="83" t="s">
        <v>418</v>
      </c>
      <c r="D990" s="74">
        <v>0</v>
      </c>
      <c r="E990" s="67">
        <v>0</v>
      </c>
      <c r="F990" s="67">
        <v>0</v>
      </c>
      <c r="G990" s="67">
        <f t="shared" si="97"/>
        <v>0</v>
      </c>
    </row>
    <row r="991" spans="1:7">
      <c r="A991" s="65">
        <f t="shared" si="96"/>
        <v>51</v>
      </c>
      <c r="B991" s="74" t="s">
        <v>52</v>
      </c>
      <c r="C991" s="83" t="s">
        <v>384</v>
      </c>
      <c r="D991" s="74">
        <v>0</v>
      </c>
      <c r="E991" s="67">
        <v>0</v>
      </c>
      <c r="F991" s="67">
        <v>0</v>
      </c>
      <c r="G991" s="67">
        <f t="shared" si="97"/>
        <v>0</v>
      </c>
    </row>
    <row r="992" spans="1:7">
      <c r="A992" s="65">
        <f t="shared" si="96"/>
        <v>52</v>
      </c>
      <c r="B992" s="74" t="s">
        <v>53</v>
      </c>
      <c r="C992" s="83" t="s">
        <v>384</v>
      </c>
      <c r="D992" s="74">
        <v>0</v>
      </c>
      <c r="E992" s="67">
        <v>0</v>
      </c>
      <c r="F992" s="67">
        <v>0</v>
      </c>
      <c r="G992" s="67">
        <f t="shared" si="97"/>
        <v>0</v>
      </c>
    </row>
    <row r="993" spans="1:7">
      <c r="A993" s="65">
        <f t="shared" si="96"/>
        <v>53</v>
      </c>
      <c r="B993" s="74" t="s">
        <v>54</v>
      </c>
      <c r="C993" s="83" t="s">
        <v>384</v>
      </c>
      <c r="D993" s="74">
        <v>1</v>
      </c>
      <c r="E993" s="67">
        <v>0</v>
      </c>
      <c r="F993" s="67">
        <v>0</v>
      </c>
      <c r="G993" s="67">
        <f t="shared" si="97"/>
        <v>1</v>
      </c>
    </row>
    <row r="994" spans="1:7">
      <c r="A994" s="65">
        <f t="shared" si="96"/>
        <v>54</v>
      </c>
      <c r="B994" s="74" t="s">
        <v>55</v>
      </c>
      <c r="C994" s="83" t="s">
        <v>384</v>
      </c>
      <c r="D994" s="74">
        <v>1</v>
      </c>
      <c r="E994" s="67">
        <v>0</v>
      </c>
      <c r="F994" s="67">
        <v>0</v>
      </c>
      <c r="G994" s="67">
        <f t="shared" si="97"/>
        <v>1</v>
      </c>
    </row>
    <row r="995" spans="1:7">
      <c r="A995" s="65">
        <f t="shared" si="96"/>
        <v>55</v>
      </c>
      <c r="B995" s="74" t="s">
        <v>56</v>
      </c>
      <c r="C995" s="83" t="s">
        <v>384</v>
      </c>
      <c r="D995" s="74">
        <v>0</v>
      </c>
      <c r="E995" s="67">
        <v>0</v>
      </c>
      <c r="F995" s="67">
        <v>0</v>
      </c>
      <c r="G995" s="67">
        <f t="shared" si="97"/>
        <v>0</v>
      </c>
    </row>
    <row r="996" spans="1:7">
      <c r="A996" s="65">
        <f t="shared" si="96"/>
        <v>56</v>
      </c>
      <c r="B996" s="74" t="s">
        <v>57</v>
      </c>
      <c r="C996" s="83" t="s">
        <v>384</v>
      </c>
      <c r="D996" s="74">
        <v>0</v>
      </c>
      <c r="E996" s="67">
        <v>0</v>
      </c>
      <c r="F996" s="67">
        <v>0</v>
      </c>
      <c r="G996" s="67">
        <f t="shared" si="97"/>
        <v>0</v>
      </c>
    </row>
    <row r="997" spans="1:7">
      <c r="A997" s="65">
        <f t="shared" si="96"/>
        <v>57</v>
      </c>
      <c r="B997" s="74" t="s">
        <v>571</v>
      </c>
      <c r="C997" s="83" t="s">
        <v>384</v>
      </c>
      <c r="D997" s="74">
        <v>1</v>
      </c>
      <c r="E997" s="67">
        <v>0</v>
      </c>
      <c r="F997" s="67">
        <v>0</v>
      </c>
      <c r="G997" s="67">
        <f t="shared" si="97"/>
        <v>1</v>
      </c>
    </row>
    <row r="998" spans="1:7">
      <c r="A998" s="65">
        <f t="shared" si="96"/>
        <v>58</v>
      </c>
      <c r="B998" s="74" t="s">
        <v>461</v>
      </c>
      <c r="C998" s="83" t="s">
        <v>384</v>
      </c>
      <c r="D998" s="74">
        <v>1</v>
      </c>
      <c r="E998" s="67">
        <v>0</v>
      </c>
      <c r="F998" s="67">
        <v>0</v>
      </c>
      <c r="G998" s="67">
        <f t="shared" si="97"/>
        <v>1</v>
      </c>
    </row>
    <row r="999" spans="1:7">
      <c r="A999" s="65">
        <v>59</v>
      </c>
      <c r="B999" s="74" t="s">
        <v>98</v>
      </c>
      <c r="C999" s="83" t="s">
        <v>396</v>
      </c>
      <c r="D999" s="74">
        <v>0</v>
      </c>
      <c r="E999" s="67">
        <v>0</v>
      </c>
      <c r="F999" s="67">
        <v>0</v>
      </c>
      <c r="G999" s="67">
        <f t="shared" ref="G999:G1013" si="98">+D999+E999-F999</f>
        <v>0</v>
      </c>
    </row>
    <row r="1000" spans="1:7">
      <c r="A1000" s="65">
        <v>60</v>
      </c>
      <c r="B1000" s="74" t="s">
        <v>99</v>
      </c>
      <c r="C1000" s="83" t="s">
        <v>384</v>
      </c>
      <c r="D1000" s="74">
        <v>0</v>
      </c>
      <c r="E1000" s="67">
        <v>0</v>
      </c>
      <c r="F1000" s="67">
        <v>0</v>
      </c>
      <c r="G1000" s="67">
        <f t="shared" si="98"/>
        <v>0</v>
      </c>
    </row>
    <row r="1001" spans="1:7">
      <c r="A1001" s="65">
        <v>60</v>
      </c>
      <c r="B1001" s="74" t="s">
        <v>449</v>
      </c>
      <c r="C1001" s="83" t="s">
        <v>384</v>
      </c>
      <c r="D1001" s="74">
        <v>1</v>
      </c>
      <c r="E1001" s="67">
        <v>0</v>
      </c>
      <c r="F1001" s="67">
        <v>0</v>
      </c>
      <c r="G1001" s="67">
        <f t="shared" si="98"/>
        <v>1</v>
      </c>
    </row>
    <row r="1002" spans="1:7">
      <c r="A1002" s="65">
        <f t="shared" ref="A1002:A1007" si="99">+A1001+1</f>
        <v>61</v>
      </c>
      <c r="B1002" s="74" t="s">
        <v>451</v>
      </c>
      <c r="C1002" s="83" t="s">
        <v>384</v>
      </c>
      <c r="D1002" s="74">
        <v>12</v>
      </c>
      <c r="E1002" s="67">
        <v>0</v>
      </c>
      <c r="F1002" s="67">
        <v>0</v>
      </c>
      <c r="G1002" s="67">
        <f t="shared" si="98"/>
        <v>12</v>
      </c>
    </row>
    <row r="1003" spans="1:7">
      <c r="A1003" s="65">
        <f t="shared" si="99"/>
        <v>62</v>
      </c>
      <c r="B1003" s="74" t="s">
        <v>456</v>
      </c>
      <c r="C1003" s="83" t="s">
        <v>394</v>
      </c>
      <c r="D1003" s="74">
        <v>1</v>
      </c>
      <c r="E1003" s="67">
        <v>0</v>
      </c>
      <c r="F1003" s="67">
        <v>0</v>
      </c>
      <c r="G1003" s="67">
        <f t="shared" si="98"/>
        <v>1</v>
      </c>
    </row>
    <row r="1004" spans="1:7">
      <c r="A1004" s="65">
        <f t="shared" si="99"/>
        <v>63</v>
      </c>
      <c r="B1004" s="74" t="s">
        <v>462</v>
      </c>
      <c r="C1004" s="83" t="s">
        <v>384</v>
      </c>
      <c r="D1004" s="87">
        <v>0.5</v>
      </c>
      <c r="E1004" s="67">
        <v>0</v>
      </c>
      <c r="F1004" s="67">
        <v>0</v>
      </c>
      <c r="G1004" s="117">
        <f t="shared" si="98"/>
        <v>0.5</v>
      </c>
    </row>
    <row r="1005" spans="1:7">
      <c r="A1005" s="65">
        <f t="shared" si="99"/>
        <v>64</v>
      </c>
      <c r="B1005" s="74" t="s">
        <v>463</v>
      </c>
      <c r="C1005" s="83" t="s">
        <v>384</v>
      </c>
      <c r="D1005" s="67">
        <v>4</v>
      </c>
      <c r="E1005" s="67">
        <v>0</v>
      </c>
      <c r="F1005" s="67">
        <v>0</v>
      </c>
      <c r="G1005" s="67">
        <f t="shared" si="98"/>
        <v>4</v>
      </c>
    </row>
    <row r="1006" spans="1:7">
      <c r="A1006" s="65">
        <f t="shared" si="99"/>
        <v>65</v>
      </c>
      <c r="B1006" s="74" t="s">
        <v>572</v>
      </c>
      <c r="C1006" s="83" t="s">
        <v>383</v>
      </c>
      <c r="D1006" s="67">
        <v>2</v>
      </c>
      <c r="E1006" s="67">
        <v>0</v>
      </c>
      <c r="F1006" s="67">
        <v>0</v>
      </c>
      <c r="G1006" s="67">
        <f t="shared" si="98"/>
        <v>2</v>
      </c>
    </row>
    <row r="1007" spans="1:7">
      <c r="A1007" s="65">
        <f t="shared" si="99"/>
        <v>66</v>
      </c>
      <c r="B1007" s="74" t="s">
        <v>1</v>
      </c>
      <c r="C1007" s="83" t="s">
        <v>419</v>
      </c>
      <c r="D1007" s="67">
        <v>0</v>
      </c>
      <c r="E1007" s="67">
        <v>0</v>
      </c>
      <c r="F1007" s="67">
        <v>0</v>
      </c>
      <c r="G1007" s="67">
        <f t="shared" si="98"/>
        <v>0</v>
      </c>
    </row>
    <row r="1008" spans="1:7">
      <c r="A1008" s="65">
        <f>+A1007+1</f>
        <v>67</v>
      </c>
      <c r="B1008" s="74" t="s">
        <v>100</v>
      </c>
      <c r="C1008" s="83" t="s">
        <v>419</v>
      </c>
      <c r="D1008" s="67">
        <v>0</v>
      </c>
      <c r="E1008" s="67">
        <v>0</v>
      </c>
      <c r="F1008" s="67">
        <v>0</v>
      </c>
      <c r="G1008" s="67">
        <f t="shared" si="98"/>
        <v>0</v>
      </c>
    </row>
    <row r="1009" spans="1:7">
      <c r="A1009" s="65">
        <v>68</v>
      </c>
      <c r="B1009" s="74" t="s">
        <v>474</v>
      </c>
      <c r="C1009" s="83" t="s">
        <v>384</v>
      </c>
      <c r="D1009" s="67">
        <v>2</v>
      </c>
      <c r="E1009" s="67">
        <v>0</v>
      </c>
      <c r="F1009" s="67">
        <v>0</v>
      </c>
      <c r="G1009" s="67">
        <f t="shared" si="98"/>
        <v>2</v>
      </c>
    </row>
    <row r="1010" spans="1:7">
      <c r="A1010" s="65">
        <f>+A1009+1</f>
        <v>69</v>
      </c>
      <c r="B1010" s="74" t="s">
        <v>464</v>
      </c>
      <c r="C1010" s="83" t="s">
        <v>384</v>
      </c>
      <c r="D1010" s="67">
        <v>2</v>
      </c>
      <c r="E1010" s="67">
        <v>0</v>
      </c>
      <c r="F1010" s="67">
        <v>0</v>
      </c>
      <c r="G1010" s="67">
        <f t="shared" si="98"/>
        <v>2</v>
      </c>
    </row>
    <row r="1011" spans="1:7">
      <c r="A1011" s="65">
        <f>+A1010+1</f>
        <v>70</v>
      </c>
      <c r="B1011" s="74" t="s">
        <v>573</v>
      </c>
      <c r="C1011" s="83" t="s">
        <v>383</v>
      </c>
      <c r="D1011" s="67">
        <v>1</v>
      </c>
      <c r="E1011" s="67">
        <v>0</v>
      </c>
      <c r="F1011" s="67">
        <v>0</v>
      </c>
      <c r="G1011" s="67">
        <f t="shared" si="98"/>
        <v>1</v>
      </c>
    </row>
    <row r="1012" spans="1:7">
      <c r="A1012" s="65">
        <v>71</v>
      </c>
      <c r="B1012" s="74" t="s">
        <v>162</v>
      </c>
      <c r="C1012" s="83" t="s">
        <v>384</v>
      </c>
      <c r="D1012" s="67">
        <v>0</v>
      </c>
      <c r="E1012" s="67">
        <v>1</v>
      </c>
      <c r="F1012" s="67">
        <v>1</v>
      </c>
      <c r="G1012" s="67">
        <f t="shared" si="98"/>
        <v>0</v>
      </c>
    </row>
    <row r="1013" spans="1:7">
      <c r="A1013" s="69">
        <v>72</v>
      </c>
      <c r="B1013" s="75" t="s">
        <v>163</v>
      </c>
      <c r="C1013" s="84" t="s">
        <v>419</v>
      </c>
      <c r="D1013" s="71">
        <v>0</v>
      </c>
      <c r="E1013" s="71">
        <v>1</v>
      </c>
      <c r="F1013" s="71">
        <v>1</v>
      </c>
      <c r="G1013" s="71">
        <f t="shared" si="98"/>
        <v>0</v>
      </c>
    </row>
    <row r="1014" spans="1:7">
      <c r="A1014" s="92" t="s">
        <v>416</v>
      </c>
      <c r="B1014" s="92"/>
      <c r="C1014" s="92"/>
      <c r="D1014" s="92"/>
      <c r="E1014" s="92"/>
      <c r="F1014" s="92"/>
      <c r="G1014" s="92" t="s">
        <v>416</v>
      </c>
    </row>
    <row r="1015" spans="1:7">
      <c r="A1015" s="92"/>
      <c r="B1015" s="92"/>
      <c r="C1015" s="92"/>
      <c r="D1015" s="92"/>
      <c r="E1015" s="92"/>
      <c r="F1015" s="92"/>
      <c r="G1015" s="92"/>
    </row>
    <row r="1016" spans="1:7">
      <c r="A1016" s="92" t="s">
        <v>436</v>
      </c>
      <c r="B1016" s="92"/>
      <c r="C1016" s="92"/>
      <c r="D1016" s="92"/>
      <c r="E1016" s="92"/>
      <c r="F1016" s="92"/>
      <c r="G1016" s="92"/>
    </row>
    <row r="1017" spans="1:7">
      <c r="A1017" s="93" t="s">
        <v>372</v>
      </c>
      <c r="B1017" s="93" t="s">
        <v>373</v>
      </c>
      <c r="C1017" s="93" t="s">
        <v>374</v>
      </c>
      <c r="D1017" s="93" t="s">
        <v>375</v>
      </c>
      <c r="E1017" s="93" t="s">
        <v>376</v>
      </c>
      <c r="F1017" s="93" t="s">
        <v>377</v>
      </c>
      <c r="G1017" s="93" t="s">
        <v>378</v>
      </c>
    </row>
    <row r="1018" spans="1:7">
      <c r="A1018" s="65">
        <v>1</v>
      </c>
      <c r="B1018" s="66" t="s">
        <v>574</v>
      </c>
      <c r="C1018" s="65" t="s">
        <v>427</v>
      </c>
      <c r="D1018" s="74">
        <v>1</v>
      </c>
      <c r="E1018" s="67">
        <v>2</v>
      </c>
      <c r="F1018" s="67">
        <v>1</v>
      </c>
      <c r="G1018" s="67">
        <f>+D1018+E1018-F1018</f>
        <v>2</v>
      </c>
    </row>
    <row r="1019" spans="1:7">
      <c r="A1019" s="65">
        <f>+A1018+1</f>
        <v>2</v>
      </c>
      <c r="B1019" s="66" t="s">
        <v>575</v>
      </c>
      <c r="C1019" s="65" t="s">
        <v>384</v>
      </c>
      <c r="D1019" s="74">
        <v>4823</v>
      </c>
      <c r="E1019" s="67">
        <v>0</v>
      </c>
      <c r="F1019" s="67">
        <v>0</v>
      </c>
      <c r="G1019" s="67">
        <f>+D1019+E1019-F1019</f>
        <v>4823</v>
      </c>
    </row>
    <row r="1020" spans="1:7">
      <c r="A1020" s="65">
        <f>+A1019+1</f>
        <v>3</v>
      </c>
      <c r="B1020" s="66" t="s">
        <v>101</v>
      </c>
      <c r="C1020" s="65" t="s">
        <v>384</v>
      </c>
      <c r="D1020" s="74">
        <v>90</v>
      </c>
      <c r="E1020" s="67">
        <v>0</v>
      </c>
      <c r="F1020" s="67">
        <v>0</v>
      </c>
      <c r="G1020" s="67">
        <f>+D1020+E1020-F1020</f>
        <v>90</v>
      </c>
    </row>
    <row r="1021" spans="1:7">
      <c r="A1021" s="65">
        <v>4</v>
      </c>
      <c r="B1021" s="66" t="s">
        <v>576</v>
      </c>
      <c r="C1021" s="65" t="s">
        <v>397</v>
      </c>
      <c r="D1021" s="74">
        <v>1</v>
      </c>
      <c r="E1021" s="67">
        <v>0</v>
      </c>
      <c r="F1021" s="67">
        <v>0</v>
      </c>
      <c r="G1021" s="67">
        <f>+D1021+E1021-F1021</f>
        <v>1</v>
      </c>
    </row>
    <row r="1022" spans="1:7">
      <c r="A1022" s="65">
        <f t="shared" ref="A1022:A1045" si="100">+A1021+1</f>
        <v>5</v>
      </c>
      <c r="B1022" s="66" t="s">
        <v>228</v>
      </c>
      <c r="C1022" s="65" t="s">
        <v>384</v>
      </c>
      <c r="D1022" s="74">
        <v>28</v>
      </c>
      <c r="E1022" s="67">
        <v>0</v>
      </c>
      <c r="F1022" s="67">
        <v>0</v>
      </c>
      <c r="G1022" s="67">
        <f>+D1022+E1022-F1022</f>
        <v>28</v>
      </c>
    </row>
    <row r="1023" spans="1:7">
      <c r="A1023" s="65">
        <f t="shared" si="100"/>
        <v>6</v>
      </c>
      <c r="B1023" s="66" t="s">
        <v>229</v>
      </c>
      <c r="C1023" s="65" t="s">
        <v>384</v>
      </c>
      <c r="D1023" s="74">
        <v>6</v>
      </c>
      <c r="E1023" s="67">
        <v>0</v>
      </c>
      <c r="F1023" s="67">
        <v>0</v>
      </c>
      <c r="G1023" s="67">
        <f t="shared" ref="G1023:G1038" si="101">+D1023+E1023-F1023</f>
        <v>6</v>
      </c>
    </row>
    <row r="1024" spans="1:7">
      <c r="A1024" s="65">
        <f t="shared" si="100"/>
        <v>7</v>
      </c>
      <c r="B1024" s="66" t="s">
        <v>230</v>
      </c>
      <c r="C1024" s="65" t="s">
        <v>384</v>
      </c>
      <c r="D1024" s="74">
        <v>24</v>
      </c>
      <c r="E1024" s="67">
        <v>0</v>
      </c>
      <c r="F1024" s="67">
        <v>0</v>
      </c>
      <c r="G1024" s="67">
        <f t="shared" si="101"/>
        <v>24</v>
      </c>
    </row>
    <row r="1025" spans="1:7">
      <c r="A1025" s="65">
        <f t="shared" si="100"/>
        <v>8</v>
      </c>
      <c r="B1025" s="66" t="s">
        <v>231</v>
      </c>
      <c r="C1025" s="65" t="s">
        <v>384</v>
      </c>
      <c r="D1025" s="74">
        <v>22</v>
      </c>
      <c r="E1025" s="67">
        <v>0</v>
      </c>
      <c r="F1025" s="67">
        <v>0</v>
      </c>
      <c r="G1025" s="67">
        <f t="shared" si="101"/>
        <v>22</v>
      </c>
    </row>
    <row r="1026" spans="1:7">
      <c r="A1026" s="65">
        <f t="shared" si="100"/>
        <v>9</v>
      </c>
      <c r="B1026" s="66" t="s">
        <v>232</v>
      </c>
      <c r="C1026" s="65" t="s">
        <v>384</v>
      </c>
      <c r="D1026" s="74">
        <v>7</v>
      </c>
      <c r="E1026" s="67">
        <v>0</v>
      </c>
      <c r="F1026" s="67">
        <v>0</v>
      </c>
      <c r="G1026" s="67">
        <f t="shared" si="101"/>
        <v>7</v>
      </c>
    </row>
    <row r="1027" spans="1:7">
      <c r="A1027" s="65">
        <f t="shared" si="100"/>
        <v>10</v>
      </c>
      <c r="B1027" s="66" t="s">
        <v>233</v>
      </c>
      <c r="C1027" s="65" t="s">
        <v>384</v>
      </c>
      <c r="D1027" s="74">
        <v>4</v>
      </c>
      <c r="E1027" s="67">
        <v>0</v>
      </c>
      <c r="F1027" s="67">
        <v>0</v>
      </c>
      <c r="G1027" s="67">
        <f t="shared" si="101"/>
        <v>4</v>
      </c>
    </row>
    <row r="1028" spans="1:7">
      <c r="A1028" s="65">
        <f t="shared" si="100"/>
        <v>11</v>
      </c>
      <c r="B1028" s="66" t="s">
        <v>234</v>
      </c>
      <c r="C1028" s="65" t="s">
        <v>384</v>
      </c>
      <c r="D1028" s="74">
        <v>8</v>
      </c>
      <c r="E1028" s="67">
        <v>0</v>
      </c>
      <c r="F1028" s="67">
        <v>0</v>
      </c>
      <c r="G1028" s="67">
        <f t="shared" si="101"/>
        <v>8</v>
      </c>
    </row>
    <row r="1029" spans="1:7">
      <c r="A1029" s="65">
        <f t="shared" si="100"/>
        <v>12</v>
      </c>
      <c r="B1029" s="66" t="s">
        <v>236</v>
      </c>
      <c r="C1029" s="65" t="s">
        <v>384</v>
      </c>
      <c r="D1029" s="74">
        <v>3</v>
      </c>
      <c r="E1029" s="67">
        <v>0</v>
      </c>
      <c r="F1029" s="67">
        <v>0</v>
      </c>
      <c r="G1029" s="67">
        <f t="shared" si="101"/>
        <v>3</v>
      </c>
    </row>
    <row r="1030" spans="1:7">
      <c r="A1030" s="65">
        <f t="shared" si="100"/>
        <v>13</v>
      </c>
      <c r="B1030" s="66" t="s">
        <v>237</v>
      </c>
      <c r="C1030" s="65" t="s">
        <v>384</v>
      </c>
      <c r="D1030" s="74">
        <v>4</v>
      </c>
      <c r="E1030" s="67">
        <v>0</v>
      </c>
      <c r="F1030" s="67">
        <v>0</v>
      </c>
      <c r="G1030" s="67">
        <f t="shared" si="101"/>
        <v>4</v>
      </c>
    </row>
    <row r="1031" spans="1:7">
      <c r="A1031" s="65">
        <f t="shared" si="100"/>
        <v>14</v>
      </c>
      <c r="B1031" s="66" t="s">
        <v>238</v>
      </c>
      <c r="C1031" s="65" t="s">
        <v>384</v>
      </c>
      <c r="D1031" s="74">
        <v>39</v>
      </c>
      <c r="E1031" s="67">
        <v>0</v>
      </c>
      <c r="F1031" s="67">
        <v>0</v>
      </c>
      <c r="G1031" s="67">
        <f t="shared" si="101"/>
        <v>39</v>
      </c>
    </row>
    <row r="1032" spans="1:7">
      <c r="A1032" s="65">
        <f t="shared" si="100"/>
        <v>15</v>
      </c>
      <c r="B1032" s="66" t="s">
        <v>239</v>
      </c>
      <c r="C1032" s="65" t="s">
        <v>384</v>
      </c>
      <c r="D1032" s="74">
        <v>19</v>
      </c>
      <c r="E1032" s="67">
        <v>0</v>
      </c>
      <c r="F1032" s="67">
        <v>0</v>
      </c>
      <c r="G1032" s="67">
        <f t="shared" si="101"/>
        <v>19</v>
      </c>
    </row>
    <row r="1033" spans="1:7">
      <c r="A1033" s="65">
        <f t="shared" si="100"/>
        <v>16</v>
      </c>
      <c r="B1033" s="66" t="s">
        <v>240</v>
      </c>
      <c r="C1033" s="65" t="s">
        <v>384</v>
      </c>
      <c r="D1033" s="74">
        <v>4</v>
      </c>
      <c r="E1033" s="67">
        <v>0</v>
      </c>
      <c r="F1033" s="67">
        <v>0</v>
      </c>
      <c r="G1033" s="67">
        <f t="shared" si="101"/>
        <v>4</v>
      </c>
    </row>
    <row r="1034" spans="1:7">
      <c r="A1034" s="65">
        <f t="shared" si="100"/>
        <v>17</v>
      </c>
      <c r="B1034" s="66" t="s">
        <v>243</v>
      </c>
      <c r="C1034" s="65" t="s">
        <v>384</v>
      </c>
      <c r="D1034" s="74">
        <v>20</v>
      </c>
      <c r="E1034" s="67">
        <v>0</v>
      </c>
      <c r="F1034" s="67">
        <v>0</v>
      </c>
      <c r="G1034" s="67">
        <f t="shared" si="101"/>
        <v>20</v>
      </c>
    </row>
    <row r="1035" spans="1:7">
      <c r="A1035" s="65">
        <f t="shared" si="100"/>
        <v>18</v>
      </c>
      <c r="B1035" s="66" t="s">
        <v>244</v>
      </c>
      <c r="C1035" s="65" t="s">
        <v>384</v>
      </c>
      <c r="D1035" s="74">
        <v>1</v>
      </c>
      <c r="E1035" s="67">
        <v>0</v>
      </c>
      <c r="F1035" s="67">
        <v>0</v>
      </c>
      <c r="G1035" s="67">
        <f t="shared" si="101"/>
        <v>1</v>
      </c>
    </row>
    <row r="1036" spans="1:7">
      <c r="A1036" s="65">
        <f t="shared" si="100"/>
        <v>19</v>
      </c>
      <c r="B1036" s="66" t="s">
        <v>245</v>
      </c>
      <c r="C1036" s="65" t="s">
        <v>384</v>
      </c>
      <c r="D1036" s="74">
        <v>6</v>
      </c>
      <c r="E1036" s="67">
        <v>0</v>
      </c>
      <c r="F1036" s="67">
        <v>0</v>
      </c>
      <c r="G1036" s="67">
        <f t="shared" si="101"/>
        <v>6</v>
      </c>
    </row>
    <row r="1037" spans="1:7">
      <c r="A1037" s="65">
        <f t="shared" si="100"/>
        <v>20</v>
      </c>
      <c r="B1037" s="66" t="s">
        <v>246</v>
      </c>
      <c r="C1037" s="65" t="s">
        <v>384</v>
      </c>
      <c r="D1037" s="74">
        <v>0</v>
      </c>
      <c r="E1037" s="67">
        <v>0</v>
      </c>
      <c r="F1037" s="67">
        <v>0</v>
      </c>
      <c r="G1037" s="67">
        <f t="shared" si="101"/>
        <v>0</v>
      </c>
    </row>
    <row r="1038" spans="1:7">
      <c r="A1038" s="65">
        <f t="shared" si="100"/>
        <v>21</v>
      </c>
      <c r="B1038" s="66" t="s">
        <v>247</v>
      </c>
      <c r="C1038" s="65" t="s">
        <v>384</v>
      </c>
      <c r="D1038" s="74">
        <v>1</v>
      </c>
      <c r="E1038" s="67">
        <v>0</v>
      </c>
      <c r="F1038" s="67">
        <v>0</v>
      </c>
      <c r="G1038" s="67">
        <f t="shared" si="101"/>
        <v>1</v>
      </c>
    </row>
    <row r="1039" spans="1:7">
      <c r="A1039" s="65">
        <f t="shared" si="100"/>
        <v>22</v>
      </c>
      <c r="B1039" s="66" t="s">
        <v>248</v>
      </c>
      <c r="C1039" s="65" t="s">
        <v>384</v>
      </c>
      <c r="D1039" s="74">
        <v>0</v>
      </c>
      <c r="E1039" s="67">
        <v>0</v>
      </c>
      <c r="F1039" s="67">
        <v>0</v>
      </c>
      <c r="G1039" s="67">
        <f t="shared" ref="G1039:G1047" si="102">+D1039+E1039-F1039</f>
        <v>0</v>
      </c>
    </row>
    <row r="1040" spans="1:7">
      <c r="A1040" s="65">
        <f t="shared" si="100"/>
        <v>23</v>
      </c>
      <c r="B1040" s="66" t="s">
        <v>249</v>
      </c>
      <c r="C1040" s="65" t="s">
        <v>384</v>
      </c>
      <c r="D1040" s="74">
        <v>0</v>
      </c>
      <c r="E1040" s="67">
        <v>0</v>
      </c>
      <c r="F1040" s="67">
        <v>0</v>
      </c>
      <c r="G1040" s="67">
        <f t="shared" si="102"/>
        <v>0</v>
      </c>
    </row>
    <row r="1041" spans="1:7">
      <c r="A1041" s="65">
        <f t="shared" si="100"/>
        <v>24</v>
      </c>
      <c r="B1041" s="66" t="s">
        <v>259</v>
      </c>
      <c r="C1041" s="65" t="s">
        <v>384</v>
      </c>
      <c r="D1041" s="74">
        <v>0</v>
      </c>
      <c r="E1041" s="67">
        <v>0</v>
      </c>
      <c r="F1041" s="67">
        <v>0</v>
      </c>
      <c r="G1041" s="67">
        <f t="shared" si="102"/>
        <v>0</v>
      </c>
    </row>
    <row r="1042" spans="1:7">
      <c r="A1042" s="65">
        <f t="shared" si="100"/>
        <v>25</v>
      </c>
      <c r="B1042" s="66" t="s">
        <v>260</v>
      </c>
      <c r="C1042" s="65" t="s">
        <v>384</v>
      </c>
      <c r="D1042" s="74">
        <v>0</v>
      </c>
      <c r="E1042" s="67">
        <v>20</v>
      </c>
      <c r="F1042" s="67">
        <v>20</v>
      </c>
      <c r="G1042" s="67">
        <f t="shared" si="102"/>
        <v>0</v>
      </c>
    </row>
    <row r="1043" spans="1:7">
      <c r="A1043" s="65">
        <f t="shared" si="100"/>
        <v>26</v>
      </c>
      <c r="B1043" s="66" t="s">
        <v>261</v>
      </c>
      <c r="C1043" s="65" t="s">
        <v>384</v>
      </c>
      <c r="D1043" s="74">
        <v>0</v>
      </c>
      <c r="E1043" s="67">
        <v>0</v>
      </c>
      <c r="F1043" s="67">
        <v>0</v>
      </c>
      <c r="G1043" s="67">
        <f t="shared" si="102"/>
        <v>0</v>
      </c>
    </row>
    <row r="1044" spans="1:7">
      <c r="A1044" s="65">
        <f t="shared" si="100"/>
        <v>27</v>
      </c>
      <c r="B1044" s="66" t="s">
        <v>262</v>
      </c>
      <c r="C1044" s="65" t="s">
        <v>384</v>
      </c>
      <c r="D1044" s="74">
        <v>2</v>
      </c>
      <c r="E1044" s="67">
        <v>0</v>
      </c>
      <c r="F1044" s="67">
        <v>0</v>
      </c>
      <c r="G1044" s="67">
        <f t="shared" si="102"/>
        <v>2</v>
      </c>
    </row>
    <row r="1045" spans="1:7">
      <c r="A1045" s="65">
        <f t="shared" si="100"/>
        <v>28</v>
      </c>
      <c r="B1045" s="66" t="s">
        <v>263</v>
      </c>
      <c r="C1045" s="65" t="s">
        <v>384</v>
      </c>
      <c r="D1045" s="74">
        <v>2</v>
      </c>
      <c r="E1045" s="67">
        <v>0</v>
      </c>
      <c r="F1045" s="67">
        <v>0</v>
      </c>
      <c r="G1045" s="67">
        <f t="shared" si="102"/>
        <v>2</v>
      </c>
    </row>
    <row r="1046" spans="1:7">
      <c r="A1046" s="65">
        <f>+A1045+1</f>
        <v>29</v>
      </c>
      <c r="B1046" s="66" t="s">
        <v>264</v>
      </c>
      <c r="C1046" s="65" t="s">
        <v>384</v>
      </c>
      <c r="D1046" s="74">
        <v>0</v>
      </c>
      <c r="E1046" s="67">
        <v>0</v>
      </c>
      <c r="F1046" s="67">
        <v>0</v>
      </c>
      <c r="G1046" s="67">
        <f t="shared" si="102"/>
        <v>0</v>
      </c>
    </row>
    <row r="1047" spans="1:7">
      <c r="A1047" s="65">
        <v>30</v>
      </c>
      <c r="B1047" s="66" t="s">
        <v>265</v>
      </c>
      <c r="C1047" s="65" t="s">
        <v>384</v>
      </c>
      <c r="D1047" s="74">
        <v>0</v>
      </c>
      <c r="E1047" s="67">
        <v>0</v>
      </c>
      <c r="F1047" s="67">
        <v>0</v>
      </c>
      <c r="G1047" s="67">
        <f t="shared" si="102"/>
        <v>0</v>
      </c>
    </row>
    <row r="1048" spans="1:7">
      <c r="A1048" s="65">
        <f t="shared" ref="A1048:A1063" si="103">+A1047+1</f>
        <v>31</v>
      </c>
      <c r="B1048" s="66" t="s">
        <v>266</v>
      </c>
      <c r="C1048" s="65" t="s">
        <v>384</v>
      </c>
      <c r="D1048" s="74">
        <v>2</v>
      </c>
      <c r="E1048" s="67">
        <v>0</v>
      </c>
      <c r="F1048" s="67">
        <v>0</v>
      </c>
      <c r="G1048" s="67">
        <f t="shared" ref="G1048:G1055" si="104">+D1048+E1048-F1048</f>
        <v>2</v>
      </c>
    </row>
    <row r="1049" spans="1:7">
      <c r="A1049" s="65">
        <f t="shared" si="103"/>
        <v>32</v>
      </c>
      <c r="B1049" s="66" t="s">
        <v>267</v>
      </c>
      <c r="C1049" s="65" t="s">
        <v>384</v>
      </c>
      <c r="D1049" s="74">
        <v>13</v>
      </c>
      <c r="E1049" s="67">
        <v>0</v>
      </c>
      <c r="F1049" s="67">
        <v>0</v>
      </c>
      <c r="G1049" s="67">
        <f t="shared" si="104"/>
        <v>13</v>
      </c>
    </row>
    <row r="1050" spans="1:7">
      <c r="A1050" s="65">
        <f t="shared" si="103"/>
        <v>33</v>
      </c>
      <c r="B1050" s="66" t="s">
        <v>268</v>
      </c>
      <c r="C1050" s="65" t="s">
        <v>384</v>
      </c>
      <c r="D1050" s="74">
        <v>1</v>
      </c>
      <c r="E1050" s="67">
        <v>0</v>
      </c>
      <c r="F1050" s="67">
        <v>0</v>
      </c>
      <c r="G1050" s="67">
        <f t="shared" si="104"/>
        <v>1</v>
      </c>
    </row>
    <row r="1051" spans="1:7">
      <c r="A1051" s="65">
        <f t="shared" si="103"/>
        <v>34</v>
      </c>
      <c r="B1051" s="66" t="s">
        <v>269</v>
      </c>
      <c r="C1051" s="65" t="s">
        <v>384</v>
      </c>
      <c r="D1051" s="74">
        <v>2</v>
      </c>
      <c r="E1051" s="67">
        <v>0</v>
      </c>
      <c r="F1051" s="67">
        <v>0</v>
      </c>
      <c r="G1051" s="67">
        <f t="shared" si="104"/>
        <v>2</v>
      </c>
    </row>
    <row r="1052" spans="1:7">
      <c r="A1052" s="65">
        <f t="shared" si="103"/>
        <v>35</v>
      </c>
      <c r="B1052" s="66" t="s">
        <v>270</v>
      </c>
      <c r="C1052" s="65" t="s">
        <v>384</v>
      </c>
      <c r="D1052" s="74">
        <v>0</v>
      </c>
      <c r="E1052" s="67">
        <v>0</v>
      </c>
      <c r="F1052" s="67">
        <v>0</v>
      </c>
      <c r="G1052" s="67">
        <f t="shared" si="104"/>
        <v>0</v>
      </c>
    </row>
    <row r="1053" spans="1:7">
      <c r="A1053" s="65">
        <f t="shared" si="103"/>
        <v>36</v>
      </c>
      <c r="B1053" s="66" t="s">
        <v>271</v>
      </c>
      <c r="C1053" s="65" t="s">
        <v>384</v>
      </c>
      <c r="D1053" s="74">
        <v>7</v>
      </c>
      <c r="E1053" s="67">
        <v>0</v>
      </c>
      <c r="F1053" s="67">
        <v>0</v>
      </c>
      <c r="G1053" s="67">
        <f t="shared" si="104"/>
        <v>7</v>
      </c>
    </row>
    <row r="1054" spans="1:7">
      <c r="A1054" s="65">
        <f t="shared" si="103"/>
        <v>37</v>
      </c>
      <c r="B1054" s="66" t="s">
        <v>272</v>
      </c>
      <c r="C1054" s="65" t="s">
        <v>384</v>
      </c>
      <c r="D1054" s="74">
        <v>1</v>
      </c>
      <c r="E1054" s="67">
        <v>0</v>
      </c>
      <c r="F1054" s="67">
        <v>0</v>
      </c>
      <c r="G1054" s="67">
        <f t="shared" si="104"/>
        <v>1</v>
      </c>
    </row>
    <row r="1055" spans="1:7">
      <c r="A1055" s="65">
        <f t="shared" si="103"/>
        <v>38</v>
      </c>
      <c r="B1055" s="66" t="s">
        <v>273</v>
      </c>
      <c r="C1055" s="65" t="s">
        <v>384</v>
      </c>
      <c r="D1055" s="74">
        <v>3</v>
      </c>
      <c r="E1055" s="67">
        <v>0</v>
      </c>
      <c r="F1055" s="67">
        <v>0</v>
      </c>
      <c r="G1055" s="67">
        <f t="shared" si="104"/>
        <v>3</v>
      </c>
    </row>
    <row r="1056" spans="1:7">
      <c r="A1056" s="65">
        <f t="shared" si="103"/>
        <v>39</v>
      </c>
      <c r="B1056" s="66" t="s">
        <v>274</v>
      </c>
      <c r="C1056" s="65" t="s">
        <v>384</v>
      </c>
      <c r="D1056" s="74">
        <v>1</v>
      </c>
      <c r="E1056" s="67">
        <v>0</v>
      </c>
      <c r="F1056" s="67">
        <v>0</v>
      </c>
      <c r="G1056" s="67">
        <f>+D1056+E1056-F1056</f>
        <v>1</v>
      </c>
    </row>
    <row r="1057" spans="1:7">
      <c r="A1057" s="65">
        <f t="shared" si="103"/>
        <v>40</v>
      </c>
      <c r="B1057" s="66" t="s">
        <v>275</v>
      </c>
      <c r="C1057" s="65" t="s">
        <v>384</v>
      </c>
      <c r="D1057" s="74">
        <v>20</v>
      </c>
      <c r="E1057" s="67">
        <v>0</v>
      </c>
      <c r="F1057" s="67">
        <v>0</v>
      </c>
      <c r="G1057" s="67">
        <f t="shared" ref="G1057:G1062" si="105">+D1057+E1057-F1057</f>
        <v>20</v>
      </c>
    </row>
    <row r="1058" spans="1:7">
      <c r="A1058" s="65">
        <f t="shared" si="103"/>
        <v>41</v>
      </c>
      <c r="B1058" s="66" t="s">
        <v>277</v>
      </c>
      <c r="C1058" s="65" t="s">
        <v>384</v>
      </c>
      <c r="D1058" s="74">
        <v>1</v>
      </c>
      <c r="E1058" s="67">
        <v>0</v>
      </c>
      <c r="F1058" s="67">
        <v>0</v>
      </c>
      <c r="G1058" s="67">
        <f t="shared" si="105"/>
        <v>1</v>
      </c>
    </row>
    <row r="1059" spans="1:7">
      <c r="A1059" s="65">
        <f t="shared" si="103"/>
        <v>42</v>
      </c>
      <c r="B1059" s="66" t="s">
        <v>278</v>
      </c>
      <c r="C1059" s="65" t="s">
        <v>384</v>
      </c>
      <c r="D1059" s="74">
        <v>2</v>
      </c>
      <c r="E1059" s="67">
        <v>0</v>
      </c>
      <c r="F1059" s="67">
        <v>0</v>
      </c>
      <c r="G1059" s="67">
        <f t="shared" si="105"/>
        <v>2</v>
      </c>
    </row>
    <row r="1060" spans="1:7">
      <c r="A1060" s="65">
        <f t="shared" si="103"/>
        <v>43</v>
      </c>
      <c r="B1060" s="66" t="s">
        <v>279</v>
      </c>
      <c r="C1060" s="65" t="s">
        <v>384</v>
      </c>
      <c r="D1060" s="74">
        <v>1</v>
      </c>
      <c r="E1060" s="67">
        <v>0</v>
      </c>
      <c r="F1060" s="67">
        <v>0</v>
      </c>
      <c r="G1060" s="67">
        <f t="shared" si="105"/>
        <v>1</v>
      </c>
    </row>
    <row r="1061" spans="1:7">
      <c r="A1061" s="65">
        <f t="shared" si="103"/>
        <v>44</v>
      </c>
      <c r="B1061" s="66" t="s">
        <v>280</v>
      </c>
      <c r="C1061" s="65" t="s">
        <v>384</v>
      </c>
      <c r="D1061" s="74">
        <v>1</v>
      </c>
      <c r="E1061" s="67">
        <v>0</v>
      </c>
      <c r="F1061" s="67">
        <v>0</v>
      </c>
      <c r="G1061" s="67">
        <f t="shared" si="105"/>
        <v>1</v>
      </c>
    </row>
    <row r="1062" spans="1:7">
      <c r="A1062" s="65">
        <f t="shared" si="103"/>
        <v>45</v>
      </c>
      <c r="B1062" s="66" t="s">
        <v>285</v>
      </c>
      <c r="C1062" s="65" t="s">
        <v>384</v>
      </c>
      <c r="D1062" s="74">
        <v>2</v>
      </c>
      <c r="E1062" s="67">
        <v>0</v>
      </c>
      <c r="F1062" s="67">
        <v>0</v>
      </c>
      <c r="G1062" s="67">
        <f t="shared" si="105"/>
        <v>2</v>
      </c>
    </row>
    <row r="1063" spans="1:7">
      <c r="A1063" s="65">
        <f t="shared" si="103"/>
        <v>46</v>
      </c>
      <c r="B1063" s="66" t="s">
        <v>286</v>
      </c>
      <c r="C1063" s="65" t="s">
        <v>384</v>
      </c>
      <c r="D1063" s="74">
        <v>0</v>
      </c>
      <c r="E1063" s="67">
        <v>0</v>
      </c>
      <c r="F1063" s="67">
        <v>0</v>
      </c>
      <c r="G1063" s="67">
        <f>+D1063+E1063-F1063</f>
        <v>0</v>
      </c>
    </row>
    <row r="1064" spans="1:7">
      <c r="A1064" s="65">
        <v>47</v>
      </c>
      <c r="B1064" s="66" t="s">
        <v>287</v>
      </c>
      <c r="C1064" s="65" t="s">
        <v>384</v>
      </c>
      <c r="D1064" s="74">
        <v>30</v>
      </c>
      <c r="E1064" s="67">
        <v>0</v>
      </c>
      <c r="F1064" s="67">
        <v>0</v>
      </c>
      <c r="G1064" s="67">
        <f>+D1064+E1064-F1064</f>
        <v>30</v>
      </c>
    </row>
    <row r="1065" spans="1:7">
      <c r="A1065" s="69">
        <f>+A1064+1</f>
        <v>48</v>
      </c>
      <c r="B1065" s="70" t="s">
        <v>288</v>
      </c>
      <c r="C1065" s="69" t="s">
        <v>384</v>
      </c>
      <c r="D1065" s="75">
        <v>50</v>
      </c>
      <c r="E1065" s="71">
        <v>0</v>
      </c>
      <c r="F1065" s="71">
        <v>0</v>
      </c>
      <c r="G1065" s="71">
        <f>+D1065+E1065-F1065</f>
        <v>50</v>
      </c>
    </row>
    <row r="1066" spans="1:7">
      <c r="A1066" s="92"/>
      <c r="B1066" s="92"/>
      <c r="C1066" s="92"/>
      <c r="D1066" s="92"/>
      <c r="E1066" s="92"/>
      <c r="F1066" s="92"/>
      <c r="G1066" s="92"/>
    </row>
    <row r="1067" spans="1:7">
      <c r="A1067" s="92" t="s">
        <v>436</v>
      </c>
      <c r="B1067" s="92"/>
      <c r="C1067" s="92"/>
      <c r="D1067" s="92"/>
      <c r="E1067" s="92"/>
      <c r="F1067" s="92"/>
      <c r="G1067" s="92"/>
    </row>
    <row r="1068" spans="1:7">
      <c r="A1068" s="93" t="s">
        <v>372</v>
      </c>
      <c r="B1068" s="93" t="s">
        <v>373</v>
      </c>
      <c r="C1068" s="93" t="s">
        <v>374</v>
      </c>
      <c r="D1068" s="93"/>
      <c r="E1068" s="93" t="s">
        <v>376</v>
      </c>
      <c r="F1068" s="93" t="s">
        <v>377</v>
      </c>
      <c r="G1068" s="93" t="s">
        <v>378</v>
      </c>
    </row>
    <row r="1069" spans="1:7">
      <c r="A1069" s="65">
        <f>+A1065+1</f>
        <v>49</v>
      </c>
      <c r="B1069" s="66" t="s">
        <v>289</v>
      </c>
      <c r="C1069" s="65" t="s">
        <v>384</v>
      </c>
      <c r="D1069" s="74">
        <v>143</v>
      </c>
      <c r="E1069" s="67">
        <v>0</v>
      </c>
      <c r="F1069" s="67">
        <v>0</v>
      </c>
      <c r="G1069" s="67">
        <f t="shared" ref="G1069:G1084" si="106">+D1069+E1069-F1069</f>
        <v>143</v>
      </c>
    </row>
    <row r="1070" spans="1:7">
      <c r="A1070" s="65">
        <f t="shared" ref="A1070:A1076" si="107">+A1069+1</f>
        <v>50</v>
      </c>
      <c r="B1070" s="66" t="s">
        <v>290</v>
      </c>
      <c r="C1070" s="65" t="s">
        <v>384</v>
      </c>
      <c r="D1070" s="74">
        <v>20</v>
      </c>
      <c r="E1070" s="67">
        <v>0</v>
      </c>
      <c r="F1070" s="67">
        <v>0</v>
      </c>
      <c r="G1070" s="67">
        <f t="shared" si="106"/>
        <v>20</v>
      </c>
    </row>
    <row r="1071" spans="1:7">
      <c r="A1071" s="65">
        <f t="shared" si="107"/>
        <v>51</v>
      </c>
      <c r="B1071" s="66" t="s">
        <v>291</v>
      </c>
      <c r="C1071" s="65" t="s">
        <v>384</v>
      </c>
      <c r="D1071" s="74">
        <v>35</v>
      </c>
      <c r="E1071" s="67">
        <v>0</v>
      </c>
      <c r="F1071" s="67">
        <v>0</v>
      </c>
      <c r="G1071" s="67">
        <f t="shared" si="106"/>
        <v>35</v>
      </c>
    </row>
    <row r="1072" spans="1:7">
      <c r="A1072" s="65">
        <f t="shared" si="107"/>
        <v>52</v>
      </c>
      <c r="B1072" s="66" t="s">
        <v>292</v>
      </c>
      <c r="C1072" s="65" t="s">
        <v>384</v>
      </c>
      <c r="D1072" s="74">
        <v>50</v>
      </c>
      <c r="E1072" s="67">
        <v>0</v>
      </c>
      <c r="F1072" s="67">
        <v>0</v>
      </c>
      <c r="G1072" s="67">
        <f t="shared" si="106"/>
        <v>50</v>
      </c>
    </row>
    <row r="1073" spans="1:7">
      <c r="A1073" s="65">
        <f t="shared" si="107"/>
        <v>53</v>
      </c>
      <c r="B1073" s="66" t="s">
        <v>293</v>
      </c>
      <c r="C1073" s="65" t="s">
        <v>384</v>
      </c>
      <c r="D1073" s="74">
        <v>20</v>
      </c>
      <c r="E1073" s="67">
        <v>0</v>
      </c>
      <c r="F1073" s="67">
        <v>0</v>
      </c>
      <c r="G1073" s="67">
        <f t="shared" si="106"/>
        <v>20</v>
      </c>
    </row>
    <row r="1074" spans="1:7">
      <c r="A1074" s="65">
        <f t="shared" si="107"/>
        <v>54</v>
      </c>
      <c r="B1074" s="66" t="s">
        <v>294</v>
      </c>
      <c r="C1074" s="65" t="s">
        <v>384</v>
      </c>
      <c r="D1074" s="74">
        <v>80</v>
      </c>
      <c r="E1074" s="67">
        <v>0</v>
      </c>
      <c r="F1074" s="67">
        <v>0</v>
      </c>
      <c r="G1074" s="67">
        <f t="shared" si="106"/>
        <v>80</v>
      </c>
    </row>
    <row r="1075" spans="1:7">
      <c r="A1075" s="65">
        <f t="shared" si="107"/>
        <v>55</v>
      </c>
      <c r="B1075" s="66" t="s">
        <v>295</v>
      </c>
      <c r="C1075" s="65" t="s">
        <v>384</v>
      </c>
      <c r="D1075" s="74">
        <v>7</v>
      </c>
      <c r="E1075" s="67">
        <v>0</v>
      </c>
      <c r="F1075" s="67">
        <v>0</v>
      </c>
      <c r="G1075" s="67">
        <f t="shared" si="106"/>
        <v>7</v>
      </c>
    </row>
    <row r="1076" spans="1:7">
      <c r="A1076" s="65">
        <f t="shared" si="107"/>
        <v>56</v>
      </c>
      <c r="B1076" s="66" t="s">
        <v>296</v>
      </c>
      <c r="C1076" s="65" t="s">
        <v>384</v>
      </c>
      <c r="D1076" s="74">
        <v>95</v>
      </c>
      <c r="E1076" s="67">
        <v>0</v>
      </c>
      <c r="F1076" s="67">
        <v>0</v>
      </c>
      <c r="G1076" s="67">
        <f t="shared" si="106"/>
        <v>95</v>
      </c>
    </row>
    <row r="1077" spans="1:7">
      <c r="A1077" s="65">
        <f>+A1076+1</f>
        <v>57</v>
      </c>
      <c r="B1077" s="66" t="s">
        <v>297</v>
      </c>
      <c r="C1077" s="65" t="s">
        <v>384</v>
      </c>
      <c r="D1077" s="74">
        <v>50</v>
      </c>
      <c r="E1077" s="67">
        <v>0</v>
      </c>
      <c r="F1077" s="67">
        <v>0</v>
      </c>
      <c r="G1077" s="67">
        <f t="shared" si="106"/>
        <v>50</v>
      </c>
    </row>
    <row r="1078" spans="1:7">
      <c r="A1078" s="65">
        <f>+A1077+1</f>
        <v>58</v>
      </c>
      <c r="B1078" s="66" t="s">
        <v>298</v>
      </c>
      <c r="C1078" s="65" t="s">
        <v>384</v>
      </c>
      <c r="D1078" s="74">
        <v>5</v>
      </c>
      <c r="E1078" s="67">
        <v>0</v>
      </c>
      <c r="F1078" s="67">
        <v>0</v>
      </c>
      <c r="G1078" s="67">
        <f t="shared" si="106"/>
        <v>5</v>
      </c>
    </row>
    <row r="1079" spans="1:7">
      <c r="A1079" s="65">
        <f>+A1078+1</f>
        <v>59</v>
      </c>
      <c r="B1079" s="66" t="s">
        <v>300</v>
      </c>
      <c r="C1079" s="65" t="s">
        <v>384</v>
      </c>
      <c r="D1079" s="74">
        <v>100</v>
      </c>
      <c r="E1079" s="67">
        <v>0</v>
      </c>
      <c r="F1079" s="67">
        <v>0</v>
      </c>
      <c r="G1079" s="67">
        <f t="shared" si="106"/>
        <v>100</v>
      </c>
    </row>
    <row r="1080" spans="1:7">
      <c r="A1080" s="65">
        <f t="shared" ref="A1080:A1095" si="108">+A1079+1</f>
        <v>60</v>
      </c>
      <c r="B1080" s="66" t="s">
        <v>632</v>
      </c>
      <c r="C1080" s="65" t="s">
        <v>384</v>
      </c>
      <c r="D1080" s="66">
        <v>5</v>
      </c>
      <c r="E1080" s="67">
        <v>0</v>
      </c>
      <c r="F1080" s="67">
        <v>0</v>
      </c>
      <c r="G1080" s="67">
        <f t="shared" si="106"/>
        <v>5</v>
      </c>
    </row>
    <row r="1081" spans="1:7">
      <c r="A1081" s="65">
        <f t="shared" si="108"/>
        <v>61</v>
      </c>
      <c r="B1081" s="66" t="s">
        <v>633</v>
      </c>
      <c r="C1081" s="65" t="s">
        <v>384</v>
      </c>
      <c r="D1081" s="66">
        <v>5</v>
      </c>
      <c r="E1081" s="67">
        <v>0</v>
      </c>
      <c r="F1081" s="67">
        <v>0</v>
      </c>
      <c r="G1081" s="67">
        <f t="shared" si="106"/>
        <v>5</v>
      </c>
    </row>
    <row r="1082" spans="1:7">
      <c r="A1082" s="65">
        <f t="shared" si="108"/>
        <v>62</v>
      </c>
      <c r="B1082" s="66" t="s">
        <v>635</v>
      </c>
      <c r="C1082" s="65" t="s">
        <v>384</v>
      </c>
      <c r="D1082" s="74">
        <v>0</v>
      </c>
      <c r="E1082" s="67">
        <v>0</v>
      </c>
      <c r="F1082" s="67">
        <v>0</v>
      </c>
      <c r="G1082" s="67">
        <f t="shared" si="106"/>
        <v>0</v>
      </c>
    </row>
    <row r="1083" spans="1:7">
      <c r="A1083" s="65">
        <f t="shared" si="108"/>
        <v>63</v>
      </c>
      <c r="B1083" s="66" t="s">
        <v>636</v>
      </c>
      <c r="C1083" s="65" t="s">
        <v>384</v>
      </c>
      <c r="D1083" s="74">
        <v>0</v>
      </c>
      <c r="E1083" s="67">
        <v>0</v>
      </c>
      <c r="F1083" s="67">
        <v>0</v>
      </c>
      <c r="G1083" s="67">
        <f t="shared" si="106"/>
        <v>0</v>
      </c>
    </row>
    <row r="1084" spans="1:7">
      <c r="A1084" s="65">
        <f t="shared" si="108"/>
        <v>64</v>
      </c>
      <c r="B1084" s="66" t="s">
        <v>637</v>
      </c>
      <c r="C1084" s="65" t="s">
        <v>427</v>
      </c>
      <c r="D1084" s="66">
        <v>1</v>
      </c>
      <c r="E1084" s="67">
        <v>0</v>
      </c>
      <c r="F1084" s="67">
        <v>0</v>
      </c>
      <c r="G1084" s="67">
        <f t="shared" si="106"/>
        <v>1</v>
      </c>
    </row>
    <row r="1085" spans="1:7">
      <c r="A1085" s="65">
        <f t="shared" si="108"/>
        <v>65</v>
      </c>
      <c r="B1085" s="66" t="s">
        <v>62</v>
      </c>
      <c r="C1085" s="65" t="s">
        <v>383</v>
      </c>
      <c r="D1085" s="74">
        <v>0</v>
      </c>
      <c r="E1085" s="67">
        <v>0</v>
      </c>
      <c r="F1085" s="67">
        <v>0</v>
      </c>
      <c r="G1085" s="67">
        <f>+D1085+E1085-F1085</f>
        <v>0</v>
      </c>
    </row>
    <row r="1086" spans="1:7">
      <c r="A1086" s="65">
        <f t="shared" si="108"/>
        <v>66</v>
      </c>
      <c r="B1086" s="66" t="s">
        <v>638</v>
      </c>
      <c r="C1086" s="65" t="s">
        <v>396</v>
      </c>
      <c r="D1086" s="74">
        <v>1</v>
      </c>
      <c r="E1086" s="67">
        <v>0</v>
      </c>
      <c r="F1086" s="67">
        <v>1</v>
      </c>
      <c r="G1086" s="67">
        <f t="shared" ref="G1086:G1103" si="109">+D1086+E1086-F1086</f>
        <v>0</v>
      </c>
    </row>
    <row r="1087" spans="1:7">
      <c r="A1087" s="65">
        <f t="shared" si="108"/>
        <v>67</v>
      </c>
      <c r="B1087" s="66" t="s">
        <v>639</v>
      </c>
      <c r="C1087" s="65" t="s">
        <v>381</v>
      </c>
      <c r="D1087" s="66">
        <v>75</v>
      </c>
      <c r="E1087" s="67">
        <v>200</v>
      </c>
      <c r="F1087" s="67">
        <v>75</v>
      </c>
      <c r="G1087" s="67">
        <f t="shared" si="109"/>
        <v>200</v>
      </c>
    </row>
    <row r="1088" spans="1:7">
      <c r="A1088" s="65">
        <f t="shared" si="108"/>
        <v>68</v>
      </c>
      <c r="B1088" s="66" t="s">
        <v>645</v>
      </c>
      <c r="C1088" s="65" t="s">
        <v>384</v>
      </c>
      <c r="D1088" s="74">
        <v>0</v>
      </c>
      <c r="E1088" s="67">
        <v>0</v>
      </c>
      <c r="F1088" s="67">
        <v>0</v>
      </c>
      <c r="G1088" s="67">
        <f t="shared" si="109"/>
        <v>0</v>
      </c>
    </row>
    <row r="1089" spans="1:7">
      <c r="A1089" s="65">
        <f t="shared" si="108"/>
        <v>69</v>
      </c>
      <c r="B1089" s="66" t="s">
        <v>646</v>
      </c>
      <c r="C1089" s="65" t="s">
        <v>437</v>
      </c>
      <c r="D1089" s="74">
        <v>16</v>
      </c>
      <c r="E1089" s="67">
        <v>0</v>
      </c>
      <c r="F1089" s="67">
        <v>0</v>
      </c>
      <c r="G1089" s="67">
        <f t="shared" si="109"/>
        <v>16</v>
      </c>
    </row>
    <row r="1090" spans="1:7">
      <c r="A1090" s="65">
        <f t="shared" si="108"/>
        <v>70</v>
      </c>
      <c r="B1090" s="66" t="s">
        <v>647</v>
      </c>
      <c r="C1090" s="65" t="s">
        <v>437</v>
      </c>
      <c r="D1090" s="74">
        <v>16</v>
      </c>
      <c r="E1090" s="67">
        <v>0</v>
      </c>
      <c r="F1090" s="67">
        <v>0</v>
      </c>
      <c r="G1090" s="67">
        <f t="shared" si="109"/>
        <v>16</v>
      </c>
    </row>
    <row r="1091" spans="1:7">
      <c r="A1091" s="65">
        <f t="shared" si="108"/>
        <v>71</v>
      </c>
      <c r="B1091" s="66" t="s">
        <v>302</v>
      </c>
      <c r="C1091" s="65" t="s">
        <v>384</v>
      </c>
      <c r="D1091" s="74">
        <v>10</v>
      </c>
      <c r="E1091" s="67">
        <v>0</v>
      </c>
      <c r="F1091" s="67">
        <v>0</v>
      </c>
      <c r="G1091" s="67">
        <f t="shared" si="109"/>
        <v>10</v>
      </c>
    </row>
    <row r="1092" spans="1:7">
      <c r="A1092" s="65">
        <f t="shared" si="108"/>
        <v>72</v>
      </c>
      <c r="B1092" s="66" t="s">
        <v>649</v>
      </c>
      <c r="C1092" s="65" t="s">
        <v>384</v>
      </c>
      <c r="D1092" s="74">
        <v>7</v>
      </c>
      <c r="E1092" s="67">
        <v>0</v>
      </c>
      <c r="F1092" s="67">
        <v>2</v>
      </c>
      <c r="G1092" s="67">
        <f t="shared" si="109"/>
        <v>5</v>
      </c>
    </row>
    <row r="1093" spans="1:7">
      <c r="A1093" s="65">
        <f t="shared" si="108"/>
        <v>73</v>
      </c>
      <c r="B1093" s="66" t="s">
        <v>651</v>
      </c>
      <c r="C1093" s="65" t="s">
        <v>384</v>
      </c>
      <c r="D1093" s="74">
        <v>5</v>
      </c>
      <c r="E1093" s="67">
        <v>0</v>
      </c>
      <c r="F1093" s="67">
        <v>1</v>
      </c>
      <c r="G1093" s="67">
        <f t="shared" si="109"/>
        <v>4</v>
      </c>
    </row>
    <row r="1094" spans="1:7">
      <c r="A1094" s="65">
        <f t="shared" si="108"/>
        <v>74</v>
      </c>
      <c r="B1094" s="66" t="s">
        <v>652</v>
      </c>
      <c r="C1094" s="65" t="s">
        <v>384</v>
      </c>
      <c r="D1094" s="74">
        <v>1</v>
      </c>
      <c r="E1094" s="67">
        <v>10</v>
      </c>
      <c r="F1094" s="67">
        <v>1</v>
      </c>
      <c r="G1094" s="67">
        <f t="shared" si="109"/>
        <v>10</v>
      </c>
    </row>
    <row r="1095" spans="1:7">
      <c r="A1095" s="65">
        <f t="shared" si="108"/>
        <v>75</v>
      </c>
      <c r="B1095" s="66" t="s">
        <v>653</v>
      </c>
      <c r="C1095" s="65" t="s">
        <v>384</v>
      </c>
      <c r="D1095" s="74">
        <v>70</v>
      </c>
      <c r="E1095" s="67">
        <v>20</v>
      </c>
      <c r="F1095" s="67">
        <v>0</v>
      </c>
      <c r="G1095" s="67">
        <f t="shared" si="109"/>
        <v>90</v>
      </c>
    </row>
    <row r="1096" spans="1:7">
      <c r="A1096" s="65">
        <f>+A1095+1</f>
        <v>76</v>
      </c>
      <c r="B1096" s="66" t="s">
        <v>654</v>
      </c>
      <c r="C1096" s="65" t="s">
        <v>396</v>
      </c>
      <c r="D1096" s="74">
        <v>38000</v>
      </c>
      <c r="E1096" s="67">
        <v>0</v>
      </c>
      <c r="F1096" s="67">
        <v>26400</v>
      </c>
      <c r="G1096" s="67">
        <f t="shared" si="109"/>
        <v>11600</v>
      </c>
    </row>
    <row r="1097" spans="1:7">
      <c r="A1097" s="65">
        <v>77</v>
      </c>
      <c r="B1097" s="66" t="s">
        <v>164</v>
      </c>
      <c r="C1097" s="65" t="s">
        <v>384</v>
      </c>
      <c r="D1097" s="74">
        <v>0</v>
      </c>
      <c r="E1097" s="67">
        <v>2</v>
      </c>
      <c r="F1097" s="67">
        <v>0</v>
      </c>
      <c r="G1097" s="67">
        <f t="shared" si="109"/>
        <v>2</v>
      </c>
    </row>
    <row r="1098" spans="1:7">
      <c r="A1098" s="65">
        <v>78</v>
      </c>
      <c r="B1098" s="66" t="s">
        <v>166</v>
      </c>
      <c r="C1098" s="65" t="s">
        <v>384</v>
      </c>
      <c r="D1098" s="74">
        <v>0</v>
      </c>
      <c r="E1098" s="67">
        <v>2</v>
      </c>
      <c r="F1098" s="67">
        <v>0</v>
      </c>
      <c r="G1098" s="67">
        <f t="shared" si="109"/>
        <v>2</v>
      </c>
    </row>
    <row r="1099" spans="1:7">
      <c r="A1099" s="65">
        <v>79</v>
      </c>
      <c r="B1099" s="66" t="s">
        <v>167</v>
      </c>
      <c r="C1099" s="65" t="s">
        <v>384</v>
      </c>
      <c r="D1099" s="74">
        <v>0</v>
      </c>
      <c r="E1099" s="67">
        <v>2</v>
      </c>
      <c r="F1099" s="67">
        <v>0</v>
      </c>
      <c r="G1099" s="67">
        <f t="shared" si="109"/>
        <v>2</v>
      </c>
    </row>
    <row r="1100" spans="1:7">
      <c r="A1100" s="65">
        <v>80</v>
      </c>
      <c r="B1100" s="66" t="s">
        <v>168</v>
      </c>
      <c r="C1100" s="65" t="s">
        <v>384</v>
      </c>
      <c r="D1100" s="74">
        <v>0</v>
      </c>
      <c r="E1100" s="67">
        <v>2</v>
      </c>
      <c r="F1100" s="67">
        <v>0</v>
      </c>
      <c r="G1100" s="67">
        <f t="shared" si="109"/>
        <v>2</v>
      </c>
    </row>
    <row r="1101" spans="1:7">
      <c r="A1101" s="65">
        <v>81</v>
      </c>
      <c r="B1101" s="66" t="s">
        <v>169</v>
      </c>
      <c r="C1101" s="65" t="s">
        <v>384</v>
      </c>
      <c r="D1101" s="74">
        <v>0</v>
      </c>
      <c r="E1101" s="67">
        <v>2</v>
      </c>
      <c r="F1101" s="67">
        <v>0</v>
      </c>
      <c r="G1101" s="67">
        <f t="shared" si="109"/>
        <v>2</v>
      </c>
    </row>
    <row r="1102" spans="1:7">
      <c r="A1102" s="65">
        <v>82</v>
      </c>
      <c r="B1102" s="66" t="s">
        <v>170</v>
      </c>
      <c r="C1102" s="65" t="s">
        <v>384</v>
      </c>
      <c r="D1102" s="74">
        <v>0</v>
      </c>
      <c r="E1102" s="67">
        <v>2</v>
      </c>
      <c r="F1102" s="67">
        <v>0</v>
      </c>
      <c r="G1102" s="67">
        <f t="shared" si="109"/>
        <v>2</v>
      </c>
    </row>
    <row r="1103" spans="1:7">
      <c r="A1103" s="69">
        <v>83</v>
      </c>
      <c r="B1103" s="70" t="s">
        <v>165</v>
      </c>
      <c r="C1103" s="69" t="s">
        <v>437</v>
      </c>
      <c r="D1103" s="75">
        <v>0</v>
      </c>
      <c r="E1103" s="71">
        <v>2</v>
      </c>
      <c r="F1103" s="71">
        <v>2</v>
      </c>
      <c r="G1103" s="71">
        <f t="shared" si="109"/>
        <v>0</v>
      </c>
    </row>
    <row r="1104" spans="1:7">
      <c r="A1104" s="92"/>
      <c r="B1104" s="92"/>
      <c r="C1104" s="92"/>
      <c r="D1104" s="92"/>
      <c r="E1104" s="92"/>
      <c r="F1104" s="92" t="s">
        <v>63</v>
      </c>
      <c r="G1104" s="92"/>
    </row>
    <row r="1105" spans="1:7">
      <c r="A1105" s="92" t="s">
        <v>424</v>
      </c>
      <c r="B1105" s="92"/>
      <c r="C1105" s="92"/>
      <c r="D1105" s="92"/>
      <c r="E1105" s="92"/>
      <c r="F1105" s="92"/>
      <c r="G1105" s="92"/>
    </row>
    <row r="1106" spans="1:7">
      <c r="A1106" s="93" t="s">
        <v>372</v>
      </c>
      <c r="B1106" s="93" t="s">
        <v>373</v>
      </c>
      <c r="C1106" s="93" t="s">
        <v>374</v>
      </c>
      <c r="D1106" s="93" t="s">
        <v>375</v>
      </c>
      <c r="E1106" s="93" t="s">
        <v>376</v>
      </c>
      <c r="F1106" s="93" t="s">
        <v>377</v>
      </c>
      <c r="G1106" s="93" t="s">
        <v>378</v>
      </c>
    </row>
    <row r="1107" spans="1:7">
      <c r="A1107" s="88">
        <v>1</v>
      </c>
      <c r="B1107" s="67" t="s">
        <v>655</v>
      </c>
      <c r="C1107" s="82" t="s">
        <v>384</v>
      </c>
      <c r="D1107" s="67">
        <v>16</v>
      </c>
      <c r="E1107" s="67">
        <v>0</v>
      </c>
      <c r="F1107" s="67">
        <v>2</v>
      </c>
      <c r="G1107" s="67">
        <f t="shared" ref="G1107:G1121" si="110">+D1107+E1107-F1107</f>
        <v>14</v>
      </c>
    </row>
    <row r="1108" spans="1:7">
      <c r="A1108" s="88">
        <f t="shared" ref="A1108:A1138" si="111">+A1107+1</f>
        <v>2</v>
      </c>
      <c r="B1108" s="67" t="s">
        <v>656</v>
      </c>
      <c r="C1108" s="82" t="s">
        <v>384</v>
      </c>
      <c r="D1108" s="67">
        <v>3</v>
      </c>
      <c r="E1108" s="67">
        <v>0</v>
      </c>
      <c r="F1108" s="67">
        <v>1</v>
      </c>
      <c r="G1108" s="67">
        <f t="shared" si="110"/>
        <v>2</v>
      </c>
    </row>
    <row r="1109" spans="1:7">
      <c r="A1109" s="88">
        <f t="shared" si="111"/>
        <v>3</v>
      </c>
      <c r="B1109" s="67" t="s">
        <v>657</v>
      </c>
      <c r="C1109" s="82" t="s">
        <v>384</v>
      </c>
      <c r="D1109" s="67">
        <v>1</v>
      </c>
      <c r="E1109" s="67">
        <v>0</v>
      </c>
      <c r="F1109" s="67">
        <v>1</v>
      </c>
      <c r="G1109" s="67">
        <f t="shared" si="110"/>
        <v>0</v>
      </c>
    </row>
    <row r="1110" spans="1:7">
      <c r="A1110" s="88">
        <f t="shared" si="111"/>
        <v>4</v>
      </c>
      <c r="B1110" s="67" t="s">
        <v>658</v>
      </c>
      <c r="C1110" s="82" t="s">
        <v>384</v>
      </c>
      <c r="D1110" s="67">
        <v>11</v>
      </c>
      <c r="E1110" s="67">
        <v>0</v>
      </c>
      <c r="F1110" s="67">
        <v>2</v>
      </c>
      <c r="G1110" s="67">
        <f t="shared" si="110"/>
        <v>9</v>
      </c>
    </row>
    <row r="1111" spans="1:7">
      <c r="A1111" s="88">
        <f t="shared" si="111"/>
        <v>5</v>
      </c>
      <c r="B1111" s="67" t="s">
        <v>659</v>
      </c>
      <c r="C1111" s="82" t="s">
        <v>384</v>
      </c>
      <c r="D1111" s="67">
        <v>3</v>
      </c>
      <c r="E1111" s="67">
        <v>0</v>
      </c>
      <c r="F1111" s="67">
        <v>2</v>
      </c>
      <c r="G1111" s="67">
        <f t="shared" si="110"/>
        <v>1</v>
      </c>
    </row>
    <row r="1112" spans="1:7">
      <c r="A1112" s="88">
        <f t="shared" si="111"/>
        <v>6</v>
      </c>
      <c r="B1112" s="67" t="s">
        <v>661</v>
      </c>
      <c r="C1112" s="82" t="s">
        <v>384</v>
      </c>
      <c r="D1112" s="67">
        <v>20</v>
      </c>
      <c r="E1112" s="67">
        <v>0</v>
      </c>
      <c r="F1112" s="67">
        <v>4</v>
      </c>
      <c r="G1112" s="67">
        <f t="shared" si="110"/>
        <v>16</v>
      </c>
    </row>
    <row r="1113" spans="1:7">
      <c r="A1113" s="88">
        <f t="shared" si="111"/>
        <v>7</v>
      </c>
      <c r="B1113" s="67" t="s">
        <v>662</v>
      </c>
      <c r="C1113" s="82" t="s">
        <v>384</v>
      </c>
      <c r="D1113" s="67">
        <v>9</v>
      </c>
      <c r="E1113" s="67">
        <v>0</v>
      </c>
      <c r="F1113" s="67">
        <v>0</v>
      </c>
      <c r="G1113" s="67">
        <f t="shared" si="110"/>
        <v>9</v>
      </c>
    </row>
    <row r="1114" spans="1:7">
      <c r="A1114" s="88">
        <f t="shared" si="111"/>
        <v>8</v>
      </c>
      <c r="B1114" s="67" t="s">
        <v>663</v>
      </c>
      <c r="C1114" s="82" t="s">
        <v>384</v>
      </c>
      <c r="D1114" s="67">
        <v>5</v>
      </c>
      <c r="E1114" s="67">
        <v>0</v>
      </c>
      <c r="F1114" s="67">
        <v>0</v>
      </c>
      <c r="G1114" s="67">
        <f t="shared" si="110"/>
        <v>5</v>
      </c>
    </row>
    <row r="1115" spans="1:7">
      <c r="A1115" s="88">
        <f t="shared" si="111"/>
        <v>9</v>
      </c>
      <c r="B1115" s="67" t="s">
        <v>664</v>
      </c>
      <c r="C1115" s="82" t="s">
        <v>384</v>
      </c>
      <c r="D1115" s="67">
        <v>10</v>
      </c>
      <c r="E1115" s="67">
        <v>0</v>
      </c>
      <c r="F1115" s="67">
        <v>0</v>
      </c>
      <c r="G1115" s="67">
        <f t="shared" si="110"/>
        <v>10</v>
      </c>
    </row>
    <row r="1116" spans="1:7">
      <c r="A1116" s="88">
        <f t="shared" si="111"/>
        <v>10</v>
      </c>
      <c r="B1116" s="67" t="s">
        <v>665</v>
      </c>
      <c r="C1116" s="82" t="s">
        <v>384</v>
      </c>
      <c r="D1116" s="67">
        <v>10</v>
      </c>
      <c r="E1116" s="67">
        <v>0</v>
      </c>
      <c r="F1116" s="67">
        <v>0</v>
      </c>
      <c r="G1116" s="67">
        <f t="shared" si="110"/>
        <v>10</v>
      </c>
    </row>
    <row r="1117" spans="1:7">
      <c r="A1117" s="88">
        <f t="shared" si="111"/>
        <v>11</v>
      </c>
      <c r="B1117" s="67" t="s">
        <v>666</v>
      </c>
      <c r="C1117" s="82" t="s">
        <v>384</v>
      </c>
      <c r="D1117" s="67">
        <v>8</v>
      </c>
      <c r="E1117" s="67">
        <v>0</v>
      </c>
      <c r="F1117" s="67">
        <v>0</v>
      </c>
      <c r="G1117" s="67">
        <f t="shared" si="110"/>
        <v>8</v>
      </c>
    </row>
    <row r="1118" spans="1:7">
      <c r="A1118" s="88">
        <f t="shared" si="111"/>
        <v>12</v>
      </c>
      <c r="B1118" s="67" t="s">
        <v>667</v>
      </c>
      <c r="C1118" s="82" t="s">
        <v>384</v>
      </c>
      <c r="D1118" s="67">
        <v>2</v>
      </c>
      <c r="E1118" s="67">
        <v>0</v>
      </c>
      <c r="F1118" s="67">
        <v>0</v>
      </c>
      <c r="G1118" s="67">
        <f t="shared" si="110"/>
        <v>2</v>
      </c>
    </row>
    <row r="1119" spans="1:7">
      <c r="A1119" s="88">
        <f t="shared" si="111"/>
        <v>13</v>
      </c>
      <c r="B1119" s="67" t="s">
        <v>668</v>
      </c>
      <c r="C1119" s="82" t="s">
        <v>384</v>
      </c>
      <c r="D1119" s="67">
        <v>7</v>
      </c>
      <c r="E1119" s="67">
        <v>0</v>
      </c>
      <c r="F1119" s="67">
        <v>0</v>
      </c>
      <c r="G1119" s="67">
        <f t="shared" si="110"/>
        <v>7</v>
      </c>
    </row>
    <row r="1120" spans="1:7">
      <c r="A1120" s="88">
        <f t="shared" si="111"/>
        <v>14</v>
      </c>
      <c r="B1120" s="67" t="s">
        <v>669</v>
      </c>
      <c r="C1120" s="82" t="s">
        <v>384</v>
      </c>
      <c r="D1120" s="67">
        <v>2</v>
      </c>
      <c r="E1120" s="67">
        <v>0</v>
      </c>
      <c r="F1120" s="67">
        <v>0</v>
      </c>
      <c r="G1120" s="67">
        <f t="shared" si="110"/>
        <v>2</v>
      </c>
    </row>
    <row r="1121" spans="1:7">
      <c r="A1121" s="88">
        <f t="shared" si="111"/>
        <v>15</v>
      </c>
      <c r="B1121" s="67" t="s">
        <v>670</v>
      </c>
      <c r="C1121" s="82" t="s">
        <v>383</v>
      </c>
      <c r="D1121" s="67">
        <v>1</v>
      </c>
      <c r="E1121" s="67">
        <v>0</v>
      </c>
      <c r="F1121" s="67">
        <v>0</v>
      </c>
      <c r="G1121" s="67">
        <f t="shared" si="110"/>
        <v>1</v>
      </c>
    </row>
    <row r="1122" spans="1:7">
      <c r="A1122" s="88">
        <f t="shared" si="111"/>
        <v>16</v>
      </c>
      <c r="B1122" s="67" t="s">
        <v>671</v>
      </c>
      <c r="C1122" s="82" t="s">
        <v>383</v>
      </c>
      <c r="D1122" s="67">
        <v>2</v>
      </c>
      <c r="E1122" s="67">
        <v>0</v>
      </c>
      <c r="F1122" s="67">
        <v>0</v>
      </c>
      <c r="G1122" s="67">
        <f t="shared" ref="G1122:G1128" si="112">+D1122+E1122-F1122</f>
        <v>2</v>
      </c>
    </row>
    <row r="1123" spans="1:7">
      <c r="A1123" s="88">
        <f t="shared" si="111"/>
        <v>17</v>
      </c>
      <c r="B1123" s="67" t="s">
        <v>672</v>
      </c>
      <c r="C1123" s="82" t="s">
        <v>384</v>
      </c>
      <c r="D1123" s="67">
        <v>2</v>
      </c>
      <c r="E1123" s="67">
        <v>0</v>
      </c>
      <c r="F1123" s="67">
        <v>0</v>
      </c>
      <c r="G1123" s="67">
        <f t="shared" si="112"/>
        <v>2</v>
      </c>
    </row>
    <row r="1124" spans="1:7">
      <c r="A1124" s="88">
        <f t="shared" si="111"/>
        <v>18</v>
      </c>
      <c r="B1124" s="67" t="s">
        <v>673</v>
      </c>
      <c r="C1124" s="82" t="s">
        <v>384</v>
      </c>
      <c r="D1124" s="67">
        <v>6</v>
      </c>
      <c r="E1124" s="67">
        <v>0</v>
      </c>
      <c r="F1124" s="67">
        <v>0</v>
      </c>
      <c r="G1124" s="67">
        <f t="shared" si="112"/>
        <v>6</v>
      </c>
    </row>
    <row r="1125" spans="1:7">
      <c r="A1125" s="88">
        <f t="shared" si="111"/>
        <v>19</v>
      </c>
      <c r="B1125" s="67" t="s">
        <v>674</v>
      </c>
      <c r="C1125" s="82" t="s">
        <v>384</v>
      </c>
      <c r="D1125" s="67">
        <v>1</v>
      </c>
      <c r="E1125" s="67">
        <v>0</v>
      </c>
      <c r="F1125" s="67">
        <v>0</v>
      </c>
      <c r="G1125" s="67">
        <f t="shared" si="112"/>
        <v>1</v>
      </c>
    </row>
    <row r="1126" spans="1:7">
      <c r="A1126" s="88">
        <f t="shared" si="111"/>
        <v>20</v>
      </c>
      <c r="B1126" s="67" t="s">
        <v>675</v>
      </c>
      <c r="C1126" s="82" t="s">
        <v>384</v>
      </c>
      <c r="D1126" s="67">
        <v>7</v>
      </c>
      <c r="E1126" s="67">
        <v>0</v>
      </c>
      <c r="F1126" s="67">
        <v>0</v>
      </c>
      <c r="G1126" s="67">
        <f t="shared" si="112"/>
        <v>7</v>
      </c>
    </row>
    <row r="1127" spans="1:7">
      <c r="A1127" s="88">
        <f t="shared" si="111"/>
        <v>21</v>
      </c>
      <c r="B1127" s="67" t="s">
        <v>676</v>
      </c>
      <c r="C1127" s="82" t="s">
        <v>384</v>
      </c>
      <c r="D1127" s="67">
        <v>24</v>
      </c>
      <c r="E1127" s="67">
        <v>0</v>
      </c>
      <c r="F1127" s="67">
        <v>0</v>
      </c>
      <c r="G1127" s="67">
        <f t="shared" si="112"/>
        <v>24</v>
      </c>
    </row>
    <row r="1128" spans="1:7">
      <c r="A1128" s="88">
        <f t="shared" si="111"/>
        <v>22</v>
      </c>
      <c r="B1128" s="67" t="s">
        <v>677</v>
      </c>
      <c r="C1128" s="82" t="s">
        <v>384</v>
      </c>
      <c r="D1128" s="67">
        <v>24</v>
      </c>
      <c r="E1128" s="67">
        <v>0</v>
      </c>
      <c r="F1128" s="67">
        <v>0</v>
      </c>
      <c r="G1128" s="67">
        <f t="shared" si="112"/>
        <v>24</v>
      </c>
    </row>
    <row r="1129" spans="1:7">
      <c r="A1129" s="88">
        <f t="shared" si="111"/>
        <v>23</v>
      </c>
      <c r="B1129" s="67" t="s">
        <v>678</v>
      </c>
      <c r="C1129" s="82" t="s">
        <v>384</v>
      </c>
      <c r="D1129" s="67">
        <v>12</v>
      </c>
      <c r="E1129" s="67">
        <v>0</v>
      </c>
      <c r="F1129" s="67">
        <v>0</v>
      </c>
      <c r="G1129" s="67">
        <f t="shared" ref="G1129:G1139" si="113">+D1129+E1129-F1129</f>
        <v>12</v>
      </c>
    </row>
    <row r="1130" spans="1:7">
      <c r="A1130" s="88">
        <f t="shared" si="111"/>
        <v>24</v>
      </c>
      <c r="B1130" s="67" t="s">
        <v>679</v>
      </c>
      <c r="C1130" s="82" t="s">
        <v>384</v>
      </c>
      <c r="D1130" s="67">
        <v>4</v>
      </c>
      <c r="E1130" s="67">
        <v>0</v>
      </c>
      <c r="F1130" s="67">
        <v>0</v>
      </c>
      <c r="G1130" s="67">
        <f t="shared" si="113"/>
        <v>4</v>
      </c>
    </row>
    <row r="1131" spans="1:7">
      <c r="A1131" s="88">
        <f t="shared" si="111"/>
        <v>25</v>
      </c>
      <c r="B1131" s="67" t="s">
        <v>680</v>
      </c>
      <c r="C1131" s="82" t="s">
        <v>384</v>
      </c>
      <c r="D1131" s="67">
        <v>8</v>
      </c>
      <c r="E1131" s="67">
        <v>0</v>
      </c>
      <c r="F1131" s="67">
        <v>0</v>
      </c>
      <c r="G1131" s="67">
        <f t="shared" si="113"/>
        <v>8</v>
      </c>
    </row>
    <row r="1132" spans="1:7">
      <c r="A1132" s="88">
        <f t="shared" si="111"/>
        <v>26</v>
      </c>
      <c r="B1132" s="67" t="s">
        <v>681</v>
      </c>
      <c r="C1132" s="82" t="s">
        <v>383</v>
      </c>
      <c r="D1132" s="67">
        <v>4</v>
      </c>
      <c r="E1132" s="67">
        <v>0</v>
      </c>
      <c r="F1132" s="67">
        <v>0</v>
      </c>
      <c r="G1132" s="67">
        <f t="shared" si="113"/>
        <v>4</v>
      </c>
    </row>
    <row r="1133" spans="1:7">
      <c r="A1133" s="88">
        <f t="shared" si="111"/>
        <v>27</v>
      </c>
      <c r="B1133" s="67" t="s">
        <v>682</v>
      </c>
      <c r="C1133" s="82" t="s">
        <v>384</v>
      </c>
      <c r="D1133" s="67">
        <v>2</v>
      </c>
      <c r="E1133" s="67">
        <v>0</v>
      </c>
      <c r="F1133" s="67">
        <v>0</v>
      </c>
      <c r="G1133" s="67">
        <f t="shared" si="113"/>
        <v>2</v>
      </c>
    </row>
    <row r="1134" spans="1:7">
      <c r="A1134" s="88">
        <f t="shared" si="111"/>
        <v>28</v>
      </c>
      <c r="B1134" s="67" t="s">
        <v>683</v>
      </c>
      <c r="C1134" s="82" t="s">
        <v>384</v>
      </c>
      <c r="D1134" s="67">
        <v>1</v>
      </c>
      <c r="E1134" s="67">
        <v>0</v>
      </c>
      <c r="F1134" s="67">
        <v>0</v>
      </c>
      <c r="G1134" s="67">
        <f t="shared" si="113"/>
        <v>1</v>
      </c>
    </row>
    <row r="1135" spans="1:7">
      <c r="A1135" s="88">
        <f t="shared" si="111"/>
        <v>29</v>
      </c>
      <c r="B1135" s="67" t="s">
        <v>684</v>
      </c>
      <c r="C1135" s="82" t="s">
        <v>384</v>
      </c>
      <c r="D1135" s="67">
        <v>1</v>
      </c>
      <c r="E1135" s="67">
        <v>0</v>
      </c>
      <c r="F1135" s="67">
        <v>0</v>
      </c>
      <c r="G1135" s="67">
        <f t="shared" si="113"/>
        <v>1</v>
      </c>
    </row>
    <row r="1136" spans="1:7">
      <c r="A1136" s="88">
        <f t="shared" si="111"/>
        <v>30</v>
      </c>
      <c r="B1136" s="67" t="s">
        <v>685</v>
      </c>
      <c r="C1136" s="82" t="s">
        <v>384</v>
      </c>
      <c r="D1136" s="67">
        <v>14</v>
      </c>
      <c r="E1136" s="67">
        <v>0</v>
      </c>
      <c r="F1136" s="67">
        <v>0</v>
      </c>
      <c r="G1136" s="67">
        <f t="shared" si="113"/>
        <v>14</v>
      </c>
    </row>
    <row r="1137" spans="1:7">
      <c r="A1137" s="88">
        <f t="shared" si="111"/>
        <v>31</v>
      </c>
      <c r="B1137" s="67" t="s">
        <v>686</v>
      </c>
      <c r="C1137" s="82" t="s">
        <v>384</v>
      </c>
      <c r="D1137" s="67">
        <v>12</v>
      </c>
      <c r="E1137" s="67">
        <v>0</v>
      </c>
      <c r="F1137" s="67">
        <v>0</v>
      </c>
      <c r="G1137" s="67">
        <f t="shared" si="113"/>
        <v>12</v>
      </c>
    </row>
    <row r="1138" spans="1:7">
      <c r="A1138" s="88">
        <f t="shared" si="111"/>
        <v>32</v>
      </c>
      <c r="B1138" s="67" t="s">
        <v>688</v>
      </c>
      <c r="C1138" s="82" t="s">
        <v>384</v>
      </c>
      <c r="D1138" s="67">
        <v>30</v>
      </c>
      <c r="E1138" s="67">
        <v>0</v>
      </c>
      <c r="F1138" s="67">
        <v>0</v>
      </c>
      <c r="G1138" s="67">
        <f t="shared" si="113"/>
        <v>30</v>
      </c>
    </row>
    <row r="1139" spans="1:7">
      <c r="A1139" s="89">
        <v>33</v>
      </c>
      <c r="B1139" s="71" t="s">
        <v>689</v>
      </c>
      <c r="C1139" s="90" t="s">
        <v>384</v>
      </c>
      <c r="D1139" s="71">
        <v>2</v>
      </c>
      <c r="E1139" s="71">
        <v>0</v>
      </c>
      <c r="F1139" s="71">
        <v>0</v>
      </c>
      <c r="G1139" s="71">
        <f t="shared" si="113"/>
        <v>2</v>
      </c>
    </row>
    <row r="1140" spans="1:7">
      <c r="A1140" s="91"/>
      <c r="B1140" s="81"/>
      <c r="C1140" s="80"/>
      <c r="D1140" s="81"/>
      <c r="E1140" s="81"/>
      <c r="F1140" s="81"/>
      <c r="G1140" s="81"/>
    </row>
    <row r="1141" spans="1:7">
      <c r="A1141" s="92" t="s">
        <v>424</v>
      </c>
      <c r="B1141" s="92"/>
      <c r="C1141" s="92"/>
      <c r="D1141" s="92"/>
      <c r="E1141" s="92"/>
      <c r="F1141" s="92"/>
      <c r="G1141" s="92"/>
    </row>
    <row r="1142" spans="1:7">
      <c r="A1142" s="93" t="s">
        <v>372</v>
      </c>
      <c r="B1142" s="93" t="s">
        <v>373</v>
      </c>
      <c r="C1142" s="93" t="s">
        <v>374</v>
      </c>
      <c r="D1142" s="93" t="s">
        <v>375</v>
      </c>
      <c r="E1142" s="93" t="s">
        <v>376</v>
      </c>
      <c r="F1142" s="93" t="s">
        <v>377</v>
      </c>
      <c r="G1142" s="93" t="s">
        <v>378</v>
      </c>
    </row>
    <row r="1143" spans="1:7">
      <c r="A1143" s="88">
        <v>34</v>
      </c>
      <c r="B1143" s="94" t="s">
        <v>105</v>
      </c>
      <c r="C1143" s="88" t="s">
        <v>384</v>
      </c>
      <c r="D1143" s="95">
        <v>2</v>
      </c>
      <c r="E1143" s="67">
        <v>0</v>
      </c>
      <c r="F1143" s="67">
        <v>0</v>
      </c>
      <c r="G1143" s="68">
        <f>+D1143+E1143-F1143</f>
        <v>2</v>
      </c>
    </row>
    <row r="1144" spans="1:7">
      <c r="A1144" s="88">
        <v>35</v>
      </c>
      <c r="B1144" s="67" t="s">
        <v>690</v>
      </c>
      <c r="C1144" s="82" t="s">
        <v>384</v>
      </c>
      <c r="D1144" s="67">
        <v>12</v>
      </c>
      <c r="E1144" s="67">
        <v>0</v>
      </c>
      <c r="F1144" s="67">
        <v>2</v>
      </c>
      <c r="G1144" s="67">
        <f t="shared" ref="G1144:G1150" si="114">+D1144+E1144-F1144</f>
        <v>10</v>
      </c>
    </row>
    <row r="1145" spans="1:7">
      <c r="A1145" s="88">
        <f t="shared" ref="A1145:A1164" si="115">+A1144+1</f>
        <v>36</v>
      </c>
      <c r="B1145" s="67" t="s">
        <v>693</v>
      </c>
      <c r="C1145" s="82" t="s">
        <v>384</v>
      </c>
      <c r="D1145" s="67">
        <v>2</v>
      </c>
      <c r="E1145" s="67">
        <v>0</v>
      </c>
      <c r="F1145" s="67">
        <v>0</v>
      </c>
      <c r="G1145" s="67">
        <f t="shared" si="114"/>
        <v>2</v>
      </c>
    </row>
    <row r="1146" spans="1:7">
      <c r="A1146" s="88">
        <f t="shared" si="115"/>
        <v>37</v>
      </c>
      <c r="B1146" s="67" t="s">
        <v>694</v>
      </c>
      <c r="C1146" s="82" t="s">
        <v>384</v>
      </c>
      <c r="D1146" s="67">
        <v>2</v>
      </c>
      <c r="E1146" s="67">
        <v>4</v>
      </c>
      <c r="F1146" s="67">
        <v>0</v>
      </c>
      <c r="G1146" s="67">
        <f t="shared" si="114"/>
        <v>6</v>
      </c>
    </row>
    <row r="1147" spans="1:7">
      <c r="A1147" s="88">
        <f t="shared" si="115"/>
        <v>38</v>
      </c>
      <c r="B1147" s="67" t="s">
        <v>695</v>
      </c>
      <c r="C1147" s="82" t="s">
        <v>384</v>
      </c>
      <c r="D1147" s="67">
        <v>3</v>
      </c>
      <c r="E1147" s="67">
        <v>0</v>
      </c>
      <c r="F1147" s="67">
        <v>0</v>
      </c>
      <c r="G1147" s="67">
        <f t="shared" si="114"/>
        <v>3</v>
      </c>
    </row>
    <row r="1148" spans="1:7">
      <c r="A1148" s="88">
        <f t="shared" si="115"/>
        <v>39</v>
      </c>
      <c r="B1148" s="67" t="s">
        <v>696</v>
      </c>
      <c r="C1148" s="82" t="s">
        <v>383</v>
      </c>
      <c r="D1148" s="67">
        <v>3</v>
      </c>
      <c r="E1148" s="67">
        <v>0</v>
      </c>
      <c r="F1148" s="67">
        <v>0</v>
      </c>
      <c r="G1148" s="67">
        <f t="shared" si="114"/>
        <v>3</v>
      </c>
    </row>
    <row r="1149" spans="1:7">
      <c r="A1149" s="88">
        <f t="shared" si="115"/>
        <v>40</v>
      </c>
      <c r="B1149" s="67" t="s">
        <v>697</v>
      </c>
      <c r="C1149" s="82" t="s">
        <v>384</v>
      </c>
      <c r="D1149" s="67">
        <v>1</v>
      </c>
      <c r="E1149" s="67">
        <v>0</v>
      </c>
      <c r="F1149" s="67">
        <v>0</v>
      </c>
      <c r="G1149" s="67">
        <f t="shared" si="114"/>
        <v>1</v>
      </c>
    </row>
    <row r="1150" spans="1:7">
      <c r="A1150" s="88">
        <f t="shared" si="115"/>
        <v>41</v>
      </c>
      <c r="B1150" s="67" t="s">
        <v>698</v>
      </c>
      <c r="C1150" s="82" t="s">
        <v>383</v>
      </c>
      <c r="D1150" s="67">
        <v>19</v>
      </c>
      <c r="E1150" s="67">
        <v>0</v>
      </c>
      <c r="F1150" s="67">
        <v>0</v>
      </c>
      <c r="G1150" s="67">
        <f t="shared" si="114"/>
        <v>19</v>
      </c>
    </row>
    <row r="1151" spans="1:7">
      <c r="A1151" s="88">
        <f t="shared" si="115"/>
        <v>42</v>
      </c>
      <c r="B1151" s="67" t="s">
        <v>66</v>
      </c>
      <c r="C1151" s="82" t="s">
        <v>384</v>
      </c>
      <c r="D1151" s="67">
        <v>0</v>
      </c>
      <c r="E1151" s="67">
        <v>0</v>
      </c>
      <c r="F1151" s="67">
        <v>0</v>
      </c>
      <c r="G1151" s="67">
        <f t="shared" ref="G1151:G1164" si="116">+D1151+E1151-F1151</f>
        <v>0</v>
      </c>
    </row>
    <row r="1152" spans="1:7">
      <c r="A1152" s="88">
        <f t="shared" si="115"/>
        <v>43</v>
      </c>
      <c r="B1152" s="67" t="s">
        <v>699</v>
      </c>
      <c r="C1152" s="82" t="s">
        <v>384</v>
      </c>
      <c r="D1152" s="67">
        <v>4</v>
      </c>
      <c r="E1152" s="67">
        <v>0</v>
      </c>
      <c r="F1152" s="67">
        <v>0</v>
      </c>
      <c r="G1152" s="67">
        <f t="shared" si="116"/>
        <v>4</v>
      </c>
    </row>
    <row r="1153" spans="1:7">
      <c r="A1153" s="88">
        <f t="shared" si="115"/>
        <v>44</v>
      </c>
      <c r="B1153" s="67" t="s">
        <v>700</v>
      </c>
      <c r="C1153" s="82" t="s">
        <v>384</v>
      </c>
      <c r="D1153" s="67">
        <v>8</v>
      </c>
      <c r="E1153" s="67">
        <v>0</v>
      </c>
      <c r="F1153" s="67">
        <v>0</v>
      </c>
      <c r="G1153" s="67">
        <f t="shared" si="116"/>
        <v>8</v>
      </c>
    </row>
    <row r="1154" spans="1:7">
      <c r="A1154" s="88">
        <f t="shared" si="115"/>
        <v>45</v>
      </c>
      <c r="B1154" s="74" t="s">
        <v>701</v>
      </c>
      <c r="C1154" s="82" t="s">
        <v>384</v>
      </c>
      <c r="D1154" s="74">
        <v>12</v>
      </c>
      <c r="E1154" s="67">
        <v>0</v>
      </c>
      <c r="F1154" s="67">
        <v>0</v>
      </c>
      <c r="G1154" s="67">
        <f t="shared" si="116"/>
        <v>12</v>
      </c>
    </row>
    <row r="1155" spans="1:7">
      <c r="A1155" s="88">
        <f t="shared" si="115"/>
        <v>46</v>
      </c>
      <c r="B1155" s="74" t="s">
        <v>702</v>
      </c>
      <c r="C1155" s="82" t="s">
        <v>391</v>
      </c>
      <c r="D1155" s="74">
        <v>19</v>
      </c>
      <c r="E1155" s="67">
        <v>0</v>
      </c>
      <c r="F1155" s="67">
        <v>8</v>
      </c>
      <c r="G1155" s="67">
        <f t="shared" si="116"/>
        <v>11</v>
      </c>
    </row>
    <row r="1156" spans="1:7">
      <c r="A1156" s="88">
        <f t="shared" si="115"/>
        <v>47</v>
      </c>
      <c r="B1156" s="74" t="s">
        <v>703</v>
      </c>
      <c r="C1156" s="82" t="s">
        <v>391</v>
      </c>
      <c r="D1156" s="74">
        <v>3</v>
      </c>
      <c r="E1156" s="67">
        <v>0</v>
      </c>
      <c r="F1156" s="67">
        <v>1</v>
      </c>
      <c r="G1156" s="67">
        <f t="shared" si="116"/>
        <v>2</v>
      </c>
    </row>
    <row r="1157" spans="1:7">
      <c r="A1157" s="88">
        <f t="shared" si="115"/>
        <v>48</v>
      </c>
      <c r="B1157" s="74" t="s">
        <v>705</v>
      </c>
      <c r="C1157" s="83" t="s">
        <v>384</v>
      </c>
      <c r="D1157" s="74">
        <v>1</v>
      </c>
      <c r="E1157" s="67">
        <v>0</v>
      </c>
      <c r="F1157" s="67">
        <v>0</v>
      </c>
      <c r="G1157" s="67">
        <f t="shared" si="116"/>
        <v>1</v>
      </c>
    </row>
    <row r="1158" spans="1:7">
      <c r="A1158" s="88">
        <f t="shared" si="115"/>
        <v>49</v>
      </c>
      <c r="B1158" s="74" t="s">
        <v>706</v>
      </c>
      <c r="C1158" s="83" t="s">
        <v>419</v>
      </c>
      <c r="D1158" s="74">
        <v>1</v>
      </c>
      <c r="E1158" s="67">
        <v>0</v>
      </c>
      <c r="F1158" s="67">
        <v>0</v>
      </c>
      <c r="G1158" s="67">
        <f t="shared" si="116"/>
        <v>1</v>
      </c>
    </row>
    <row r="1159" spans="1:7">
      <c r="A1159" s="88">
        <f t="shared" si="115"/>
        <v>50</v>
      </c>
      <c r="B1159" s="74" t="s">
        <v>707</v>
      </c>
      <c r="C1159" s="83" t="s">
        <v>391</v>
      </c>
      <c r="D1159" s="74">
        <v>1</v>
      </c>
      <c r="E1159" s="67">
        <v>0</v>
      </c>
      <c r="F1159" s="67">
        <v>0</v>
      </c>
      <c r="G1159" s="67">
        <f t="shared" si="116"/>
        <v>1</v>
      </c>
    </row>
    <row r="1160" spans="1:7">
      <c r="A1160" s="88">
        <f t="shared" si="115"/>
        <v>51</v>
      </c>
      <c r="B1160" s="74" t="s">
        <v>3</v>
      </c>
      <c r="C1160" s="83" t="s">
        <v>426</v>
      </c>
      <c r="D1160" s="74">
        <v>0</v>
      </c>
      <c r="E1160" s="67">
        <v>0</v>
      </c>
      <c r="F1160" s="67">
        <v>0</v>
      </c>
      <c r="G1160" s="67">
        <f t="shared" si="116"/>
        <v>0</v>
      </c>
    </row>
    <row r="1161" spans="1:7">
      <c r="A1161" s="88">
        <f t="shared" si="115"/>
        <v>52</v>
      </c>
      <c r="B1161" s="74" t="s">
        <v>67</v>
      </c>
      <c r="C1161" s="83" t="s">
        <v>426</v>
      </c>
      <c r="D1161" s="74">
        <v>0</v>
      </c>
      <c r="E1161" s="67">
        <v>0</v>
      </c>
      <c r="F1161" s="67">
        <v>0</v>
      </c>
      <c r="G1161" s="67">
        <f t="shared" si="116"/>
        <v>0</v>
      </c>
    </row>
    <row r="1162" spans="1:7">
      <c r="A1162" s="88">
        <f t="shared" si="115"/>
        <v>53</v>
      </c>
      <c r="B1162" s="74" t="s">
        <v>68</v>
      </c>
      <c r="C1162" s="83" t="s">
        <v>391</v>
      </c>
      <c r="D1162" s="74">
        <v>0</v>
      </c>
      <c r="E1162" s="67">
        <v>0</v>
      </c>
      <c r="F1162" s="67">
        <v>0</v>
      </c>
      <c r="G1162" s="67">
        <f t="shared" si="116"/>
        <v>0</v>
      </c>
    </row>
    <row r="1163" spans="1:7">
      <c r="A1163" s="88">
        <f t="shared" si="115"/>
        <v>54</v>
      </c>
      <c r="B1163" s="74" t="s">
        <v>708</v>
      </c>
      <c r="C1163" s="83" t="s">
        <v>394</v>
      </c>
      <c r="D1163" s="74">
        <v>50</v>
      </c>
      <c r="E1163" s="67">
        <v>0</v>
      </c>
      <c r="F1163" s="67">
        <v>0</v>
      </c>
      <c r="G1163" s="67">
        <f t="shared" si="116"/>
        <v>50</v>
      </c>
    </row>
    <row r="1164" spans="1:7">
      <c r="A1164" s="69">
        <f t="shared" si="115"/>
        <v>55</v>
      </c>
      <c r="B1164" s="75" t="s">
        <v>1067</v>
      </c>
      <c r="C1164" s="84" t="s">
        <v>426</v>
      </c>
      <c r="D1164" s="75">
        <v>3</v>
      </c>
      <c r="E1164" s="71">
        <v>0</v>
      </c>
      <c r="F1164" s="71">
        <v>0</v>
      </c>
      <c r="G1164" s="71">
        <f t="shared" si="116"/>
        <v>3</v>
      </c>
    </row>
    <row r="1165" spans="1:7">
      <c r="A1165" s="96"/>
      <c r="B1165" s="81"/>
      <c r="C1165" s="80"/>
      <c r="D1165" s="81"/>
      <c r="E1165" s="81"/>
      <c r="F1165" s="81"/>
      <c r="G1165" s="81"/>
    </row>
    <row r="1166" spans="1:7">
      <c r="A1166" s="92" t="s">
        <v>424</v>
      </c>
      <c r="B1166" s="81"/>
      <c r="C1166" s="80"/>
      <c r="D1166" s="81"/>
      <c r="E1166" s="81"/>
      <c r="F1166" s="81"/>
      <c r="G1166" s="81"/>
    </row>
    <row r="1167" spans="1:7">
      <c r="A1167" s="93" t="s">
        <v>372</v>
      </c>
      <c r="B1167" s="93" t="s">
        <v>373</v>
      </c>
      <c r="C1167" s="93" t="s">
        <v>374</v>
      </c>
      <c r="D1167" s="93" t="s">
        <v>375</v>
      </c>
      <c r="E1167" s="93" t="s">
        <v>376</v>
      </c>
      <c r="F1167" s="93" t="s">
        <v>377</v>
      </c>
      <c r="G1167" s="93" t="s">
        <v>378</v>
      </c>
    </row>
    <row r="1168" spans="1:7">
      <c r="A1168" s="65">
        <f>+A1164+1</f>
        <v>56</v>
      </c>
      <c r="B1168" s="74" t="s">
        <v>1068</v>
      </c>
      <c r="C1168" s="83" t="s">
        <v>426</v>
      </c>
      <c r="D1168" s="74">
        <v>0</v>
      </c>
      <c r="E1168" s="64">
        <v>0</v>
      </c>
      <c r="F1168" s="64"/>
      <c r="G1168" s="67">
        <f t="shared" ref="G1168:G1196" si="117">+D1168+E1168-F1168</f>
        <v>0</v>
      </c>
    </row>
    <row r="1169" spans="1:7">
      <c r="A1169" s="65">
        <f t="shared" ref="A1169:A1180" si="118">+A1168+1</f>
        <v>57</v>
      </c>
      <c r="B1169" s="74" t="s">
        <v>1069</v>
      </c>
      <c r="C1169" s="83" t="s">
        <v>384</v>
      </c>
      <c r="D1169" s="74">
        <v>50</v>
      </c>
      <c r="E1169" s="67">
        <v>0</v>
      </c>
      <c r="F1169" s="67">
        <v>0</v>
      </c>
      <c r="G1169" s="67">
        <f t="shared" si="117"/>
        <v>50</v>
      </c>
    </row>
    <row r="1170" spans="1:7">
      <c r="A1170" s="65">
        <f t="shared" si="118"/>
        <v>58</v>
      </c>
      <c r="B1170" s="74" t="s">
        <v>709</v>
      </c>
      <c r="C1170" s="83" t="s">
        <v>426</v>
      </c>
      <c r="D1170" s="74">
        <v>1</v>
      </c>
      <c r="E1170" s="67">
        <v>0</v>
      </c>
      <c r="F1170" s="67">
        <v>0</v>
      </c>
      <c r="G1170" s="67">
        <f t="shared" si="117"/>
        <v>1</v>
      </c>
    </row>
    <row r="1171" spans="1:7">
      <c r="A1171" s="65">
        <f t="shared" si="118"/>
        <v>59</v>
      </c>
      <c r="B1171" s="74" t="s">
        <v>710</v>
      </c>
      <c r="C1171" s="83" t="s">
        <v>426</v>
      </c>
      <c r="D1171" s="74">
        <v>4</v>
      </c>
      <c r="E1171" s="67">
        <v>0</v>
      </c>
      <c r="F1171" s="67">
        <v>0</v>
      </c>
      <c r="G1171" s="67">
        <f t="shared" si="117"/>
        <v>4</v>
      </c>
    </row>
    <row r="1172" spans="1:7">
      <c r="A1172" s="65">
        <f t="shared" si="118"/>
        <v>60</v>
      </c>
      <c r="B1172" s="74" t="s">
        <v>711</v>
      </c>
      <c r="C1172" s="83" t="s">
        <v>384</v>
      </c>
      <c r="D1172" s="74">
        <v>0</v>
      </c>
      <c r="E1172" s="67">
        <v>0</v>
      </c>
      <c r="F1172" s="67">
        <v>0</v>
      </c>
      <c r="G1172" s="67">
        <f t="shared" si="117"/>
        <v>0</v>
      </c>
    </row>
    <row r="1173" spans="1:7">
      <c r="A1173" s="65">
        <f t="shared" si="118"/>
        <v>61</v>
      </c>
      <c r="B1173" s="74" t="s">
        <v>69</v>
      </c>
      <c r="C1173" s="83" t="s">
        <v>384</v>
      </c>
      <c r="D1173" s="74">
        <v>0</v>
      </c>
      <c r="E1173" s="67">
        <v>0</v>
      </c>
      <c r="F1173" s="67">
        <v>0</v>
      </c>
      <c r="G1173" s="67">
        <f t="shared" si="117"/>
        <v>0</v>
      </c>
    </row>
    <row r="1174" spans="1:7">
      <c r="A1174" s="65">
        <f t="shared" si="118"/>
        <v>62</v>
      </c>
      <c r="B1174" s="74" t="s">
        <v>712</v>
      </c>
      <c r="C1174" s="83" t="s">
        <v>384</v>
      </c>
      <c r="D1174" s="74">
        <v>4</v>
      </c>
      <c r="E1174" s="67">
        <v>0</v>
      </c>
      <c r="F1174" s="67">
        <v>3</v>
      </c>
      <c r="G1174" s="67">
        <f t="shared" si="117"/>
        <v>1</v>
      </c>
    </row>
    <row r="1175" spans="1:7">
      <c r="A1175" s="65">
        <f t="shared" si="118"/>
        <v>63</v>
      </c>
      <c r="B1175" s="74" t="s">
        <v>714</v>
      </c>
      <c r="C1175" s="83" t="s">
        <v>384</v>
      </c>
      <c r="D1175" s="74">
        <v>2</v>
      </c>
      <c r="E1175" s="67">
        <v>0</v>
      </c>
      <c r="F1175" s="67">
        <v>0</v>
      </c>
      <c r="G1175" s="67">
        <f t="shared" si="117"/>
        <v>2</v>
      </c>
    </row>
    <row r="1176" spans="1:7">
      <c r="A1176" s="65">
        <f t="shared" si="118"/>
        <v>64</v>
      </c>
      <c r="B1176" s="74" t="s">
        <v>716</v>
      </c>
      <c r="C1176" s="83" t="s">
        <v>384</v>
      </c>
      <c r="D1176" s="74">
        <v>0</v>
      </c>
      <c r="E1176" s="67">
        <v>0</v>
      </c>
      <c r="F1176" s="67">
        <v>0</v>
      </c>
      <c r="G1176" s="67">
        <f t="shared" si="117"/>
        <v>0</v>
      </c>
    </row>
    <row r="1177" spans="1:7">
      <c r="A1177" s="65">
        <f t="shared" si="118"/>
        <v>65</v>
      </c>
      <c r="B1177" s="74" t="s">
        <v>717</v>
      </c>
      <c r="C1177" s="83" t="s">
        <v>383</v>
      </c>
      <c r="D1177" s="74">
        <v>1</v>
      </c>
      <c r="E1177" s="67">
        <v>0</v>
      </c>
      <c r="F1177" s="67">
        <v>0</v>
      </c>
      <c r="G1177" s="67">
        <f t="shared" si="117"/>
        <v>1</v>
      </c>
    </row>
    <row r="1178" spans="1:7">
      <c r="A1178" s="65">
        <f t="shared" si="118"/>
        <v>66</v>
      </c>
      <c r="B1178" s="74" t="s">
        <v>718</v>
      </c>
      <c r="C1178" s="83" t="s">
        <v>384</v>
      </c>
      <c r="D1178" s="74">
        <v>3</v>
      </c>
      <c r="E1178" s="67">
        <v>0</v>
      </c>
      <c r="F1178" s="67">
        <v>0</v>
      </c>
      <c r="G1178" s="67">
        <f t="shared" si="117"/>
        <v>3</v>
      </c>
    </row>
    <row r="1179" spans="1:7">
      <c r="A1179" s="65">
        <f t="shared" si="118"/>
        <v>67</v>
      </c>
      <c r="B1179" s="74" t="s">
        <v>719</v>
      </c>
      <c r="C1179" s="83" t="s">
        <v>384</v>
      </c>
      <c r="D1179" s="74">
        <v>19</v>
      </c>
      <c r="E1179" s="67">
        <v>0</v>
      </c>
      <c r="F1179" s="67">
        <v>0</v>
      </c>
      <c r="G1179" s="67">
        <f t="shared" si="117"/>
        <v>19</v>
      </c>
    </row>
    <row r="1180" spans="1:7">
      <c r="A1180" s="65">
        <f t="shared" si="118"/>
        <v>68</v>
      </c>
      <c r="B1180" s="74" t="s">
        <v>106</v>
      </c>
      <c r="C1180" s="83" t="s">
        <v>384</v>
      </c>
      <c r="D1180" s="74">
        <v>25</v>
      </c>
      <c r="E1180" s="67">
        <v>0</v>
      </c>
      <c r="F1180" s="67">
        <v>0</v>
      </c>
      <c r="G1180" s="67">
        <f t="shared" si="117"/>
        <v>25</v>
      </c>
    </row>
    <row r="1181" spans="1:7">
      <c r="A1181" s="65">
        <v>69</v>
      </c>
      <c r="B1181" s="74" t="s">
        <v>720</v>
      </c>
      <c r="C1181" s="83" t="s">
        <v>384</v>
      </c>
      <c r="D1181" s="74">
        <v>1</v>
      </c>
      <c r="E1181" s="67">
        <v>4</v>
      </c>
      <c r="F1181" s="67">
        <v>0</v>
      </c>
      <c r="G1181" s="67">
        <f t="shared" si="117"/>
        <v>5</v>
      </c>
    </row>
    <row r="1182" spans="1:7">
      <c r="A1182" s="65">
        <f t="shared" ref="A1182:A1195" si="119">+A1181+1</f>
        <v>70</v>
      </c>
      <c r="B1182" s="74" t="s">
        <v>723</v>
      </c>
      <c r="C1182" s="83" t="s">
        <v>384</v>
      </c>
      <c r="D1182" s="74">
        <v>2</v>
      </c>
      <c r="E1182" s="67">
        <v>4</v>
      </c>
      <c r="F1182" s="67">
        <v>0</v>
      </c>
      <c r="G1182" s="67">
        <f t="shared" si="117"/>
        <v>6</v>
      </c>
    </row>
    <row r="1183" spans="1:7">
      <c r="A1183" s="65">
        <f t="shared" si="119"/>
        <v>71</v>
      </c>
      <c r="B1183" s="74" t="s">
        <v>724</v>
      </c>
      <c r="C1183" s="83" t="s">
        <v>384</v>
      </c>
      <c r="D1183" s="74">
        <v>4</v>
      </c>
      <c r="E1183" s="67">
        <v>0</v>
      </c>
      <c r="F1183" s="67">
        <v>0</v>
      </c>
      <c r="G1183" s="67">
        <f t="shared" si="117"/>
        <v>4</v>
      </c>
    </row>
    <row r="1184" spans="1:7">
      <c r="A1184" s="65">
        <f t="shared" si="119"/>
        <v>72</v>
      </c>
      <c r="B1184" s="74" t="s">
        <v>725</v>
      </c>
      <c r="C1184" s="83" t="s">
        <v>384</v>
      </c>
      <c r="D1184" s="74">
        <v>2</v>
      </c>
      <c r="E1184" s="67">
        <v>4</v>
      </c>
      <c r="F1184" s="67">
        <v>1</v>
      </c>
      <c r="G1184" s="67">
        <f t="shared" si="117"/>
        <v>5</v>
      </c>
    </row>
    <row r="1185" spans="1:7">
      <c r="A1185" s="65">
        <f t="shared" si="119"/>
        <v>73</v>
      </c>
      <c r="B1185" s="74" t="s">
        <v>726</v>
      </c>
      <c r="C1185" s="83" t="s">
        <v>384</v>
      </c>
      <c r="D1185" s="74">
        <v>8</v>
      </c>
      <c r="E1185" s="67">
        <v>0</v>
      </c>
      <c r="F1185" s="67">
        <v>1</v>
      </c>
      <c r="G1185" s="67">
        <f t="shared" si="117"/>
        <v>7</v>
      </c>
    </row>
    <row r="1186" spans="1:7">
      <c r="A1186" s="65">
        <f t="shared" si="119"/>
        <v>74</v>
      </c>
      <c r="B1186" s="74" t="s">
        <v>4</v>
      </c>
      <c r="C1186" s="83" t="s">
        <v>384</v>
      </c>
      <c r="D1186" s="74">
        <v>2</v>
      </c>
      <c r="E1186" s="67">
        <v>0</v>
      </c>
      <c r="F1186" s="67">
        <v>0</v>
      </c>
      <c r="G1186" s="67">
        <f t="shared" si="117"/>
        <v>2</v>
      </c>
    </row>
    <row r="1187" spans="1:7">
      <c r="A1187" s="65">
        <f t="shared" si="119"/>
        <v>75</v>
      </c>
      <c r="B1187" s="74" t="s">
        <v>5</v>
      </c>
      <c r="C1187" s="83" t="s">
        <v>384</v>
      </c>
      <c r="D1187" s="74">
        <v>0</v>
      </c>
      <c r="E1187" s="67">
        <v>0</v>
      </c>
      <c r="F1187" s="67">
        <v>0</v>
      </c>
      <c r="G1187" s="67">
        <f t="shared" si="117"/>
        <v>0</v>
      </c>
    </row>
    <row r="1188" spans="1:7">
      <c r="A1188" s="65">
        <f t="shared" si="119"/>
        <v>76</v>
      </c>
      <c r="B1188" s="74" t="s">
        <v>6</v>
      </c>
      <c r="C1188" s="83" t="s">
        <v>384</v>
      </c>
      <c r="D1188" s="74">
        <v>2</v>
      </c>
      <c r="E1188" s="67">
        <v>0</v>
      </c>
      <c r="F1188" s="67">
        <v>0</v>
      </c>
      <c r="G1188" s="67">
        <f t="shared" si="117"/>
        <v>2</v>
      </c>
    </row>
    <row r="1189" spans="1:7">
      <c r="A1189" s="65">
        <f t="shared" si="119"/>
        <v>77</v>
      </c>
      <c r="B1189" s="74" t="s">
        <v>727</v>
      </c>
      <c r="C1189" s="83" t="s">
        <v>384</v>
      </c>
      <c r="D1189" s="74">
        <v>1</v>
      </c>
      <c r="E1189" s="67">
        <v>0</v>
      </c>
      <c r="F1189" s="67">
        <v>0</v>
      </c>
      <c r="G1189" s="67">
        <f t="shared" si="117"/>
        <v>1</v>
      </c>
    </row>
    <row r="1190" spans="1:7">
      <c r="A1190" s="65">
        <f t="shared" si="119"/>
        <v>78</v>
      </c>
      <c r="B1190" s="74" t="s">
        <v>729</v>
      </c>
      <c r="C1190" s="83" t="s">
        <v>384</v>
      </c>
      <c r="D1190" s="74">
        <v>1</v>
      </c>
      <c r="E1190" s="67">
        <v>0</v>
      </c>
      <c r="F1190" s="67">
        <v>0</v>
      </c>
      <c r="G1190" s="67">
        <f t="shared" si="117"/>
        <v>1</v>
      </c>
    </row>
    <row r="1191" spans="1:7">
      <c r="A1191" s="65">
        <f t="shared" si="119"/>
        <v>79</v>
      </c>
      <c r="B1191" s="74" t="s">
        <v>730</v>
      </c>
      <c r="C1191" s="83" t="s">
        <v>386</v>
      </c>
      <c r="D1191" s="74">
        <v>2</v>
      </c>
      <c r="E1191" s="67">
        <v>0</v>
      </c>
      <c r="F1191" s="67">
        <v>0</v>
      </c>
      <c r="G1191" s="67">
        <f t="shared" si="117"/>
        <v>2</v>
      </c>
    </row>
    <row r="1192" spans="1:7">
      <c r="A1192" s="65">
        <f t="shared" si="119"/>
        <v>80</v>
      </c>
      <c r="B1192" s="74" t="s">
        <v>731</v>
      </c>
      <c r="C1192" s="83" t="s">
        <v>384</v>
      </c>
      <c r="D1192" s="74">
        <v>2</v>
      </c>
      <c r="E1192" s="67">
        <v>0</v>
      </c>
      <c r="F1192" s="67">
        <v>0</v>
      </c>
      <c r="G1192" s="67">
        <f t="shared" si="117"/>
        <v>2</v>
      </c>
    </row>
    <row r="1193" spans="1:7">
      <c r="A1193" s="65">
        <f t="shared" si="119"/>
        <v>81</v>
      </c>
      <c r="B1193" s="74" t="s">
        <v>71</v>
      </c>
      <c r="C1193" s="83" t="s">
        <v>384</v>
      </c>
      <c r="D1193" s="74">
        <v>3</v>
      </c>
      <c r="E1193" s="67">
        <v>2</v>
      </c>
      <c r="F1193" s="67">
        <v>1</v>
      </c>
      <c r="G1193" s="67">
        <f t="shared" si="117"/>
        <v>4</v>
      </c>
    </row>
    <row r="1194" spans="1:7">
      <c r="A1194" s="65">
        <f t="shared" si="119"/>
        <v>82</v>
      </c>
      <c r="B1194" s="74" t="s">
        <v>73</v>
      </c>
      <c r="C1194" s="83" t="s">
        <v>384</v>
      </c>
      <c r="D1194" s="74">
        <v>0</v>
      </c>
      <c r="E1194" s="67">
        <v>3</v>
      </c>
      <c r="F1194" s="67">
        <v>0</v>
      </c>
      <c r="G1194" s="67">
        <f t="shared" si="117"/>
        <v>3</v>
      </c>
    </row>
    <row r="1195" spans="1:7">
      <c r="A1195" s="65">
        <f t="shared" si="119"/>
        <v>83</v>
      </c>
      <c r="B1195" s="74" t="s">
        <v>7</v>
      </c>
      <c r="C1195" s="83" t="s">
        <v>384</v>
      </c>
      <c r="D1195" s="74">
        <v>2</v>
      </c>
      <c r="E1195" s="67">
        <v>0</v>
      </c>
      <c r="F1195" s="67">
        <v>0</v>
      </c>
      <c r="G1195" s="67">
        <f t="shared" si="117"/>
        <v>2</v>
      </c>
    </row>
    <row r="1196" spans="1:7">
      <c r="A1196" s="65">
        <f>+A1195+1</f>
        <v>84</v>
      </c>
      <c r="B1196" s="74" t="s">
        <v>107</v>
      </c>
      <c r="C1196" s="83" t="s">
        <v>384</v>
      </c>
      <c r="D1196" s="74">
        <v>6</v>
      </c>
      <c r="E1196" s="67">
        <v>0</v>
      </c>
      <c r="F1196" s="67">
        <v>0</v>
      </c>
      <c r="G1196" s="67">
        <f t="shared" si="117"/>
        <v>6</v>
      </c>
    </row>
    <row r="1197" spans="1:7">
      <c r="A1197" s="65">
        <v>85</v>
      </c>
      <c r="B1197" s="74" t="s">
        <v>732</v>
      </c>
      <c r="C1197" s="83" t="s">
        <v>384</v>
      </c>
      <c r="D1197" s="74">
        <v>5</v>
      </c>
      <c r="E1197" s="67">
        <v>0</v>
      </c>
      <c r="F1197" s="67">
        <v>0</v>
      </c>
      <c r="G1197" s="67">
        <f t="shared" ref="G1197:G1207" si="120">+D1197+E1197-F1197</f>
        <v>5</v>
      </c>
    </row>
    <row r="1198" spans="1:7">
      <c r="A1198" s="65">
        <f>+A1197+1</f>
        <v>86</v>
      </c>
      <c r="B1198" s="74" t="s">
        <v>733</v>
      </c>
      <c r="C1198" s="83" t="s">
        <v>384</v>
      </c>
      <c r="D1198" s="74">
        <v>1</v>
      </c>
      <c r="E1198" s="67">
        <v>0</v>
      </c>
      <c r="F1198" s="67">
        <v>0</v>
      </c>
      <c r="G1198" s="67">
        <f t="shared" si="120"/>
        <v>1</v>
      </c>
    </row>
    <row r="1199" spans="1:7">
      <c r="A1199" s="65">
        <f>+A1198+1</f>
        <v>87</v>
      </c>
      <c r="B1199" s="74" t="s">
        <v>734</v>
      </c>
      <c r="C1199" s="83" t="s">
        <v>384</v>
      </c>
      <c r="D1199" s="74">
        <v>1</v>
      </c>
      <c r="E1199" s="67">
        <v>0</v>
      </c>
      <c r="F1199" s="67">
        <v>1</v>
      </c>
      <c r="G1199" s="67">
        <f t="shared" si="120"/>
        <v>0</v>
      </c>
    </row>
    <row r="1200" spans="1:7">
      <c r="A1200" s="65">
        <f>+A1199+1</f>
        <v>88</v>
      </c>
      <c r="B1200" s="74" t="s">
        <v>108</v>
      </c>
      <c r="C1200" s="83" t="s">
        <v>384</v>
      </c>
      <c r="D1200" s="74">
        <v>8</v>
      </c>
      <c r="E1200" s="67">
        <v>0</v>
      </c>
      <c r="F1200" s="67">
        <v>0</v>
      </c>
      <c r="G1200" s="67">
        <f t="shared" si="120"/>
        <v>8</v>
      </c>
    </row>
    <row r="1201" spans="1:7">
      <c r="A1201" s="65">
        <v>89</v>
      </c>
      <c r="B1201" s="74" t="s">
        <v>735</v>
      </c>
      <c r="C1201" s="83" t="s">
        <v>383</v>
      </c>
      <c r="D1201" s="74">
        <v>1</v>
      </c>
      <c r="E1201" s="67">
        <v>0</v>
      </c>
      <c r="F1201" s="67">
        <v>0</v>
      </c>
      <c r="G1201" s="67">
        <f t="shared" si="120"/>
        <v>1</v>
      </c>
    </row>
    <row r="1202" spans="1:7">
      <c r="A1202" s="65">
        <f>+A1201+1</f>
        <v>90</v>
      </c>
      <c r="B1202" s="74" t="s">
        <v>736</v>
      </c>
      <c r="C1202" s="83" t="s">
        <v>384</v>
      </c>
      <c r="D1202" s="74">
        <v>8</v>
      </c>
      <c r="E1202" s="67">
        <v>0</v>
      </c>
      <c r="F1202" s="67">
        <v>0</v>
      </c>
      <c r="G1202" s="67">
        <f t="shared" si="120"/>
        <v>8</v>
      </c>
    </row>
    <row r="1203" spans="1:7">
      <c r="A1203" s="65">
        <f>+A1202+1</f>
        <v>91</v>
      </c>
      <c r="B1203" s="74" t="s">
        <v>737</v>
      </c>
      <c r="C1203" s="83" t="s">
        <v>384</v>
      </c>
      <c r="D1203" s="74">
        <v>7</v>
      </c>
      <c r="E1203" s="67">
        <v>0</v>
      </c>
      <c r="F1203" s="67">
        <v>0</v>
      </c>
      <c r="G1203" s="67">
        <f t="shared" si="120"/>
        <v>7</v>
      </c>
    </row>
    <row r="1204" spans="1:7">
      <c r="A1204" s="65">
        <f>+A1203+1</f>
        <v>92</v>
      </c>
      <c r="B1204" s="74" t="s">
        <v>738</v>
      </c>
      <c r="C1204" s="83" t="s">
        <v>384</v>
      </c>
      <c r="D1204" s="74">
        <v>2</v>
      </c>
      <c r="E1204" s="67">
        <v>0</v>
      </c>
      <c r="F1204" s="67">
        <v>0</v>
      </c>
      <c r="G1204" s="67">
        <f t="shared" si="120"/>
        <v>2</v>
      </c>
    </row>
    <row r="1205" spans="1:7">
      <c r="A1205" s="65">
        <v>93</v>
      </c>
      <c r="B1205" s="74" t="s">
        <v>171</v>
      </c>
      <c r="C1205" s="83" t="s">
        <v>394</v>
      </c>
      <c r="D1205" s="74">
        <v>0</v>
      </c>
      <c r="E1205" s="67">
        <v>100</v>
      </c>
      <c r="F1205" s="67">
        <v>0</v>
      </c>
      <c r="G1205" s="67">
        <f t="shared" si="120"/>
        <v>100</v>
      </c>
    </row>
    <row r="1206" spans="1:7">
      <c r="A1206" s="65">
        <v>94</v>
      </c>
      <c r="B1206" s="74" t="s">
        <v>172</v>
      </c>
      <c r="C1206" s="83" t="s">
        <v>384</v>
      </c>
      <c r="D1206" s="74">
        <v>0</v>
      </c>
      <c r="E1206" s="67">
        <v>6</v>
      </c>
      <c r="F1206" s="67">
        <v>0</v>
      </c>
      <c r="G1206" s="67">
        <f t="shared" si="120"/>
        <v>6</v>
      </c>
    </row>
    <row r="1207" spans="1:7">
      <c r="A1207" s="69">
        <v>95</v>
      </c>
      <c r="B1207" s="75" t="s">
        <v>173</v>
      </c>
      <c r="C1207" s="84" t="s">
        <v>384</v>
      </c>
      <c r="D1207" s="75">
        <v>0</v>
      </c>
      <c r="E1207" s="71">
        <v>4</v>
      </c>
      <c r="F1207" s="71">
        <v>1</v>
      </c>
      <c r="G1207" s="71">
        <f t="shared" si="120"/>
        <v>3</v>
      </c>
    </row>
    <row r="1208" spans="1:7">
      <c r="A1208" s="96"/>
      <c r="B1208" s="97"/>
      <c r="C1208" s="98"/>
      <c r="D1208" s="97"/>
      <c r="E1208" s="56"/>
      <c r="F1208" s="56"/>
      <c r="G1208" s="81"/>
    </row>
    <row r="1209" spans="1:7">
      <c r="A1209" s="92" t="s">
        <v>424</v>
      </c>
      <c r="B1209" s="92"/>
      <c r="C1209" s="92"/>
      <c r="D1209" s="92"/>
      <c r="E1209" s="92"/>
      <c r="F1209" s="92"/>
      <c r="G1209" s="92"/>
    </row>
    <row r="1210" spans="1:7">
      <c r="A1210" s="93" t="s">
        <v>372</v>
      </c>
      <c r="B1210" s="93" t="s">
        <v>373</v>
      </c>
      <c r="C1210" s="93" t="s">
        <v>374</v>
      </c>
      <c r="D1210" s="93" t="s">
        <v>375</v>
      </c>
      <c r="E1210" s="93" t="s">
        <v>376</v>
      </c>
      <c r="F1210" s="93" t="s">
        <v>377</v>
      </c>
      <c r="G1210" s="93" t="s">
        <v>378</v>
      </c>
    </row>
    <row r="1211" spans="1:7">
      <c r="A1211" s="65">
        <f>+A1204+1</f>
        <v>93</v>
      </c>
      <c r="B1211" s="74" t="s">
        <v>739</v>
      </c>
      <c r="C1211" s="83" t="s">
        <v>384</v>
      </c>
      <c r="D1211" s="74">
        <v>2</v>
      </c>
      <c r="E1211" s="64">
        <v>0</v>
      </c>
      <c r="F1211" s="64">
        <v>0</v>
      </c>
      <c r="G1211" s="67">
        <f t="shared" ref="G1211:G1243" si="121">+D1211+E1211-F1211</f>
        <v>2</v>
      </c>
    </row>
    <row r="1212" spans="1:7">
      <c r="A1212" s="65">
        <f>+A1211+1</f>
        <v>94</v>
      </c>
      <c r="B1212" s="74" t="s">
        <v>740</v>
      </c>
      <c r="C1212" s="83" t="s">
        <v>426</v>
      </c>
      <c r="D1212" s="74">
        <v>14</v>
      </c>
      <c r="E1212" s="67">
        <v>0</v>
      </c>
      <c r="F1212" s="67">
        <v>9</v>
      </c>
      <c r="G1212" s="67">
        <f t="shared" si="121"/>
        <v>5</v>
      </c>
    </row>
    <row r="1213" spans="1:7">
      <c r="A1213" s="65">
        <f>+A1212+1</f>
        <v>95</v>
      </c>
      <c r="B1213" s="74" t="s">
        <v>741</v>
      </c>
      <c r="C1213" s="83" t="s">
        <v>384</v>
      </c>
      <c r="D1213" s="74">
        <v>1</v>
      </c>
      <c r="E1213" s="67">
        <v>0</v>
      </c>
      <c r="F1213" s="67">
        <v>0</v>
      </c>
      <c r="G1213" s="67">
        <f t="shared" si="121"/>
        <v>1</v>
      </c>
    </row>
    <row r="1214" spans="1:7">
      <c r="A1214" s="65">
        <f>+A1213+1</f>
        <v>96</v>
      </c>
      <c r="B1214" s="74" t="s">
        <v>742</v>
      </c>
      <c r="C1214" s="83" t="s">
        <v>384</v>
      </c>
      <c r="D1214" s="74">
        <v>4</v>
      </c>
      <c r="E1214" s="67">
        <v>0</v>
      </c>
      <c r="F1214" s="67">
        <v>0</v>
      </c>
      <c r="G1214" s="67">
        <f t="shared" si="121"/>
        <v>4</v>
      </c>
    </row>
    <row r="1215" spans="1:7">
      <c r="A1215" s="65">
        <f>+A1214+1</f>
        <v>97</v>
      </c>
      <c r="B1215" s="74" t="s">
        <v>743</v>
      </c>
      <c r="C1215" s="83" t="s">
        <v>383</v>
      </c>
      <c r="D1215" s="74">
        <v>7</v>
      </c>
      <c r="E1215" s="67">
        <v>0</v>
      </c>
      <c r="F1215" s="67">
        <v>1</v>
      </c>
      <c r="G1215" s="67">
        <f t="shared" si="121"/>
        <v>6</v>
      </c>
    </row>
    <row r="1216" spans="1:7">
      <c r="A1216" s="65">
        <f>+A1215+1</f>
        <v>98</v>
      </c>
      <c r="B1216" s="74" t="s">
        <v>109</v>
      </c>
      <c r="C1216" s="83" t="s">
        <v>384</v>
      </c>
      <c r="D1216" s="74">
        <v>2</v>
      </c>
      <c r="E1216" s="67">
        <v>0</v>
      </c>
      <c r="F1216" s="67">
        <v>0</v>
      </c>
      <c r="G1216" s="67">
        <f t="shared" si="121"/>
        <v>2</v>
      </c>
    </row>
    <row r="1217" spans="1:7">
      <c r="A1217" s="65">
        <v>99</v>
      </c>
      <c r="B1217" s="74" t="s">
        <v>744</v>
      </c>
      <c r="C1217" s="83" t="s">
        <v>384</v>
      </c>
      <c r="D1217" s="74">
        <v>16</v>
      </c>
      <c r="E1217" s="67">
        <v>0</v>
      </c>
      <c r="F1217" s="67">
        <v>2</v>
      </c>
      <c r="G1217" s="67">
        <f t="shared" si="121"/>
        <v>14</v>
      </c>
    </row>
    <row r="1218" spans="1:7">
      <c r="A1218" s="65">
        <f t="shared" ref="A1218:A1236" si="122">+A1217+1</f>
        <v>100</v>
      </c>
      <c r="B1218" s="74" t="s">
        <v>74</v>
      </c>
      <c r="C1218" s="83" t="s">
        <v>383</v>
      </c>
      <c r="D1218" s="74">
        <v>1</v>
      </c>
      <c r="E1218" s="67">
        <v>0</v>
      </c>
      <c r="F1218" s="67">
        <v>0</v>
      </c>
      <c r="G1218" s="67">
        <f t="shared" si="121"/>
        <v>1</v>
      </c>
    </row>
    <row r="1219" spans="1:7">
      <c r="A1219" s="65">
        <f t="shared" si="122"/>
        <v>101</v>
      </c>
      <c r="B1219" s="74" t="s">
        <v>747</v>
      </c>
      <c r="C1219" s="83" t="s">
        <v>384</v>
      </c>
      <c r="D1219" s="74">
        <v>4</v>
      </c>
      <c r="E1219" s="67">
        <v>0</v>
      </c>
      <c r="F1219" s="67">
        <v>0</v>
      </c>
      <c r="G1219" s="67">
        <f t="shared" si="121"/>
        <v>4</v>
      </c>
    </row>
    <row r="1220" spans="1:7">
      <c r="A1220" s="65">
        <f t="shared" si="122"/>
        <v>102</v>
      </c>
      <c r="B1220" s="74" t="s">
        <v>75</v>
      </c>
      <c r="C1220" s="83" t="s">
        <v>383</v>
      </c>
      <c r="D1220" s="74">
        <v>2</v>
      </c>
      <c r="E1220" s="67">
        <v>0</v>
      </c>
      <c r="F1220" s="67">
        <v>0</v>
      </c>
      <c r="G1220" s="67">
        <f t="shared" si="121"/>
        <v>2</v>
      </c>
    </row>
    <row r="1221" spans="1:7">
      <c r="A1221" s="65">
        <f t="shared" si="122"/>
        <v>103</v>
      </c>
      <c r="B1221" s="74" t="s">
        <v>754</v>
      </c>
      <c r="C1221" s="83" t="s">
        <v>426</v>
      </c>
      <c r="D1221" s="74">
        <v>1</v>
      </c>
      <c r="E1221" s="67">
        <v>0</v>
      </c>
      <c r="F1221" s="67">
        <v>0</v>
      </c>
      <c r="G1221" s="67">
        <f t="shared" si="121"/>
        <v>1</v>
      </c>
    </row>
    <row r="1222" spans="1:7">
      <c r="A1222" s="65">
        <f t="shared" si="122"/>
        <v>104</v>
      </c>
      <c r="B1222" s="74" t="s">
        <v>755</v>
      </c>
      <c r="C1222" s="83" t="s">
        <v>384</v>
      </c>
      <c r="D1222" s="74">
        <v>1</v>
      </c>
      <c r="E1222" s="67">
        <v>0</v>
      </c>
      <c r="F1222" s="67">
        <v>1</v>
      </c>
      <c r="G1222" s="67">
        <f t="shared" si="121"/>
        <v>0</v>
      </c>
    </row>
    <row r="1223" spans="1:7">
      <c r="A1223" s="65">
        <f t="shared" si="122"/>
        <v>105</v>
      </c>
      <c r="B1223" s="74" t="s">
        <v>756</v>
      </c>
      <c r="C1223" s="83" t="s">
        <v>384</v>
      </c>
      <c r="D1223" s="74">
        <v>1</v>
      </c>
      <c r="E1223" s="67">
        <v>0</v>
      </c>
      <c r="F1223" s="67">
        <v>1</v>
      </c>
      <c r="G1223" s="67">
        <f t="shared" si="121"/>
        <v>0</v>
      </c>
    </row>
    <row r="1224" spans="1:7">
      <c r="A1224" s="65">
        <f t="shared" si="122"/>
        <v>106</v>
      </c>
      <c r="B1224" s="74" t="s">
        <v>757</v>
      </c>
      <c r="C1224" s="83" t="s">
        <v>384</v>
      </c>
      <c r="D1224" s="74">
        <v>2</v>
      </c>
      <c r="E1224" s="67">
        <v>0</v>
      </c>
      <c r="F1224" s="67">
        <v>2</v>
      </c>
      <c r="G1224" s="67">
        <f t="shared" si="121"/>
        <v>0</v>
      </c>
    </row>
    <row r="1225" spans="1:7">
      <c r="A1225" s="65">
        <f t="shared" si="122"/>
        <v>107</v>
      </c>
      <c r="B1225" s="74" t="s">
        <v>8</v>
      </c>
      <c r="C1225" s="83" t="s">
        <v>384</v>
      </c>
      <c r="D1225" s="74">
        <v>7</v>
      </c>
      <c r="E1225" s="67">
        <v>0</v>
      </c>
      <c r="F1225" s="67">
        <v>0</v>
      </c>
      <c r="G1225" s="67">
        <f t="shared" si="121"/>
        <v>7</v>
      </c>
    </row>
    <row r="1226" spans="1:7">
      <c r="A1226" s="65">
        <f t="shared" si="122"/>
        <v>108</v>
      </c>
      <c r="B1226" s="74" t="s">
        <v>758</v>
      </c>
      <c r="C1226" s="83" t="s">
        <v>384</v>
      </c>
      <c r="D1226" s="74">
        <v>2</v>
      </c>
      <c r="E1226" s="67">
        <v>0</v>
      </c>
      <c r="F1226" s="67">
        <v>0</v>
      </c>
      <c r="G1226" s="67">
        <f t="shared" si="121"/>
        <v>2</v>
      </c>
    </row>
    <row r="1227" spans="1:7">
      <c r="A1227" s="65">
        <f t="shared" si="122"/>
        <v>109</v>
      </c>
      <c r="B1227" s="74" t="s">
        <v>762</v>
      </c>
      <c r="C1227" s="83" t="s">
        <v>384</v>
      </c>
      <c r="D1227" s="74">
        <v>0</v>
      </c>
      <c r="E1227" s="67">
        <v>0</v>
      </c>
      <c r="F1227" s="67">
        <v>0</v>
      </c>
      <c r="G1227" s="67">
        <f t="shared" si="121"/>
        <v>0</v>
      </c>
    </row>
    <row r="1228" spans="1:7">
      <c r="A1228" s="65">
        <f t="shared" si="122"/>
        <v>110</v>
      </c>
      <c r="B1228" s="74" t="s">
        <v>765</v>
      </c>
      <c r="C1228" s="83" t="s">
        <v>384</v>
      </c>
      <c r="D1228" s="74">
        <v>2</v>
      </c>
      <c r="E1228" s="67">
        <v>0</v>
      </c>
      <c r="F1228" s="67">
        <v>0</v>
      </c>
      <c r="G1228" s="67">
        <f t="shared" si="121"/>
        <v>2</v>
      </c>
    </row>
    <row r="1229" spans="1:7">
      <c r="A1229" s="65">
        <f t="shared" si="122"/>
        <v>111</v>
      </c>
      <c r="B1229" s="74" t="s">
        <v>768</v>
      </c>
      <c r="C1229" s="83" t="s">
        <v>384</v>
      </c>
      <c r="D1229" s="74">
        <v>2</v>
      </c>
      <c r="E1229" s="67">
        <v>0</v>
      </c>
      <c r="F1229" s="67">
        <v>0</v>
      </c>
      <c r="G1229" s="67">
        <f t="shared" si="121"/>
        <v>2</v>
      </c>
    </row>
    <row r="1230" spans="1:7">
      <c r="A1230" s="65">
        <f t="shared" si="122"/>
        <v>112</v>
      </c>
      <c r="B1230" s="74" t="s">
        <v>769</v>
      </c>
      <c r="C1230" s="83" t="s">
        <v>384</v>
      </c>
      <c r="D1230" s="74">
        <v>1</v>
      </c>
      <c r="E1230" s="67">
        <v>0</v>
      </c>
      <c r="F1230" s="67">
        <v>0</v>
      </c>
      <c r="G1230" s="67">
        <f t="shared" si="121"/>
        <v>1</v>
      </c>
    </row>
    <row r="1231" spans="1:7">
      <c r="A1231" s="65">
        <f t="shared" si="122"/>
        <v>113</v>
      </c>
      <c r="B1231" s="74" t="s">
        <v>1070</v>
      </c>
      <c r="C1231" s="83" t="s">
        <v>384</v>
      </c>
      <c r="D1231" s="74">
        <v>4</v>
      </c>
      <c r="E1231" s="67">
        <v>0</v>
      </c>
      <c r="F1231" s="67">
        <v>0</v>
      </c>
      <c r="G1231" s="67">
        <f t="shared" si="121"/>
        <v>4</v>
      </c>
    </row>
    <row r="1232" spans="1:7">
      <c r="A1232" s="65">
        <f t="shared" si="122"/>
        <v>114</v>
      </c>
      <c r="B1232" s="74" t="s">
        <v>1071</v>
      </c>
      <c r="C1232" s="83" t="s">
        <v>384</v>
      </c>
      <c r="D1232" s="74">
        <v>1</v>
      </c>
      <c r="E1232" s="67">
        <v>0</v>
      </c>
      <c r="F1232" s="67">
        <v>0</v>
      </c>
      <c r="G1232" s="67">
        <f t="shared" si="121"/>
        <v>1</v>
      </c>
    </row>
    <row r="1233" spans="1:7">
      <c r="A1233" s="65">
        <f t="shared" si="122"/>
        <v>115</v>
      </c>
      <c r="B1233" s="74" t="s">
        <v>772</v>
      </c>
      <c r="C1233" s="83" t="s">
        <v>384</v>
      </c>
      <c r="D1233" s="74">
        <v>1</v>
      </c>
      <c r="E1233" s="67">
        <v>0</v>
      </c>
      <c r="F1233" s="67">
        <v>0</v>
      </c>
      <c r="G1233" s="67">
        <f t="shared" si="121"/>
        <v>1</v>
      </c>
    </row>
    <row r="1234" spans="1:7">
      <c r="A1234" s="65">
        <f t="shared" si="122"/>
        <v>116</v>
      </c>
      <c r="B1234" s="74" t="s">
        <v>773</v>
      </c>
      <c r="C1234" s="83" t="s">
        <v>384</v>
      </c>
      <c r="D1234" s="74">
        <v>1</v>
      </c>
      <c r="E1234" s="67">
        <v>0</v>
      </c>
      <c r="F1234" s="67">
        <v>0</v>
      </c>
      <c r="G1234" s="67">
        <f t="shared" si="121"/>
        <v>1</v>
      </c>
    </row>
    <row r="1235" spans="1:7">
      <c r="A1235" s="65">
        <f t="shared" si="122"/>
        <v>117</v>
      </c>
      <c r="B1235" s="74" t="s">
        <v>775</v>
      </c>
      <c r="C1235" s="83" t="s">
        <v>384</v>
      </c>
      <c r="D1235" s="74">
        <v>5</v>
      </c>
      <c r="E1235" s="67">
        <v>0</v>
      </c>
      <c r="F1235" s="67">
        <v>0</v>
      </c>
      <c r="G1235" s="67">
        <f t="shared" si="121"/>
        <v>5</v>
      </c>
    </row>
    <row r="1236" spans="1:7">
      <c r="A1236" s="65">
        <f t="shared" si="122"/>
        <v>118</v>
      </c>
      <c r="B1236" s="74" t="s">
        <v>774</v>
      </c>
      <c r="C1236" s="83" t="s">
        <v>384</v>
      </c>
      <c r="D1236" s="74">
        <v>1</v>
      </c>
      <c r="E1236" s="67">
        <v>0</v>
      </c>
      <c r="F1236" s="67">
        <v>0</v>
      </c>
      <c r="G1236" s="67">
        <f t="shared" si="121"/>
        <v>1</v>
      </c>
    </row>
    <row r="1237" spans="1:7">
      <c r="A1237" s="65">
        <f>+A1236+1</f>
        <v>119</v>
      </c>
      <c r="B1237" s="74" t="s">
        <v>110</v>
      </c>
      <c r="C1237" s="83" t="s">
        <v>384</v>
      </c>
      <c r="D1237" s="74">
        <v>2</v>
      </c>
      <c r="E1237" s="67">
        <v>0</v>
      </c>
      <c r="F1237" s="67">
        <v>0</v>
      </c>
      <c r="G1237" s="67">
        <f t="shared" si="121"/>
        <v>2</v>
      </c>
    </row>
    <row r="1238" spans="1:7">
      <c r="A1238" s="65">
        <f>+A1236+1</f>
        <v>119</v>
      </c>
      <c r="B1238" s="74" t="s">
        <v>776</v>
      </c>
      <c r="C1238" s="83" t="s">
        <v>384</v>
      </c>
      <c r="D1238" s="74">
        <v>1</v>
      </c>
      <c r="E1238" s="67">
        <v>0</v>
      </c>
      <c r="F1238" s="67">
        <v>0</v>
      </c>
      <c r="G1238" s="67">
        <f t="shared" si="121"/>
        <v>1</v>
      </c>
    </row>
    <row r="1239" spans="1:7">
      <c r="A1239" s="65">
        <f t="shared" ref="A1239:A1249" si="123">+A1238+1</f>
        <v>120</v>
      </c>
      <c r="B1239" s="74" t="s">
        <v>1072</v>
      </c>
      <c r="C1239" s="83" t="s">
        <v>384</v>
      </c>
      <c r="D1239" s="74">
        <v>1</v>
      </c>
      <c r="E1239" s="67">
        <v>0</v>
      </c>
      <c r="F1239" s="67">
        <v>0</v>
      </c>
      <c r="G1239" s="67">
        <f t="shared" si="121"/>
        <v>1</v>
      </c>
    </row>
    <row r="1240" spans="1:7">
      <c r="A1240" s="65">
        <f t="shared" si="123"/>
        <v>121</v>
      </c>
      <c r="B1240" s="74" t="s">
        <v>9</v>
      </c>
      <c r="C1240" s="83" t="s">
        <v>384</v>
      </c>
      <c r="D1240" s="74">
        <v>1</v>
      </c>
      <c r="E1240" s="67">
        <v>0</v>
      </c>
      <c r="F1240" s="67">
        <v>0</v>
      </c>
      <c r="G1240" s="67">
        <f t="shared" si="121"/>
        <v>1</v>
      </c>
    </row>
    <row r="1241" spans="1:7">
      <c r="A1241" s="65">
        <f t="shared" si="123"/>
        <v>122</v>
      </c>
      <c r="B1241" s="74" t="s">
        <v>1073</v>
      </c>
      <c r="C1241" s="83" t="s">
        <v>426</v>
      </c>
      <c r="D1241" s="74">
        <v>1</v>
      </c>
      <c r="E1241" s="67">
        <v>0</v>
      </c>
      <c r="F1241" s="67">
        <v>0</v>
      </c>
      <c r="G1241" s="67">
        <f t="shared" si="121"/>
        <v>1</v>
      </c>
    </row>
    <row r="1242" spans="1:7">
      <c r="A1242" s="65">
        <f t="shared" si="123"/>
        <v>123</v>
      </c>
      <c r="B1242" s="74" t="s">
        <v>1074</v>
      </c>
      <c r="C1242" s="83" t="s">
        <v>426</v>
      </c>
      <c r="D1242" s="74">
        <v>1</v>
      </c>
      <c r="E1242" s="67">
        <v>0</v>
      </c>
      <c r="F1242" s="67">
        <v>0</v>
      </c>
      <c r="G1242" s="67">
        <f t="shared" si="121"/>
        <v>1</v>
      </c>
    </row>
    <row r="1243" spans="1:7">
      <c r="A1243" s="65">
        <f t="shared" si="123"/>
        <v>124</v>
      </c>
      <c r="B1243" s="74" t="s">
        <v>1075</v>
      </c>
      <c r="C1243" s="83" t="s">
        <v>426</v>
      </c>
      <c r="D1243" s="74">
        <v>2</v>
      </c>
      <c r="E1243" s="67">
        <v>0</v>
      </c>
      <c r="F1243" s="67">
        <v>0</v>
      </c>
      <c r="G1243" s="67">
        <f t="shared" si="121"/>
        <v>2</v>
      </c>
    </row>
    <row r="1244" spans="1:7">
      <c r="A1244" s="65">
        <f t="shared" si="123"/>
        <v>125</v>
      </c>
      <c r="B1244" s="74" t="s">
        <v>1079</v>
      </c>
      <c r="C1244" s="83" t="s">
        <v>426</v>
      </c>
      <c r="D1244" s="74">
        <v>2</v>
      </c>
      <c r="E1244" s="67">
        <v>0</v>
      </c>
      <c r="F1244" s="67">
        <v>0</v>
      </c>
      <c r="G1244" s="67">
        <f t="shared" ref="G1244:G1249" si="124">+D1244+E1244-F1244</f>
        <v>2</v>
      </c>
    </row>
    <row r="1245" spans="1:7">
      <c r="A1245" s="65">
        <f t="shared" si="123"/>
        <v>126</v>
      </c>
      <c r="B1245" s="74" t="s">
        <v>1080</v>
      </c>
      <c r="C1245" s="83" t="s">
        <v>426</v>
      </c>
      <c r="D1245" s="74">
        <v>1</v>
      </c>
      <c r="E1245" s="67">
        <v>0</v>
      </c>
      <c r="F1245" s="67">
        <v>0</v>
      </c>
      <c r="G1245" s="67">
        <f t="shared" si="124"/>
        <v>1</v>
      </c>
    </row>
    <row r="1246" spans="1:7">
      <c r="A1246" s="65">
        <f t="shared" si="123"/>
        <v>127</v>
      </c>
      <c r="B1246" s="74" t="s">
        <v>779</v>
      </c>
      <c r="C1246" s="83" t="s">
        <v>426</v>
      </c>
      <c r="D1246" s="74">
        <v>0</v>
      </c>
      <c r="E1246" s="67">
        <v>0</v>
      </c>
      <c r="F1246" s="67">
        <v>0</v>
      </c>
      <c r="G1246" s="67">
        <f t="shared" si="124"/>
        <v>0</v>
      </c>
    </row>
    <row r="1247" spans="1:7">
      <c r="A1247" s="65">
        <f t="shared" si="123"/>
        <v>128</v>
      </c>
      <c r="B1247" s="74" t="s">
        <v>1081</v>
      </c>
      <c r="C1247" s="83" t="s">
        <v>426</v>
      </c>
      <c r="D1247" s="74">
        <v>1</v>
      </c>
      <c r="E1247" s="67">
        <v>0</v>
      </c>
      <c r="F1247" s="67">
        <v>0</v>
      </c>
      <c r="G1247" s="67">
        <f t="shared" si="124"/>
        <v>1</v>
      </c>
    </row>
    <row r="1248" spans="1:7">
      <c r="A1248" s="65">
        <f t="shared" si="123"/>
        <v>129</v>
      </c>
      <c r="B1248" s="74" t="s">
        <v>780</v>
      </c>
      <c r="C1248" s="83" t="s">
        <v>426</v>
      </c>
      <c r="D1248" s="74">
        <v>1</v>
      </c>
      <c r="E1248" s="67">
        <v>0</v>
      </c>
      <c r="F1248" s="67">
        <v>0</v>
      </c>
      <c r="G1248" s="67">
        <f t="shared" si="124"/>
        <v>1</v>
      </c>
    </row>
    <row r="1249" spans="1:7">
      <c r="A1249" s="65">
        <f t="shared" si="123"/>
        <v>130</v>
      </c>
      <c r="B1249" s="74" t="s">
        <v>778</v>
      </c>
      <c r="C1249" s="83" t="s">
        <v>384</v>
      </c>
      <c r="D1249" s="74">
        <v>2</v>
      </c>
      <c r="E1249" s="67">
        <v>0</v>
      </c>
      <c r="F1249" s="67">
        <v>0</v>
      </c>
      <c r="G1249" s="67">
        <f t="shared" si="124"/>
        <v>2</v>
      </c>
    </row>
    <row r="1250" spans="1:7">
      <c r="A1250" s="65">
        <v>131</v>
      </c>
      <c r="B1250" s="74" t="s">
        <v>175</v>
      </c>
      <c r="C1250" s="83" t="s">
        <v>384</v>
      </c>
      <c r="D1250" s="74">
        <v>0</v>
      </c>
      <c r="E1250" s="67">
        <v>12</v>
      </c>
      <c r="F1250" s="67">
        <v>0</v>
      </c>
      <c r="G1250" s="67">
        <f>+D1250+E1250-F1250</f>
        <v>12</v>
      </c>
    </row>
    <row r="1251" spans="1:7">
      <c r="A1251" s="69">
        <v>132</v>
      </c>
      <c r="B1251" s="75" t="s">
        <v>176</v>
      </c>
      <c r="C1251" s="84" t="s">
        <v>384</v>
      </c>
      <c r="D1251" s="75">
        <v>1</v>
      </c>
      <c r="E1251" s="71">
        <v>1</v>
      </c>
      <c r="F1251" s="71">
        <v>0</v>
      </c>
      <c r="G1251" s="71">
        <f>+D1251+E1251-F1251</f>
        <v>2</v>
      </c>
    </row>
    <row r="1252" spans="1:7">
      <c r="A1252" s="56" t="s">
        <v>416</v>
      </c>
      <c r="B1252" s="56"/>
      <c r="C1252" s="56"/>
      <c r="D1252" s="97"/>
      <c r="E1252" s="56"/>
      <c r="F1252" s="56"/>
      <c r="G1252" s="81" t="s">
        <v>416</v>
      </c>
    </row>
    <row r="1253" spans="1:7">
      <c r="A1253" s="96"/>
      <c r="B1253" s="56"/>
      <c r="C1253" s="56"/>
      <c r="D1253" s="97"/>
      <c r="E1253" s="56"/>
      <c r="F1253" s="56"/>
      <c r="G1253" s="81"/>
    </row>
    <row r="1254" spans="1:7">
      <c r="A1254" s="92" t="s">
        <v>438</v>
      </c>
      <c r="B1254" s="92"/>
      <c r="C1254" s="92"/>
      <c r="D1254" s="92"/>
      <c r="E1254" s="92"/>
      <c r="F1254" s="92"/>
      <c r="G1254" s="92"/>
    </row>
    <row r="1255" spans="1:7">
      <c r="A1255" s="93" t="s">
        <v>372</v>
      </c>
      <c r="B1255" s="93" t="s">
        <v>373</v>
      </c>
      <c r="C1255" s="93" t="s">
        <v>374</v>
      </c>
      <c r="D1255" s="93" t="s">
        <v>375</v>
      </c>
      <c r="E1255" s="93" t="s">
        <v>376</v>
      </c>
      <c r="F1255" s="93" t="s">
        <v>377</v>
      </c>
      <c r="G1255" s="93" t="s">
        <v>378</v>
      </c>
    </row>
    <row r="1256" spans="1:7">
      <c r="A1256" s="62">
        <v>1</v>
      </c>
      <c r="B1256" s="63" t="s">
        <v>303</v>
      </c>
      <c r="C1256" s="62" t="s">
        <v>381</v>
      </c>
      <c r="D1256" s="73">
        <v>53</v>
      </c>
      <c r="E1256" s="64">
        <v>0</v>
      </c>
      <c r="F1256" s="64">
        <v>0</v>
      </c>
      <c r="G1256" s="64">
        <f t="shared" ref="G1256:G1272" si="125">+D1256+E1256-F1256</f>
        <v>53</v>
      </c>
    </row>
    <row r="1257" spans="1:7">
      <c r="A1257" s="65">
        <f>+A1256+1</f>
        <v>2</v>
      </c>
      <c r="B1257" s="66" t="s">
        <v>781</v>
      </c>
      <c r="C1257" s="65" t="s">
        <v>384</v>
      </c>
      <c r="D1257" s="74">
        <v>1</v>
      </c>
      <c r="E1257" s="67">
        <v>0</v>
      </c>
      <c r="F1257" s="67">
        <v>0</v>
      </c>
      <c r="G1257" s="67">
        <f t="shared" si="125"/>
        <v>1</v>
      </c>
    </row>
    <row r="1258" spans="1:7">
      <c r="A1258" s="65">
        <f t="shared" ref="A1258:A1299" si="126">+A1257+1</f>
        <v>3</v>
      </c>
      <c r="B1258" s="66" t="s">
        <v>782</v>
      </c>
      <c r="C1258" s="65" t="s">
        <v>439</v>
      </c>
      <c r="D1258" s="74">
        <v>1</v>
      </c>
      <c r="E1258" s="67">
        <v>0</v>
      </c>
      <c r="F1258" s="67">
        <v>0</v>
      </c>
      <c r="G1258" s="67">
        <f t="shared" si="125"/>
        <v>1</v>
      </c>
    </row>
    <row r="1259" spans="1:7">
      <c r="A1259" s="65">
        <f t="shared" si="126"/>
        <v>4</v>
      </c>
      <c r="B1259" s="66" t="s">
        <v>783</v>
      </c>
      <c r="C1259" s="65" t="s">
        <v>391</v>
      </c>
      <c r="D1259" s="74">
        <v>1</v>
      </c>
      <c r="E1259" s="67">
        <v>0</v>
      </c>
      <c r="F1259" s="67">
        <v>1</v>
      </c>
      <c r="G1259" s="67">
        <f t="shared" si="125"/>
        <v>0</v>
      </c>
    </row>
    <row r="1260" spans="1:7">
      <c r="A1260" s="65">
        <f t="shared" si="126"/>
        <v>5</v>
      </c>
      <c r="B1260" s="78" t="s">
        <v>305</v>
      </c>
      <c r="C1260" s="79" t="s">
        <v>394</v>
      </c>
      <c r="D1260" s="74">
        <v>2</v>
      </c>
      <c r="E1260" s="67">
        <v>0</v>
      </c>
      <c r="F1260" s="67">
        <v>0</v>
      </c>
      <c r="G1260" s="67">
        <f t="shared" si="125"/>
        <v>2</v>
      </c>
    </row>
    <row r="1261" spans="1:7">
      <c r="A1261" s="65">
        <f t="shared" si="126"/>
        <v>6</v>
      </c>
      <c r="B1261" s="78" t="s">
        <v>784</v>
      </c>
      <c r="C1261" s="79" t="s">
        <v>394</v>
      </c>
      <c r="D1261" s="74">
        <v>1</v>
      </c>
      <c r="E1261" s="67">
        <v>0</v>
      </c>
      <c r="F1261" s="67">
        <v>0</v>
      </c>
      <c r="G1261" s="67">
        <f t="shared" si="125"/>
        <v>1</v>
      </c>
    </row>
    <row r="1262" spans="1:7">
      <c r="A1262" s="65">
        <f t="shared" si="126"/>
        <v>7</v>
      </c>
      <c r="B1262" s="78" t="s">
        <v>306</v>
      </c>
      <c r="C1262" s="79" t="s">
        <v>394</v>
      </c>
      <c r="D1262" s="74">
        <v>1</v>
      </c>
      <c r="E1262" s="67">
        <v>0</v>
      </c>
      <c r="F1262" s="67">
        <v>0</v>
      </c>
      <c r="G1262" s="67">
        <f t="shared" si="125"/>
        <v>1</v>
      </c>
    </row>
    <row r="1263" spans="1:7">
      <c r="A1263" s="65">
        <f t="shared" si="126"/>
        <v>8</v>
      </c>
      <c r="B1263" s="78" t="s">
        <v>785</v>
      </c>
      <c r="C1263" s="79" t="s">
        <v>391</v>
      </c>
      <c r="D1263" s="74">
        <v>1</v>
      </c>
      <c r="E1263" s="67">
        <v>0</v>
      </c>
      <c r="F1263" s="67">
        <v>0</v>
      </c>
      <c r="G1263" s="67">
        <f t="shared" si="125"/>
        <v>1</v>
      </c>
    </row>
    <row r="1264" spans="1:7">
      <c r="A1264" s="65">
        <f t="shared" si="126"/>
        <v>9</v>
      </c>
      <c r="B1264" s="78" t="s">
        <v>786</v>
      </c>
      <c r="C1264" s="79" t="s">
        <v>384</v>
      </c>
      <c r="D1264" s="74">
        <v>6</v>
      </c>
      <c r="E1264" s="67">
        <v>5</v>
      </c>
      <c r="F1264" s="67">
        <v>3</v>
      </c>
      <c r="G1264" s="67">
        <f t="shared" si="125"/>
        <v>8</v>
      </c>
    </row>
    <row r="1265" spans="1:7">
      <c r="A1265" s="65">
        <f t="shared" si="126"/>
        <v>10</v>
      </c>
      <c r="B1265" s="78" t="s">
        <v>787</v>
      </c>
      <c r="C1265" s="79" t="s">
        <v>384</v>
      </c>
      <c r="D1265" s="74">
        <v>1</v>
      </c>
      <c r="E1265" s="67">
        <v>10</v>
      </c>
      <c r="F1265" s="67">
        <v>1</v>
      </c>
      <c r="G1265" s="67">
        <f t="shared" si="125"/>
        <v>10</v>
      </c>
    </row>
    <row r="1266" spans="1:7">
      <c r="A1266" s="65">
        <f t="shared" si="126"/>
        <v>11</v>
      </c>
      <c r="B1266" s="78" t="s">
        <v>788</v>
      </c>
      <c r="C1266" s="79" t="s">
        <v>384</v>
      </c>
      <c r="D1266" s="74">
        <v>5</v>
      </c>
      <c r="E1266" s="67">
        <v>15</v>
      </c>
      <c r="F1266" s="67">
        <v>10</v>
      </c>
      <c r="G1266" s="67">
        <f t="shared" si="125"/>
        <v>10</v>
      </c>
    </row>
    <row r="1267" spans="1:7">
      <c r="A1267" s="65">
        <f t="shared" si="126"/>
        <v>12</v>
      </c>
      <c r="B1267" s="78" t="s">
        <v>789</v>
      </c>
      <c r="C1267" s="79" t="s">
        <v>384</v>
      </c>
      <c r="D1267" s="74">
        <v>46</v>
      </c>
      <c r="E1267" s="67">
        <v>0</v>
      </c>
      <c r="F1267" s="67">
        <v>0</v>
      </c>
      <c r="G1267" s="67">
        <f t="shared" si="125"/>
        <v>46</v>
      </c>
    </row>
    <row r="1268" spans="1:7">
      <c r="A1268" s="65">
        <f t="shared" si="126"/>
        <v>13</v>
      </c>
      <c r="B1268" s="78" t="s">
        <v>790</v>
      </c>
      <c r="C1268" s="79" t="s">
        <v>384</v>
      </c>
      <c r="D1268" s="74">
        <v>1</v>
      </c>
      <c r="E1268" s="67">
        <v>0</v>
      </c>
      <c r="F1268" s="67">
        <v>0</v>
      </c>
      <c r="G1268" s="67">
        <f t="shared" si="125"/>
        <v>1</v>
      </c>
    </row>
    <row r="1269" spans="1:7">
      <c r="A1269" s="65">
        <f t="shared" si="126"/>
        <v>14</v>
      </c>
      <c r="B1269" s="78" t="s">
        <v>791</v>
      </c>
      <c r="C1269" s="79" t="s">
        <v>384</v>
      </c>
      <c r="D1269" s="74">
        <v>1</v>
      </c>
      <c r="E1269" s="67">
        <v>0</v>
      </c>
      <c r="F1269" s="67">
        <v>0</v>
      </c>
      <c r="G1269" s="67">
        <f t="shared" si="125"/>
        <v>1</v>
      </c>
    </row>
    <row r="1270" spans="1:7">
      <c r="A1270" s="65">
        <f t="shared" si="126"/>
        <v>15</v>
      </c>
      <c r="B1270" s="78" t="s">
        <v>792</v>
      </c>
      <c r="C1270" s="79" t="s">
        <v>384</v>
      </c>
      <c r="D1270" s="74">
        <v>1</v>
      </c>
      <c r="E1270" s="67">
        <v>0</v>
      </c>
      <c r="F1270" s="67">
        <v>0</v>
      </c>
      <c r="G1270" s="67">
        <f t="shared" si="125"/>
        <v>1</v>
      </c>
    </row>
    <row r="1271" spans="1:7">
      <c r="A1271" s="65">
        <f t="shared" si="126"/>
        <v>16</v>
      </c>
      <c r="B1271" s="78" t="s">
        <v>793</v>
      </c>
      <c r="C1271" s="79" t="s">
        <v>384</v>
      </c>
      <c r="D1271" s="74">
        <v>1</v>
      </c>
      <c r="E1271" s="67">
        <v>0</v>
      </c>
      <c r="F1271" s="67">
        <v>0</v>
      </c>
      <c r="G1271" s="67">
        <f t="shared" si="125"/>
        <v>1</v>
      </c>
    </row>
    <row r="1272" spans="1:7">
      <c r="A1272" s="65">
        <f t="shared" si="126"/>
        <v>17</v>
      </c>
      <c r="B1272" s="78" t="s">
        <v>794</v>
      </c>
      <c r="C1272" s="79" t="s">
        <v>384</v>
      </c>
      <c r="D1272" s="74">
        <v>3</v>
      </c>
      <c r="E1272" s="67">
        <v>0</v>
      </c>
      <c r="F1272" s="67">
        <v>0</v>
      </c>
      <c r="G1272" s="67">
        <f t="shared" si="125"/>
        <v>3</v>
      </c>
    </row>
    <row r="1273" spans="1:7">
      <c r="A1273" s="65">
        <f t="shared" si="126"/>
        <v>18</v>
      </c>
      <c r="B1273" s="78" t="s">
        <v>795</v>
      </c>
      <c r="C1273" s="79" t="s">
        <v>384</v>
      </c>
      <c r="D1273" s="74">
        <v>1</v>
      </c>
      <c r="E1273" s="67">
        <v>0</v>
      </c>
      <c r="F1273" s="67">
        <v>0</v>
      </c>
      <c r="G1273" s="67">
        <f t="shared" ref="G1273:G1278" si="127">+D1273+E1273-F1273</f>
        <v>1</v>
      </c>
    </row>
    <row r="1274" spans="1:7">
      <c r="A1274" s="65">
        <f t="shared" si="126"/>
        <v>19</v>
      </c>
      <c r="B1274" s="78" t="s">
        <v>796</v>
      </c>
      <c r="C1274" s="79" t="s">
        <v>384</v>
      </c>
      <c r="D1274" s="74">
        <v>2</v>
      </c>
      <c r="E1274" s="67">
        <v>0</v>
      </c>
      <c r="F1274" s="67">
        <v>0</v>
      </c>
      <c r="G1274" s="67">
        <f t="shared" si="127"/>
        <v>2</v>
      </c>
    </row>
    <row r="1275" spans="1:7">
      <c r="A1275" s="65">
        <f t="shared" si="126"/>
        <v>20</v>
      </c>
      <c r="B1275" s="78" t="s">
        <v>797</v>
      </c>
      <c r="C1275" s="79" t="s">
        <v>384</v>
      </c>
      <c r="D1275" s="74">
        <v>4</v>
      </c>
      <c r="E1275" s="67">
        <v>0</v>
      </c>
      <c r="F1275" s="67">
        <v>2</v>
      </c>
      <c r="G1275" s="67">
        <f t="shared" si="127"/>
        <v>2</v>
      </c>
    </row>
    <row r="1276" spans="1:7">
      <c r="A1276" s="65">
        <f t="shared" si="126"/>
        <v>21</v>
      </c>
      <c r="B1276" s="78" t="s">
        <v>798</v>
      </c>
      <c r="C1276" s="79" t="s">
        <v>384</v>
      </c>
      <c r="D1276" s="74">
        <v>12</v>
      </c>
      <c r="E1276" s="67">
        <v>0</v>
      </c>
      <c r="F1276" s="67">
        <v>2</v>
      </c>
      <c r="G1276" s="67">
        <f t="shared" si="127"/>
        <v>10</v>
      </c>
    </row>
    <row r="1277" spans="1:7">
      <c r="A1277" s="65">
        <f t="shared" si="126"/>
        <v>22</v>
      </c>
      <c r="B1277" s="78" t="s">
        <v>799</v>
      </c>
      <c r="C1277" s="79" t="s">
        <v>384</v>
      </c>
      <c r="D1277" s="74">
        <v>8</v>
      </c>
      <c r="E1277" s="67">
        <v>0</v>
      </c>
      <c r="F1277" s="67">
        <v>4</v>
      </c>
      <c r="G1277" s="67">
        <f t="shared" si="127"/>
        <v>4</v>
      </c>
    </row>
    <row r="1278" spans="1:7">
      <c r="A1278" s="65">
        <f t="shared" si="126"/>
        <v>23</v>
      </c>
      <c r="B1278" s="78" t="s">
        <v>800</v>
      </c>
      <c r="C1278" s="79" t="s">
        <v>384</v>
      </c>
      <c r="D1278" s="74">
        <v>7</v>
      </c>
      <c r="E1278" s="67">
        <v>0</v>
      </c>
      <c r="F1278" s="67">
        <v>0</v>
      </c>
      <c r="G1278" s="67">
        <f t="shared" si="127"/>
        <v>7</v>
      </c>
    </row>
    <row r="1279" spans="1:7">
      <c r="A1279" s="65">
        <f t="shared" si="126"/>
        <v>24</v>
      </c>
      <c r="B1279" s="78" t="s">
        <v>801</v>
      </c>
      <c r="C1279" s="79" t="s">
        <v>384</v>
      </c>
      <c r="D1279" s="74">
        <v>8</v>
      </c>
      <c r="E1279" s="67">
        <v>0</v>
      </c>
      <c r="F1279" s="67">
        <v>2</v>
      </c>
      <c r="G1279" s="67">
        <f t="shared" ref="G1279:G1305" si="128">+D1279+E1279-F1279</f>
        <v>6</v>
      </c>
    </row>
    <row r="1280" spans="1:7">
      <c r="A1280" s="65">
        <f t="shared" si="126"/>
        <v>25</v>
      </c>
      <c r="B1280" s="78" t="s">
        <v>802</v>
      </c>
      <c r="C1280" s="79" t="s">
        <v>384</v>
      </c>
      <c r="D1280" s="74">
        <v>6</v>
      </c>
      <c r="E1280" s="67">
        <v>0</v>
      </c>
      <c r="F1280" s="67">
        <v>0</v>
      </c>
      <c r="G1280" s="67">
        <f t="shared" si="128"/>
        <v>6</v>
      </c>
    </row>
    <row r="1281" spans="1:7">
      <c r="A1281" s="65">
        <f t="shared" si="126"/>
        <v>26</v>
      </c>
      <c r="B1281" s="78" t="s">
        <v>803</v>
      </c>
      <c r="C1281" s="79" t="s">
        <v>384</v>
      </c>
      <c r="D1281" s="74">
        <v>13</v>
      </c>
      <c r="E1281" s="67">
        <v>0</v>
      </c>
      <c r="F1281" s="67">
        <v>0</v>
      </c>
      <c r="G1281" s="67">
        <f t="shared" si="128"/>
        <v>13</v>
      </c>
    </row>
    <row r="1282" spans="1:7">
      <c r="A1282" s="65">
        <f t="shared" si="126"/>
        <v>27</v>
      </c>
      <c r="B1282" s="78" t="s">
        <v>804</v>
      </c>
      <c r="C1282" s="79" t="s">
        <v>384</v>
      </c>
      <c r="D1282" s="74">
        <v>6</v>
      </c>
      <c r="E1282" s="67">
        <v>0</v>
      </c>
      <c r="F1282" s="67">
        <v>0</v>
      </c>
      <c r="G1282" s="67">
        <f t="shared" si="128"/>
        <v>6</v>
      </c>
    </row>
    <row r="1283" spans="1:7">
      <c r="A1283" s="65">
        <f t="shared" si="126"/>
        <v>28</v>
      </c>
      <c r="B1283" s="78" t="s">
        <v>805</v>
      </c>
      <c r="C1283" s="79" t="s">
        <v>384</v>
      </c>
      <c r="D1283" s="74">
        <v>0</v>
      </c>
      <c r="E1283" s="67">
        <v>6</v>
      </c>
      <c r="F1283" s="67">
        <v>0</v>
      </c>
      <c r="G1283" s="67">
        <f t="shared" si="128"/>
        <v>6</v>
      </c>
    </row>
    <row r="1284" spans="1:7">
      <c r="A1284" s="65">
        <f t="shared" si="126"/>
        <v>29</v>
      </c>
      <c r="B1284" s="78" t="s">
        <v>806</v>
      </c>
      <c r="C1284" s="79" t="s">
        <v>384</v>
      </c>
      <c r="D1284" s="74">
        <v>4</v>
      </c>
      <c r="E1284" s="67">
        <v>0</v>
      </c>
      <c r="F1284" s="67">
        <v>0</v>
      </c>
      <c r="G1284" s="67">
        <f t="shared" si="128"/>
        <v>4</v>
      </c>
    </row>
    <row r="1285" spans="1:7">
      <c r="A1285" s="65">
        <f t="shared" si="126"/>
        <v>30</v>
      </c>
      <c r="B1285" s="78" t="s">
        <v>807</v>
      </c>
      <c r="C1285" s="79" t="s">
        <v>384</v>
      </c>
      <c r="D1285" s="74">
        <v>20</v>
      </c>
      <c r="E1285" s="67">
        <v>0</v>
      </c>
      <c r="F1285" s="67">
        <v>0</v>
      </c>
      <c r="G1285" s="67">
        <f t="shared" si="128"/>
        <v>20</v>
      </c>
    </row>
    <row r="1286" spans="1:7">
      <c r="A1286" s="65">
        <f t="shared" si="126"/>
        <v>31</v>
      </c>
      <c r="B1286" s="78" t="s">
        <v>808</v>
      </c>
      <c r="C1286" s="79" t="s">
        <v>384</v>
      </c>
      <c r="D1286" s="74">
        <v>9</v>
      </c>
      <c r="E1286" s="67">
        <v>0</v>
      </c>
      <c r="F1286" s="67">
        <v>0</v>
      </c>
      <c r="G1286" s="67">
        <f t="shared" si="128"/>
        <v>9</v>
      </c>
    </row>
    <row r="1287" spans="1:7">
      <c r="A1287" s="65">
        <f t="shared" si="126"/>
        <v>32</v>
      </c>
      <c r="B1287" s="78" t="s">
        <v>809</v>
      </c>
      <c r="C1287" s="79" t="s">
        <v>384</v>
      </c>
      <c r="D1287" s="74">
        <v>1</v>
      </c>
      <c r="E1287" s="67">
        <v>0</v>
      </c>
      <c r="F1287" s="67">
        <v>0</v>
      </c>
      <c r="G1287" s="67">
        <f t="shared" si="128"/>
        <v>1</v>
      </c>
    </row>
    <row r="1288" spans="1:7">
      <c r="A1288" s="65">
        <f t="shared" si="126"/>
        <v>33</v>
      </c>
      <c r="B1288" s="78" t="s">
        <v>810</v>
      </c>
      <c r="C1288" s="79" t="s">
        <v>384</v>
      </c>
      <c r="D1288" s="74">
        <v>1</v>
      </c>
      <c r="E1288" s="67">
        <v>0</v>
      </c>
      <c r="F1288" s="67">
        <v>0</v>
      </c>
      <c r="G1288" s="67">
        <f t="shared" si="128"/>
        <v>1</v>
      </c>
    </row>
    <row r="1289" spans="1:7">
      <c r="A1289" s="65">
        <f t="shared" si="126"/>
        <v>34</v>
      </c>
      <c r="B1289" s="78" t="s">
        <v>811</v>
      </c>
      <c r="C1289" s="79" t="s">
        <v>384</v>
      </c>
      <c r="D1289" s="74">
        <v>4</v>
      </c>
      <c r="E1289" s="67">
        <v>0</v>
      </c>
      <c r="F1289" s="67">
        <v>3</v>
      </c>
      <c r="G1289" s="67">
        <f t="shared" si="128"/>
        <v>1</v>
      </c>
    </row>
    <row r="1290" spans="1:7">
      <c r="A1290" s="65">
        <f t="shared" si="126"/>
        <v>35</v>
      </c>
      <c r="B1290" s="78" t="s">
        <v>812</v>
      </c>
      <c r="C1290" s="79" t="s">
        <v>384</v>
      </c>
      <c r="D1290" s="74">
        <v>2</v>
      </c>
      <c r="E1290" s="67">
        <v>0</v>
      </c>
      <c r="F1290" s="67">
        <v>0</v>
      </c>
      <c r="G1290" s="67">
        <f t="shared" si="128"/>
        <v>2</v>
      </c>
    </row>
    <row r="1291" spans="1:7">
      <c r="A1291" s="65">
        <f t="shared" si="126"/>
        <v>36</v>
      </c>
      <c r="B1291" s="78" t="s">
        <v>10</v>
      </c>
      <c r="C1291" s="79" t="s">
        <v>384</v>
      </c>
      <c r="D1291" s="74">
        <v>6</v>
      </c>
      <c r="E1291" s="67">
        <v>0</v>
      </c>
      <c r="F1291" s="67">
        <v>0</v>
      </c>
      <c r="G1291" s="67">
        <f t="shared" si="128"/>
        <v>6</v>
      </c>
    </row>
    <row r="1292" spans="1:7">
      <c r="A1292" s="65">
        <f t="shared" si="126"/>
        <v>37</v>
      </c>
      <c r="B1292" s="78" t="s">
        <v>813</v>
      </c>
      <c r="C1292" s="79" t="s">
        <v>384</v>
      </c>
      <c r="D1292" s="74">
        <v>4</v>
      </c>
      <c r="E1292" s="67">
        <v>0</v>
      </c>
      <c r="F1292" s="67">
        <v>0</v>
      </c>
      <c r="G1292" s="67">
        <f t="shared" si="128"/>
        <v>4</v>
      </c>
    </row>
    <row r="1293" spans="1:7">
      <c r="A1293" s="65">
        <f t="shared" si="126"/>
        <v>38</v>
      </c>
      <c r="B1293" s="78" t="s">
        <v>814</v>
      </c>
      <c r="C1293" s="79" t="s">
        <v>384</v>
      </c>
      <c r="D1293" s="74">
        <v>5</v>
      </c>
      <c r="E1293" s="67">
        <v>0</v>
      </c>
      <c r="F1293" s="67">
        <v>0</v>
      </c>
      <c r="G1293" s="67">
        <f t="shared" si="128"/>
        <v>5</v>
      </c>
    </row>
    <row r="1294" spans="1:7">
      <c r="A1294" s="65">
        <f t="shared" si="126"/>
        <v>39</v>
      </c>
      <c r="B1294" s="78" t="s">
        <v>111</v>
      </c>
      <c r="C1294" s="79" t="s">
        <v>384</v>
      </c>
      <c r="D1294" s="74">
        <v>0</v>
      </c>
      <c r="E1294" s="67">
        <v>4</v>
      </c>
      <c r="F1294" s="67">
        <v>0</v>
      </c>
      <c r="G1294" s="67">
        <f t="shared" si="128"/>
        <v>4</v>
      </c>
    </row>
    <row r="1295" spans="1:7">
      <c r="A1295" s="65">
        <f t="shared" si="126"/>
        <v>40</v>
      </c>
      <c r="B1295" s="78" t="s">
        <v>817</v>
      </c>
      <c r="C1295" s="79" t="s">
        <v>384</v>
      </c>
      <c r="D1295" s="74">
        <v>6</v>
      </c>
      <c r="E1295" s="67">
        <v>0</v>
      </c>
      <c r="F1295" s="67">
        <v>2</v>
      </c>
      <c r="G1295" s="67">
        <f t="shared" si="128"/>
        <v>4</v>
      </c>
    </row>
    <row r="1296" spans="1:7">
      <c r="A1296" s="65">
        <f t="shared" si="126"/>
        <v>41</v>
      </c>
      <c r="B1296" s="78" t="s">
        <v>818</v>
      </c>
      <c r="C1296" s="79" t="s">
        <v>384</v>
      </c>
      <c r="D1296" s="74">
        <v>5</v>
      </c>
      <c r="E1296" s="67">
        <v>0</v>
      </c>
      <c r="F1296" s="67">
        <v>0</v>
      </c>
      <c r="G1296" s="67">
        <f t="shared" si="128"/>
        <v>5</v>
      </c>
    </row>
    <row r="1297" spans="1:7">
      <c r="A1297" s="65">
        <f t="shared" si="126"/>
        <v>42</v>
      </c>
      <c r="B1297" s="78" t="s">
        <v>819</v>
      </c>
      <c r="C1297" s="79" t="s">
        <v>384</v>
      </c>
      <c r="D1297" s="74">
        <v>2</v>
      </c>
      <c r="E1297" s="67">
        <v>0</v>
      </c>
      <c r="F1297" s="67">
        <v>0</v>
      </c>
      <c r="G1297" s="67">
        <f t="shared" si="128"/>
        <v>2</v>
      </c>
    </row>
    <row r="1298" spans="1:7">
      <c r="A1298" s="65">
        <f t="shared" si="126"/>
        <v>43</v>
      </c>
      <c r="B1298" s="78" t="s">
        <v>820</v>
      </c>
      <c r="C1298" s="79" t="s">
        <v>384</v>
      </c>
      <c r="D1298" s="74">
        <v>2</v>
      </c>
      <c r="E1298" s="67">
        <v>0</v>
      </c>
      <c r="F1298" s="67">
        <v>2</v>
      </c>
      <c r="G1298" s="67">
        <f t="shared" si="128"/>
        <v>0</v>
      </c>
    </row>
    <row r="1299" spans="1:7">
      <c r="A1299" s="65">
        <f t="shared" si="126"/>
        <v>44</v>
      </c>
      <c r="B1299" s="78" t="s">
        <v>821</v>
      </c>
      <c r="C1299" s="79" t="s">
        <v>384</v>
      </c>
      <c r="D1299" s="74">
        <v>0</v>
      </c>
      <c r="E1299" s="67">
        <v>6</v>
      </c>
      <c r="F1299" s="67">
        <v>0</v>
      </c>
      <c r="G1299" s="67">
        <f t="shared" si="128"/>
        <v>6</v>
      </c>
    </row>
    <row r="1300" spans="1:7">
      <c r="A1300" s="65">
        <f>+A1299+1</f>
        <v>45</v>
      </c>
      <c r="B1300" s="78" t="s">
        <v>811</v>
      </c>
      <c r="C1300" s="79" t="s">
        <v>384</v>
      </c>
      <c r="D1300" s="74">
        <v>1</v>
      </c>
      <c r="E1300" s="67">
        <v>0</v>
      </c>
      <c r="F1300" s="67">
        <v>0</v>
      </c>
      <c r="G1300" s="67">
        <f t="shared" si="128"/>
        <v>1</v>
      </c>
    </row>
    <row r="1301" spans="1:7">
      <c r="A1301" s="65">
        <v>46</v>
      </c>
      <c r="B1301" s="78" t="s">
        <v>822</v>
      </c>
      <c r="C1301" s="79" t="s">
        <v>384</v>
      </c>
      <c r="D1301" s="74">
        <v>2</v>
      </c>
      <c r="E1301" s="67">
        <v>0</v>
      </c>
      <c r="F1301" s="67">
        <v>0</v>
      </c>
      <c r="G1301" s="67">
        <f t="shared" si="128"/>
        <v>2</v>
      </c>
    </row>
    <row r="1302" spans="1:7">
      <c r="A1302" s="65">
        <f>+A1301+1</f>
        <v>47</v>
      </c>
      <c r="B1302" s="78" t="s">
        <v>823</v>
      </c>
      <c r="C1302" s="79" t="s">
        <v>384</v>
      </c>
      <c r="D1302" s="74">
        <v>0</v>
      </c>
      <c r="E1302" s="67">
        <v>6</v>
      </c>
      <c r="F1302" s="67">
        <v>0</v>
      </c>
      <c r="G1302" s="67">
        <f t="shared" si="128"/>
        <v>6</v>
      </c>
    </row>
    <row r="1303" spans="1:7">
      <c r="A1303" s="65">
        <f>+A1302+1</f>
        <v>48</v>
      </c>
      <c r="B1303" s="78" t="s">
        <v>824</v>
      </c>
      <c r="C1303" s="79" t="s">
        <v>384</v>
      </c>
      <c r="D1303" s="74">
        <v>4</v>
      </c>
      <c r="E1303" s="67">
        <v>0</v>
      </c>
      <c r="F1303" s="67">
        <v>0</v>
      </c>
      <c r="G1303" s="67">
        <f t="shared" si="128"/>
        <v>4</v>
      </c>
    </row>
    <row r="1304" spans="1:7">
      <c r="A1304" s="65">
        <f>+A1303+1</f>
        <v>49</v>
      </c>
      <c r="B1304" s="78" t="s">
        <v>825</v>
      </c>
      <c r="C1304" s="79" t="s">
        <v>384</v>
      </c>
      <c r="D1304" s="74">
        <v>6</v>
      </c>
      <c r="E1304" s="67">
        <v>0</v>
      </c>
      <c r="F1304" s="67">
        <v>0</v>
      </c>
      <c r="G1304" s="67">
        <f t="shared" si="128"/>
        <v>6</v>
      </c>
    </row>
    <row r="1305" spans="1:7">
      <c r="A1305" s="69">
        <f>+A1304+1</f>
        <v>50</v>
      </c>
      <c r="B1305" s="99" t="s">
        <v>826</v>
      </c>
      <c r="C1305" s="100" t="s">
        <v>384</v>
      </c>
      <c r="D1305" s="75">
        <v>4</v>
      </c>
      <c r="E1305" s="71">
        <v>0</v>
      </c>
      <c r="F1305" s="71">
        <v>0</v>
      </c>
      <c r="G1305" s="71">
        <f t="shared" si="128"/>
        <v>4</v>
      </c>
    </row>
    <row r="1306" spans="1:7">
      <c r="A1306" s="96"/>
      <c r="B1306" s="101"/>
      <c r="C1306" s="102"/>
      <c r="D1306" s="97"/>
      <c r="E1306" s="56"/>
      <c r="F1306" s="56"/>
      <c r="G1306" s="81"/>
    </row>
    <row r="1307" spans="1:7">
      <c r="A1307" s="92" t="s">
        <v>438</v>
      </c>
      <c r="B1307" s="92"/>
      <c r="C1307" s="92"/>
      <c r="D1307" s="92"/>
      <c r="E1307" s="92"/>
      <c r="F1307" s="92"/>
      <c r="G1307" s="92"/>
    </row>
    <row r="1308" spans="1:7">
      <c r="A1308" s="93" t="s">
        <v>372</v>
      </c>
      <c r="B1308" s="93" t="s">
        <v>373</v>
      </c>
      <c r="C1308" s="93" t="s">
        <v>374</v>
      </c>
      <c r="D1308" s="93" t="s">
        <v>375</v>
      </c>
      <c r="E1308" s="93" t="s">
        <v>376</v>
      </c>
      <c r="F1308" s="93" t="s">
        <v>377</v>
      </c>
      <c r="G1308" s="93" t="s">
        <v>378</v>
      </c>
    </row>
    <row r="1309" spans="1:7">
      <c r="A1309" s="65">
        <f>+A1305+1</f>
        <v>51</v>
      </c>
      <c r="B1309" s="78" t="s">
        <v>827</v>
      </c>
      <c r="C1309" s="79" t="s">
        <v>384</v>
      </c>
      <c r="D1309" s="74">
        <v>6</v>
      </c>
      <c r="E1309" s="67">
        <v>0</v>
      </c>
      <c r="F1309" s="67">
        <v>0</v>
      </c>
      <c r="G1309" s="67">
        <f t="shared" ref="G1309:G1314" si="129">+D1309+E1309-F1309</f>
        <v>6</v>
      </c>
    </row>
    <row r="1310" spans="1:7">
      <c r="A1310" s="65">
        <f t="shared" ref="A1310:A1328" si="130">+A1309+1</f>
        <v>52</v>
      </c>
      <c r="B1310" s="78" t="s">
        <v>828</v>
      </c>
      <c r="C1310" s="79" t="s">
        <v>384</v>
      </c>
      <c r="D1310" s="74">
        <v>2</v>
      </c>
      <c r="E1310" s="67">
        <v>0</v>
      </c>
      <c r="F1310" s="67">
        <v>0</v>
      </c>
      <c r="G1310" s="67">
        <f t="shared" si="129"/>
        <v>2</v>
      </c>
    </row>
    <row r="1311" spans="1:7">
      <c r="A1311" s="65">
        <f t="shared" si="130"/>
        <v>53</v>
      </c>
      <c r="B1311" s="78" t="s">
        <v>829</v>
      </c>
      <c r="C1311" s="79" t="s">
        <v>384</v>
      </c>
      <c r="D1311" s="74">
        <v>4</v>
      </c>
      <c r="E1311" s="67">
        <v>0</v>
      </c>
      <c r="F1311" s="67">
        <v>0</v>
      </c>
      <c r="G1311" s="67">
        <f t="shared" si="129"/>
        <v>4</v>
      </c>
    </row>
    <row r="1312" spans="1:7">
      <c r="A1312" s="65">
        <f t="shared" si="130"/>
        <v>54</v>
      </c>
      <c r="B1312" s="78" t="s">
        <v>831</v>
      </c>
      <c r="C1312" s="79" t="s">
        <v>384</v>
      </c>
      <c r="D1312" s="74">
        <v>6</v>
      </c>
      <c r="E1312" s="67">
        <v>0</v>
      </c>
      <c r="F1312" s="67">
        <v>0</v>
      </c>
      <c r="G1312" s="67">
        <f t="shared" si="129"/>
        <v>6</v>
      </c>
    </row>
    <row r="1313" spans="1:7">
      <c r="A1313" s="65">
        <f t="shared" si="130"/>
        <v>55</v>
      </c>
      <c r="B1313" s="78" t="s">
        <v>832</v>
      </c>
      <c r="C1313" s="79" t="s">
        <v>384</v>
      </c>
      <c r="D1313" s="74">
        <v>1</v>
      </c>
      <c r="E1313" s="67">
        <v>0</v>
      </c>
      <c r="F1313" s="67">
        <v>0</v>
      </c>
      <c r="G1313" s="67">
        <f t="shared" si="129"/>
        <v>1</v>
      </c>
    </row>
    <row r="1314" spans="1:7">
      <c r="A1314" s="65">
        <f t="shared" si="130"/>
        <v>56</v>
      </c>
      <c r="B1314" s="78" t="s">
        <v>833</v>
      </c>
      <c r="C1314" s="79" t="s">
        <v>384</v>
      </c>
      <c r="D1314" s="74">
        <v>6</v>
      </c>
      <c r="E1314" s="67">
        <v>0</v>
      </c>
      <c r="F1314" s="67">
        <v>0</v>
      </c>
      <c r="G1314" s="67">
        <f t="shared" si="129"/>
        <v>6</v>
      </c>
    </row>
    <row r="1315" spans="1:7">
      <c r="A1315" s="65">
        <f t="shared" si="130"/>
        <v>57</v>
      </c>
      <c r="B1315" s="78" t="s">
        <v>834</v>
      </c>
      <c r="C1315" s="79" t="s">
        <v>384</v>
      </c>
      <c r="D1315" s="74">
        <v>8</v>
      </c>
      <c r="E1315" s="67">
        <v>0</v>
      </c>
      <c r="F1315" s="67">
        <v>0</v>
      </c>
      <c r="G1315" s="67">
        <f t="shared" ref="G1315:G1326" si="131">+D1315+E1315-F1315</f>
        <v>8</v>
      </c>
    </row>
    <row r="1316" spans="1:7">
      <c r="A1316" s="65">
        <f t="shared" si="130"/>
        <v>58</v>
      </c>
      <c r="B1316" s="78" t="s">
        <v>835</v>
      </c>
      <c r="C1316" s="79" t="s">
        <v>384</v>
      </c>
      <c r="D1316" s="74">
        <v>6</v>
      </c>
      <c r="E1316" s="67">
        <v>0</v>
      </c>
      <c r="F1316" s="67">
        <v>0</v>
      </c>
      <c r="G1316" s="67">
        <f t="shared" si="131"/>
        <v>6</v>
      </c>
    </row>
    <row r="1317" spans="1:7">
      <c r="A1317" s="65">
        <f t="shared" si="130"/>
        <v>59</v>
      </c>
      <c r="B1317" s="78" t="s">
        <v>836</v>
      </c>
      <c r="C1317" s="79" t="s">
        <v>384</v>
      </c>
      <c r="D1317" s="74">
        <v>1</v>
      </c>
      <c r="E1317" s="67">
        <v>0</v>
      </c>
      <c r="F1317" s="67">
        <v>0</v>
      </c>
      <c r="G1317" s="67">
        <f t="shared" si="131"/>
        <v>1</v>
      </c>
    </row>
    <row r="1318" spans="1:7">
      <c r="A1318" s="65">
        <f t="shared" si="130"/>
        <v>60</v>
      </c>
      <c r="B1318" s="78" t="s">
        <v>837</v>
      </c>
      <c r="C1318" s="79" t="s">
        <v>384</v>
      </c>
      <c r="D1318" s="74">
        <v>2</v>
      </c>
      <c r="E1318" s="67">
        <v>0</v>
      </c>
      <c r="F1318" s="67">
        <v>0</v>
      </c>
      <c r="G1318" s="67">
        <f t="shared" si="131"/>
        <v>2</v>
      </c>
    </row>
    <row r="1319" spans="1:7">
      <c r="A1319" s="65">
        <f t="shared" si="130"/>
        <v>61</v>
      </c>
      <c r="B1319" s="78" t="s">
        <v>838</v>
      </c>
      <c r="C1319" s="79" t="s">
        <v>384</v>
      </c>
      <c r="D1319" s="74">
        <v>20</v>
      </c>
      <c r="E1319" s="67">
        <v>0</v>
      </c>
      <c r="F1319" s="67">
        <v>0</v>
      </c>
      <c r="G1319" s="67">
        <f t="shared" si="131"/>
        <v>20</v>
      </c>
    </row>
    <row r="1320" spans="1:7">
      <c r="A1320" s="65">
        <f t="shared" si="130"/>
        <v>62</v>
      </c>
      <c r="B1320" s="78" t="s">
        <v>840</v>
      </c>
      <c r="C1320" s="79" t="s">
        <v>384</v>
      </c>
      <c r="D1320" s="74">
        <v>1</v>
      </c>
      <c r="E1320" s="67">
        <v>0</v>
      </c>
      <c r="F1320" s="67">
        <v>0</v>
      </c>
      <c r="G1320" s="67">
        <f t="shared" si="131"/>
        <v>1</v>
      </c>
    </row>
    <row r="1321" spans="1:7">
      <c r="A1321" s="65">
        <f t="shared" si="130"/>
        <v>63</v>
      </c>
      <c r="B1321" s="78" t="s">
        <v>841</v>
      </c>
      <c r="C1321" s="79" t="s">
        <v>384</v>
      </c>
      <c r="D1321" s="74">
        <v>2</v>
      </c>
      <c r="E1321" s="67">
        <v>0</v>
      </c>
      <c r="F1321" s="67">
        <v>0</v>
      </c>
      <c r="G1321" s="67">
        <f t="shared" si="131"/>
        <v>2</v>
      </c>
    </row>
    <row r="1322" spans="1:7">
      <c r="A1322" s="65">
        <f t="shared" si="130"/>
        <v>64</v>
      </c>
      <c r="B1322" s="78" t="s">
        <v>842</v>
      </c>
      <c r="C1322" s="79" t="s">
        <v>384</v>
      </c>
      <c r="D1322" s="74">
        <v>3</v>
      </c>
      <c r="E1322" s="67">
        <v>0</v>
      </c>
      <c r="F1322" s="67">
        <v>0</v>
      </c>
      <c r="G1322" s="67">
        <f t="shared" si="131"/>
        <v>3</v>
      </c>
    </row>
    <row r="1323" spans="1:7">
      <c r="A1323" s="65">
        <f t="shared" si="130"/>
        <v>65</v>
      </c>
      <c r="B1323" s="78" t="s">
        <v>843</v>
      </c>
      <c r="C1323" s="79" t="s">
        <v>384</v>
      </c>
      <c r="D1323" s="74">
        <v>2</v>
      </c>
      <c r="E1323" s="67">
        <v>0</v>
      </c>
      <c r="F1323" s="67">
        <v>0</v>
      </c>
      <c r="G1323" s="67">
        <f t="shared" si="131"/>
        <v>2</v>
      </c>
    </row>
    <row r="1324" spans="1:7">
      <c r="A1324" s="65">
        <f t="shared" si="130"/>
        <v>66</v>
      </c>
      <c r="B1324" s="78" t="s">
        <v>76</v>
      </c>
      <c r="C1324" s="79" t="s">
        <v>384</v>
      </c>
      <c r="D1324" s="74">
        <v>2</v>
      </c>
      <c r="E1324" s="67">
        <v>0</v>
      </c>
      <c r="F1324" s="67">
        <v>0</v>
      </c>
      <c r="G1324" s="67">
        <f t="shared" si="131"/>
        <v>2</v>
      </c>
    </row>
    <row r="1325" spans="1:7">
      <c r="A1325" s="65">
        <f t="shared" si="130"/>
        <v>67</v>
      </c>
      <c r="B1325" s="78" t="s">
        <v>844</v>
      </c>
      <c r="C1325" s="79" t="s">
        <v>384</v>
      </c>
      <c r="D1325" s="74">
        <v>30</v>
      </c>
      <c r="E1325" s="67">
        <v>0</v>
      </c>
      <c r="F1325" s="67">
        <v>0</v>
      </c>
      <c r="G1325" s="67">
        <f t="shared" si="131"/>
        <v>30</v>
      </c>
    </row>
    <row r="1326" spans="1:7">
      <c r="A1326" s="65">
        <f t="shared" si="130"/>
        <v>68</v>
      </c>
      <c r="B1326" s="78" t="s">
        <v>308</v>
      </c>
      <c r="C1326" s="79" t="s">
        <v>386</v>
      </c>
      <c r="D1326" s="74">
        <v>3</v>
      </c>
      <c r="E1326" s="67">
        <v>0</v>
      </c>
      <c r="F1326" s="67">
        <v>2</v>
      </c>
      <c r="G1326" s="67">
        <f t="shared" si="131"/>
        <v>1</v>
      </c>
    </row>
    <row r="1327" spans="1:7">
      <c r="A1327" s="65">
        <f t="shared" si="130"/>
        <v>69</v>
      </c>
      <c r="B1327" s="78" t="s">
        <v>309</v>
      </c>
      <c r="C1327" s="79" t="s">
        <v>386</v>
      </c>
      <c r="D1327" s="74">
        <v>4</v>
      </c>
      <c r="E1327" s="67">
        <v>0</v>
      </c>
      <c r="F1327" s="67">
        <v>2</v>
      </c>
      <c r="G1327" s="67">
        <f t="shared" ref="G1327:G1340" si="132">+D1327+E1327-F1327</f>
        <v>2</v>
      </c>
    </row>
    <row r="1328" spans="1:7">
      <c r="A1328" s="65">
        <f t="shared" si="130"/>
        <v>70</v>
      </c>
      <c r="B1328" s="78" t="s">
        <v>310</v>
      </c>
      <c r="C1328" s="79" t="s">
        <v>386</v>
      </c>
      <c r="D1328" s="74">
        <v>0</v>
      </c>
      <c r="E1328" s="67">
        <v>0</v>
      </c>
      <c r="F1328" s="67">
        <v>0</v>
      </c>
      <c r="G1328" s="67">
        <f t="shared" si="132"/>
        <v>0</v>
      </c>
    </row>
    <row r="1329" spans="1:7">
      <c r="A1329" s="65">
        <v>71</v>
      </c>
      <c r="B1329" s="78" t="s">
        <v>846</v>
      </c>
      <c r="C1329" s="79" t="s">
        <v>384</v>
      </c>
      <c r="D1329" s="74">
        <v>9</v>
      </c>
      <c r="E1329" s="67">
        <v>0</v>
      </c>
      <c r="F1329" s="67">
        <v>0</v>
      </c>
      <c r="G1329" s="67">
        <f t="shared" si="132"/>
        <v>9</v>
      </c>
    </row>
    <row r="1330" spans="1:7">
      <c r="A1330" s="65">
        <f>+A1329+1</f>
        <v>72</v>
      </c>
      <c r="B1330" s="78" t="s">
        <v>1065</v>
      </c>
      <c r="C1330" s="79" t="s">
        <v>386</v>
      </c>
      <c r="D1330" s="74">
        <v>0</v>
      </c>
      <c r="E1330" s="67">
        <v>0</v>
      </c>
      <c r="F1330" s="67">
        <v>0</v>
      </c>
      <c r="G1330" s="67">
        <f t="shared" si="132"/>
        <v>0</v>
      </c>
    </row>
    <row r="1331" spans="1:7">
      <c r="A1331" s="65">
        <f>+A1330+1</f>
        <v>73</v>
      </c>
      <c r="B1331" s="78" t="s">
        <v>311</v>
      </c>
      <c r="C1331" s="79" t="s">
        <v>396</v>
      </c>
      <c r="D1331" s="74">
        <v>0</v>
      </c>
      <c r="E1331" s="67">
        <v>0</v>
      </c>
      <c r="F1331" s="67">
        <v>0</v>
      </c>
      <c r="G1331" s="67">
        <f t="shared" si="132"/>
        <v>0</v>
      </c>
    </row>
    <row r="1332" spans="1:7">
      <c r="A1332" s="65">
        <f>+A1331+1</f>
        <v>74</v>
      </c>
      <c r="B1332" s="78" t="s">
        <v>312</v>
      </c>
      <c r="C1332" s="79" t="s">
        <v>396</v>
      </c>
      <c r="D1332" s="74">
        <v>0</v>
      </c>
      <c r="E1332" s="67">
        <v>0</v>
      </c>
      <c r="F1332" s="67">
        <v>0</v>
      </c>
      <c r="G1332" s="67">
        <f t="shared" si="132"/>
        <v>0</v>
      </c>
    </row>
    <row r="1333" spans="1:7">
      <c r="A1333" s="65">
        <f>+A1332+1</f>
        <v>75</v>
      </c>
      <c r="B1333" s="78" t="s">
        <v>313</v>
      </c>
      <c r="C1333" s="79" t="s">
        <v>386</v>
      </c>
      <c r="D1333" s="74">
        <v>10</v>
      </c>
      <c r="E1333" s="67">
        <v>0</v>
      </c>
      <c r="F1333" s="67">
        <v>0</v>
      </c>
      <c r="G1333" s="67">
        <f t="shared" si="132"/>
        <v>10</v>
      </c>
    </row>
    <row r="1334" spans="1:7">
      <c r="A1334" s="65">
        <f>+A1333+1</f>
        <v>76</v>
      </c>
      <c r="B1334" s="78" t="s">
        <v>314</v>
      </c>
      <c r="C1334" s="79" t="s">
        <v>386</v>
      </c>
      <c r="D1334" s="74">
        <v>0</v>
      </c>
      <c r="E1334" s="67">
        <v>0</v>
      </c>
      <c r="F1334" s="67">
        <v>0</v>
      </c>
      <c r="G1334" s="67">
        <f t="shared" si="132"/>
        <v>0</v>
      </c>
    </row>
    <row r="1335" spans="1:7">
      <c r="A1335" s="65">
        <v>76</v>
      </c>
      <c r="B1335" s="78" t="s">
        <v>847</v>
      </c>
      <c r="C1335" s="79" t="s">
        <v>384</v>
      </c>
      <c r="D1335" s="74">
        <v>25</v>
      </c>
      <c r="E1335" s="67">
        <v>0</v>
      </c>
      <c r="F1335" s="67">
        <v>0</v>
      </c>
      <c r="G1335" s="67">
        <f t="shared" si="132"/>
        <v>25</v>
      </c>
    </row>
    <row r="1336" spans="1:7">
      <c r="A1336" s="65">
        <f>+A1335+1</f>
        <v>77</v>
      </c>
      <c r="B1336" s="78" t="s">
        <v>848</v>
      </c>
      <c r="C1336" s="79" t="s">
        <v>384</v>
      </c>
      <c r="D1336" s="74">
        <v>2</v>
      </c>
      <c r="E1336" s="67">
        <v>0</v>
      </c>
      <c r="F1336" s="67">
        <v>0</v>
      </c>
      <c r="G1336" s="67">
        <f t="shared" si="132"/>
        <v>2</v>
      </c>
    </row>
    <row r="1337" spans="1:7">
      <c r="A1337" s="65">
        <f>+A1336+1</f>
        <v>78</v>
      </c>
      <c r="B1337" s="78" t="s">
        <v>849</v>
      </c>
      <c r="C1337" s="79" t="s">
        <v>384</v>
      </c>
      <c r="D1337" s="74">
        <v>2</v>
      </c>
      <c r="E1337" s="67">
        <v>0</v>
      </c>
      <c r="F1337" s="67">
        <v>0</v>
      </c>
      <c r="G1337" s="67">
        <f t="shared" si="132"/>
        <v>2</v>
      </c>
    </row>
    <row r="1338" spans="1:7">
      <c r="A1338" s="65">
        <f>+A1337+1</f>
        <v>79</v>
      </c>
      <c r="B1338" s="78" t="s">
        <v>850</v>
      </c>
      <c r="C1338" s="79" t="s">
        <v>384</v>
      </c>
      <c r="D1338" s="74">
        <v>10</v>
      </c>
      <c r="E1338" s="67">
        <v>0</v>
      </c>
      <c r="F1338" s="67">
        <v>0</v>
      </c>
      <c r="G1338" s="67">
        <f t="shared" si="132"/>
        <v>10</v>
      </c>
    </row>
    <row r="1339" spans="1:7">
      <c r="A1339" s="65">
        <f>+A1338+1</f>
        <v>80</v>
      </c>
      <c r="B1339" s="78" t="s">
        <v>114</v>
      </c>
      <c r="C1339" s="79" t="s">
        <v>384</v>
      </c>
      <c r="D1339" s="74">
        <v>30</v>
      </c>
      <c r="E1339" s="67">
        <v>0</v>
      </c>
      <c r="F1339" s="67">
        <v>0</v>
      </c>
      <c r="G1339" s="67">
        <f t="shared" si="132"/>
        <v>30</v>
      </c>
    </row>
    <row r="1340" spans="1:7">
      <c r="A1340" s="65">
        <f>+A1339+1</f>
        <v>81</v>
      </c>
      <c r="B1340" s="78" t="s">
        <v>116</v>
      </c>
      <c r="C1340" s="79" t="s">
        <v>384</v>
      </c>
      <c r="D1340" s="74">
        <v>4</v>
      </c>
      <c r="E1340" s="67">
        <v>0</v>
      </c>
      <c r="F1340" s="67">
        <v>0</v>
      </c>
      <c r="G1340" s="67">
        <f t="shared" si="132"/>
        <v>4</v>
      </c>
    </row>
    <row r="1341" spans="1:7">
      <c r="A1341" s="65">
        <v>82</v>
      </c>
      <c r="B1341" s="78" t="s">
        <v>851</v>
      </c>
      <c r="C1341" s="79" t="s">
        <v>384</v>
      </c>
      <c r="D1341" s="74">
        <v>3</v>
      </c>
      <c r="E1341" s="67">
        <v>0</v>
      </c>
      <c r="F1341" s="67">
        <v>0</v>
      </c>
      <c r="G1341" s="67">
        <f t="shared" ref="G1341:G1355" si="133">+D1341+E1341-F1341</f>
        <v>3</v>
      </c>
    </row>
    <row r="1342" spans="1:7">
      <c r="A1342" s="65">
        <f t="shared" ref="A1342:A1347" si="134">+A1341+1</f>
        <v>83</v>
      </c>
      <c r="B1342" s="78" t="s">
        <v>852</v>
      </c>
      <c r="C1342" s="79" t="s">
        <v>384</v>
      </c>
      <c r="D1342" s="74">
        <v>3</v>
      </c>
      <c r="E1342" s="67">
        <v>0</v>
      </c>
      <c r="F1342" s="67">
        <v>0</v>
      </c>
      <c r="G1342" s="67">
        <f t="shared" si="133"/>
        <v>3</v>
      </c>
    </row>
    <row r="1343" spans="1:7">
      <c r="A1343" s="65">
        <f t="shared" si="134"/>
        <v>84</v>
      </c>
      <c r="B1343" s="78" t="s">
        <v>853</v>
      </c>
      <c r="C1343" s="79" t="s">
        <v>383</v>
      </c>
      <c r="D1343" s="74">
        <v>1</v>
      </c>
      <c r="E1343" s="67">
        <v>0</v>
      </c>
      <c r="F1343" s="67">
        <v>0</v>
      </c>
      <c r="G1343" s="67">
        <f t="shared" si="133"/>
        <v>1</v>
      </c>
    </row>
    <row r="1344" spans="1:7">
      <c r="A1344" s="65">
        <f t="shared" si="134"/>
        <v>85</v>
      </c>
      <c r="B1344" s="78" t="s">
        <v>854</v>
      </c>
      <c r="C1344" s="79" t="s">
        <v>383</v>
      </c>
      <c r="D1344" s="74">
        <v>2</v>
      </c>
      <c r="E1344" s="67">
        <v>0</v>
      </c>
      <c r="F1344" s="67">
        <v>0</v>
      </c>
      <c r="G1344" s="67">
        <f t="shared" si="133"/>
        <v>2</v>
      </c>
    </row>
    <row r="1345" spans="1:7">
      <c r="A1345" s="65">
        <f t="shared" si="134"/>
        <v>86</v>
      </c>
      <c r="B1345" s="78" t="s">
        <v>15</v>
      </c>
      <c r="C1345" s="79" t="s">
        <v>397</v>
      </c>
      <c r="D1345" s="74">
        <v>2</v>
      </c>
      <c r="E1345" s="67">
        <v>0</v>
      </c>
      <c r="F1345" s="67">
        <v>0</v>
      </c>
      <c r="G1345" s="67">
        <f t="shared" si="133"/>
        <v>2</v>
      </c>
    </row>
    <row r="1346" spans="1:7">
      <c r="A1346" s="65">
        <f t="shared" si="134"/>
        <v>87</v>
      </c>
      <c r="B1346" s="78" t="s">
        <v>855</v>
      </c>
      <c r="C1346" s="79" t="s">
        <v>384</v>
      </c>
      <c r="D1346" s="74">
        <v>1</v>
      </c>
      <c r="E1346" s="67">
        <v>0</v>
      </c>
      <c r="F1346" s="67">
        <v>0</v>
      </c>
      <c r="G1346" s="67">
        <f t="shared" si="133"/>
        <v>1</v>
      </c>
    </row>
    <row r="1347" spans="1:7">
      <c r="A1347" s="65">
        <f t="shared" si="134"/>
        <v>88</v>
      </c>
      <c r="B1347" s="78" t="s">
        <v>856</v>
      </c>
      <c r="C1347" s="79" t="s">
        <v>384</v>
      </c>
      <c r="D1347" s="74">
        <v>3</v>
      </c>
      <c r="E1347" s="67">
        <v>0</v>
      </c>
      <c r="F1347" s="67">
        <v>0</v>
      </c>
      <c r="G1347" s="67">
        <f t="shared" si="133"/>
        <v>3</v>
      </c>
    </row>
    <row r="1348" spans="1:7">
      <c r="A1348" s="65">
        <f>+A1347+1</f>
        <v>89</v>
      </c>
      <c r="B1348" s="78" t="s">
        <v>857</v>
      </c>
      <c r="C1348" s="79" t="s">
        <v>384</v>
      </c>
      <c r="D1348" s="74">
        <v>1</v>
      </c>
      <c r="E1348" s="67">
        <v>0</v>
      </c>
      <c r="F1348" s="67">
        <v>0</v>
      </c>
      <c r="G1348" s="67">
        <f t="shared" si="133"/>
        <v>1</v>
      </c>
    </row>
    <row r="1349" spans="1:7">
      <c r="A1349" s="65">
        <v>90</v>
      </c>
      <c r="B1349" s="78" t="s">
        <v>189</v>
      </c>
      <c r="C1349" s="79" t="s">
        <v>384</v>
      </c>
      <c r="D1349" s="74">
        <v>0</v>
      </c>
      <c r="E1349" s="67">
        <v>10</v>
      </c>
      <c r="F1349" s="67">
        <v>6</v>
      </c>
      <c r="G1349" s="67">
        <f t="shared" si="133"/>
        <v>4</v>
      </c>
    </row>
    <row r="1350" spans="1:7">
      <c r="A1350" s="65">
        <v>91</v>
      </c>
      <c r="B1350" s="78" t="s">
        <v>190</v>
      </c>
      <c r="C1350" s="79" t="s">
        <v>396</v>
      </c>
      <c r="D1350" s="74">
        <v>0</v>
      </c>
      <c r="E1350" s="67">
        <v>1</v>
      </c>
      <c r="F1350" s="67">
        <v>0</v>
      </c>
      <c r="G1350" s="67">
        <f t="shared" si="133"/>
        <v>1</v>
      </c>
    </row>
    <row r="1351" spans="1:7">
      <c r="A1351" s="65">
        <v>92</v>
      </c>
      <c r="B1351" s="78" t="s">
        <v>177</v>
      </c>
      <c r="C1351" s="79" t="s">
        <v>386</v>
      </c>
      <c r="D1351" s="74">
        <v>0</v>
      </c>
      <c r="E1351" s="67">
        <v>3</v>
      </c>
      <c r="F1351" s="67">
        <v>0</v>
      </c>
      <c r="G1351" s="67">
        <f t="shared" si="133"/>
        <v>3</v>
      </c>
    </row>
    <row r="1352" spans="1:7">
      <c r="A1352" s="65">
        <v>93</v>
      </c>
      <c r="B1352" s="78" t="s">
        <v>191</v>
      </c>
      <c r="C1352" s="79" t="s">
        <v>386</v>
      </c>
      <c r="D1352" s="74">
        <v>0</v>
      </c>
      <c r="E1352" s="67">
        <v>2</v>
      </c>
      <c r="F1352" s="67">
        <v>0</v>
      </c>
      <c r="G1352" s="67">
        <f t="shared" si="133"/>
        <v>2</v>
      </c>
    </row>
    <row r="1353" spans="1:7">
      <c r="A1353" s="65">
        <v>94</v>
      </c>
      <c r="B1353" s="78" t="s">
        <v>178</v>
      </c>
      <c r="C1353" s="79" t="s">
        <v>396</v>
      </c>
      <c r="D1353" s="74">
        <v>0</v>
      </c>
      <c r="E1353" s="67">
        <v>1</v>
      </c>
      <c r="F1353" s="67">
        <v>0</v>
      </c>
      <c r="G1353" s="67">
        <f t="shared" si="133"/>
        <v>1</v>
      </c>
    </row>
    <row r="1354" spans="1:7">
      <c r="A1354" s="65">
        <v>95</v>
      </c>
      <c r="B1354" s="78" t="s">
        <v>179</v>
      </c>
      <c r="C1354" s="79" t="s">
        <v>386</v>
      </c>
      <c r="D1354" s="74">
        <v>0</v>
      </c>
      <c r="E1354" s="67">
        <v>3</v>
      </c>
      <c r="F1354" s="67">
        <v>0</v>
      </c>
      <c r="G1354" s="67">
        <f t="shared" si="133"/>
        <v>3</v>
      </c>
    </row>
    <row r="1355" spans="1:7">
      <c r="A1355" s="69">
        <v>96</v>
      </c>
      <c r="B1355" s="99" t="s">
        <v>180</v>
      </c>
      <c r="C1355" s="100" t="s">
        <v>386</v>
      </c>
      <c r="D1355" s="75">
        <v>0</v>
      </c>
      <c r="E1355" s="71">
        <v>5</v>
      </c>
      <c r="F1355" s="71">
        <v>0</v>
      </c>
      <c r="G1355" s="71">
        <f t="shared" si="133"/>
        <v>5</v>
      </c>
    </row>
    <row r="1356" spans="1:7">
      <c r="A1356" s="76"/>
      <c r="B1356" s="103"/>
      <c r="C1356" s="104"/>
      <c r="D1356" s="85"/>
      <c r="E1356" s="77"/>
      <c r="F1356" s="105"/>
      <c r="G1356" s="77"/>
    </row>
    <row r="1357" spans="1:7">
      <c r="A1357" s="96"/>
      <c r="B1357" s="101"/>
      <c r="C1357" s="102"/>
      <c r="D1357" s="97"/>
      <c r="E1357" s="81"/>
      <c r="F1357" s="106"/>
      <c r="G1357" s="81"/>
    </row>
    <row r="1358" spans="1:7">
      <c r="A1358" s="92" t="s">
        <v>438</v>
      </c>
      <c r="B1358" s="92"/>
      <c r="C1358" s="92"/>
      <c r="D1358" s="92"/>
      <c r="E1358" s="92"/>
      <c r="F1358" s="92"/>
      <c r="G1358" s="92"/>
    </row>
    <row r="1359" spans="1:7">
      <c r="A1359" s="93" t="s">
        <v>372</v>
      </c>
      <c r="B1359" s="93" t="s">
        <v>373</v>
      </c>
      <c r="C1359" s="93" t="s">
        <v>374</v>
      </c>
      <c r="D1359" s="93" t="s">
        <v>375</v>
      </c>
      <c r="E1359" s="93" t="s">
        <v>376</v>
      </c>
      <c r="F1359" s="93" t="s">
        <v>377</v>
      </c>
      <c r="G1359" s="93" t="s">
        <v>378</v>
      </c>
    </row>
    <row r="1360" spans="1:7">
      <c r="A1360" s="65">
        <v>97</v>
      </c>
      <c r="B1360" s="78" t="s">
        <v>858</v>
      </c>
      <c r="C1360" s="88" t="s">
        <v>384</v>
      </c>
      <c r="D1360" s="74">
        <v>2</v>
      </c>
      <c r="E1360" s="67">
        <v>0</v>
      </c>
      <c r="F1360" s="67">
        <v>1</v>
      </c>
      <c r="G1360" s="67">
        <f>+D1360+E1360-F1360</f>
        <v>1</v>
      </c>
    </row>
    <row r="1361" spans="1:7">
      <c r="A1361" s="65">
        <f t="shared" ref="A1361:A1371" si="135">+A1360+1</f>
        <v>98</v>
      </c>
      <c r="B1361" s="78" t="s">
        <v>859</v>
      </c>
      <c r="C1361" s="88" t="s">
        <v>384</v>
      </c>
      <c r="D1361" s="74">
        <v>0</v>
      </c>
      <c r="E1361" s="67">
        <v>0</v>
      </c>
      <c r="F1361" s="67">
        <v>0</v>
      </c>
      <c r="G1361" s="67">
        <f>+D1361+E1361-F1361</f>
        <v>0</v>
      </c>
    </row>
    <row r="1362" spans="1:7">
      <c r="A1362" s="65">
        <f t="shared" si="135"/>
        <v>99</v>
      </c>
      <c r="B1362" s="78" t="s">
        <v>860</v>
      </c>
      <c r="C1362" s="88" t="s">
        <v>384</v>
      </c>
      <c r="D1362" s="74">
        <v>1</v>
      </c>
      <c r="E1362" s="67">
        <v>0</v>
      </c>
      <c r="F1362" s="67">
        <v>0</v>
      </c>
      <c r="G1362" s="67">
        <f>+D1362+E1362-F1362</f>
        <v>1</v>
      </c>
    </row>
    <row r="1363" spans="1:7">
      <c r="A1363" s="65">
        <f t="shared" si="135"/>
        <v>100</v>
      </c>
      <c r="B1363" s="78" t="s">
        <v>77</v>
      </c>
      <c r="C1363" s="88" t="s">
        <v>384</v>
      </c>
      <c r="D1363" s="74">
        <v>0</v>
      </c>
      <c r="E1363" s="67">
        <v>100</v>
      </c>
      <c r="F1363" s="67">
        <v>21</v>
      </c>
      <c r="G1363" s="67">
        <f>+D1363+E1363-F1363</f>
        <v>79</v>
      </c>
    </row>
    <row r="1364" spans="1:7">
      <c r="A1364" s="65">
        <f t="shared" si="135"/>
        <v>101</v>
      </c>
      <c r="B1364" s="78" t="s">
        <v>861</v>
      </c>
      <c r="C1364" s="88" t="s">
        <v>439</v>
      </c>
      <c r="D1364" s="74">
        <v>2</v>
      </c>
      <c r="E1364" s="67">
        <v>0</v>
      </c>
      <c r="F1364" s="67">
        <v>0</v>
      </c>
      <c r="G1364" s="67">
        <f t="shared" ref="G1364:G1370" si="136">+D1364+E1364-F1364</f>
        <v>2</v>
      </c>
    </row>
    <row r="1365" spans="1:7">
      <c r="A1365" s="65">
        <f t="shared" si="135"/>
        <v>102</v>
      </c>
      <c r="B1365" s="78" t="s">
        <v>862</v>
      </c>
      <c r="C1365" s="88" t="s">
        <v>419</v>
      </c>
      <c r="D1365" s="74">
        <v>5</v>
      </c>
      <c r="E1365" s="67">
        <v>0</v>
      </c>
      <c r="F1365" s="67">
        <v>0</v>
      </c>
      <c r="G1365" s="67">
        <f t="shared" si="136"/>
        <v>5</v>
      </c>
    </row>
    <row r="1366" spans="1:7">
      <c r="A1366" s="65">
        <f t="shared" si="135"/>
        <v>103</v>
      </c>
      <c r="B1366" s="78" t="s">
        <v>315</v>
      </c>
      <c r="C1366" s="88" t="s">
        <v>386</v>
      </c>
      <c r="D1366" s="74">
        <v>3</v>
      </c>
      <c r="E1366" s="67">
        <v>0</v>
      </c>
      <c r="F1366" s="67">
        <v>0</v>
      </c>
      <c r="G1366" s="67">
        <f t="shared" si="136"/>
        <v>3</v>
      </c>
    </row>
    <row r="1367" spans="1:7">
      <c r="A1367" s="65">
        <f t="shared" si="135"/>
        <v>104</v>
      </c>
      <c r="B1367" s="78" t="s">
        <v>864</v>
      </c>
      <c r="C1367" s="88" t="s">
        <v>386</v>
      </c>
      <c r="D1367" s="74">
        <v>1</v>
      </c>
      <c r="E1367" s="67">
        <v>0</v>
      </c>
      <c r="F1367" s="67">
        <v>0</v>
      </c>
      <c r="G1367" s="67">
        <f t="shared" si="136"/>
        <v>1</v>
      </c>
    </row>
    <row r="1368" spans="1:7">
      <c r="A1368" s="65">
        <f t="shared" si="135"/>
        <v>105</v>
      </c>
      <c r="B1368" s="78" t="s">
        <v>316</v>
      </c>
      <c r="C1368" s="88" t="s">
        <v>386</v>
      </c>
      <c r="D1368" s="74">
        <v>1</v>
      </c>
      <c r="E1368" s="67">
        <v>0</v>
      </c>
      <c r="F1368" s="67">
        <v>0</v>
      </c>
      <c r="G1368" s="67">
        <f t="shared" si="136"/>
        <v>1</v>
      </c>
    </row>
    <row r="1369" spans="1:7">
      <c r="A1369" s="65">
        <f t="shared" si="135"/>
        <v>106</v>
      </c>
      <c r="B1369" s="78" t="s">
        <v>317</v>
      </c>
      <c r="C1369" s="88" t="s">
        <v>386</v>
      </c>
      <c r="D1369" s="74">
        <v>2</v>
      </c>
      <c r="E1369" s="67">
        <v>0</v>
      </c>
      <c r="F1369" s="67">
        <v>0</v>
      </c>
      <c r="G1369" s="67">
        <f t="shared" si="136"/>
        <v>2</v>
      </c>
    </row>
    <row r="1370" spans="1:7">
      <c r="A1370" s="65">
        <f t="shared" si="135"/>
        <v>107</v>
      </c>
      <c r="B1370" s="78" t="s">
        <v>318</v>
      </c>
      <c r="C1370" s="79" t="s">
        <v>386</v>
      </c>
      <c r="D1370" s="74">
        <v>2</v>
      </c>
      <c r="E1370" s="67">
        <v>0</v>
      </c>
      <c r="F1370" s="67">
        <v>0</v>
      </c>
      <c r="G1370" s="67">
        <f t="shared" si="136"/>
        <v>2</v>
      </c>
    </row>
    <row r="1371" spans="1:7">
      <c r="A1371" s="65">
        <f t="shared" si="135"/>
        <v>108</v>
      </c>
      <c r="B1371" s="78" t="s">
        <v>118</v>
      </c>
      <c r="C1371" s="79" t="s">
        <v>384</v>
      </c>
      <c r="D1371" s="74">
        <v>0</v>
      </c>
      <c r="E1371" s="67">
        <v>0</v>
      </c>
      <c r="F1371" s="67">
        <v>0</v>
      </c>
      <c r="G1371" s="67">
        <f>+D1371+E1371-F1371</f>
        <v>0</v>
      </c>
    </row>
    <row r="1372" spans="1:7">
      <c r="A1372" s="65">
        <v>102</v>
      </c>
      <c r="B1372" s="78" t="s">
        <v>868</v>
      </c>
      <c r="C1372" s="79" t="s">
        <v>393</v>
      </c>
      <c r="D1372" s="74">
        <v>1</v>
      </c>
      <c r="E1372" s="67">
        <v>0</v>
      </c>
      <c r="F1372" s="67">
        <v>0</v>
      </c>
      <c r="G1372" s="67">
        <f t="shared" ref="G1372:G1389" si="137">+D1372+E1372-F1372</f>
        <v>1</v>
      </c>
    </row>
    <row r="1373" spans="1:7">
      <c r="A1373" s="65">
        <f t="shared" ref="A1373:A1389" si="138">+A1372+1</f>
        <v>103</v>
      </c>
      <c r="B1373" s="78" t="s">
        <v>869</v>
      </c>
      <c r="C1373" s="79" t="s">
        <v>396</v>
      </c>
      <c r="D1373" s="74">
        <v>1</v>
      </c>
      <c r="E1373" s="67">
        <v>0</v>
      </c>
      <c r="F1373" s="67">
        <v>0</v>
      </c>
      <c r="G1373" s="67">
        <f t="shared" si="137"/>
        <v>1</v>
      </c>
    </row>
    <row r="1374" spans="1:7">
      <c r="A1374" s="65">
        <f t="shared" si="138"/>
        <v>104</v>
      </c>
      <c r="B1374" s="78" t="s">
        <v>870</v>
      </c>
      <c r="C1374" s="79" t="s">
        <v>384</v>
      </c>
      <c r="D1374" s="74">
        <v>1</v>
      </c>
      <c r="E1374" s="67">
        <v>0</v>
      </c>
      <c r="F1374" s="67">
        <v>0</v>
      </c>
      <c r="G1374" s="67">
        <f t="shared" si="137"/>
        <v>1</v>
      </c>
    </row>
    <row r="1375" spans="1:7">
      <c r="A1375" s="65">
        <f t="shared" si="138"/>
        <v>105</v>
      </c>
      <c r="B1375" s="78" t="s">
        <v>319</v>
      </c>
      <c r="C1375" s="79" t="s">
        <v>383</v>
      </c>
      <c r="D1375" s="74">
        <v>1</v>
      </c>
      <c r="E1375" s="67">
        <v>0</v>
      </c>
      <c r="F1375" s="67">
        <v>0</v>
      </c>
      <c r="G1375" s="67">
        <f t="shared" si="137"/>
        <v>1</v>
      </c>
    </row>
    <row r="1376" spans="1:7">
      <c r="A1376" s="65">
        <f t="shared" si="138"/>
        <v>106</v>
      </c>
      <c r="B1376" s="78" t="s">
        <v>872</v>
      </c>
      <c r="C1376" s="79" t="s">
        <v>384</v>
      </c>
      <c r="D1376" s="74">
        <v>3</v>
      </c>
      <c r="E1376" s="67">
        <v>0</v>
      </c>
      <c r="F1376" s="67">
        <v>1</v>
      </c>
      <c r="G1376" s="67">
        <f t="shared" si="137"/>
        <v>2</v>
      </c>
    </row>
    <row r="1377" spans="1:7">
      <c r="A1377" s="65">
        <f t="shared" si="138"/>
        <v>107</v>
      </c>
      <c r="B1377" s="78" t="s">
        <v>873</v>
      </c>
      <c r="C1377" s="79" t="s">
        <v>384</v>
      </c>
      <c r="D1377" s="74">
        <v>2</v>
      </c>
      <c r="E1377" s="67">
        <v>0</v>
      </c>
      <c r="F1377" s="67">
        <v>1</v>
      </c>
      <c r="G1377" s="67">
        <f t="shared" si="137"/>
        <v>1</v>
      </c>
    </row>
    <row r="1378" spans="1:7">
      <c r="A1378" s="65">
        <f t="shared" si="138"/>
        <v>108</v>
      </c>
      <c r="B1378" s="78" t="s">
        <v>874</v>
      </c>
      <c r="C1378" s="79" t="s">
        <v>384</v>
      </c>
      <c r="D1378" s="74">
        <v>1</v>
      </c>
      <c r="E1378" s="67">
        <v>0</v>
      </c>
      <c r="F1378" s="67">
        <v>0</v>
      </c>
      <c r="G1378" s="67">
        <f t="shared" si="137"/>
        <v>1</v>
      </c>
    </row>
    <row r="1379" spans="1:7">
      <c r="A1379" s="65">
        <f t="shared" si="138"/>
        <v>109</v>
      </c>
      <c r="B1379" s="78" t="s">
        <v>875</v>
      </c>
      <c r="C1379" s="79" t="s">
        <v>427</v>
      </c>
      <c r="D1379" s="74">
        <v>1</v>
      </c>
      <c r="E1379" s="67">
        <v>0</v>
      </c>
      <c r="F1379" s="67">
        <v>1</v>
      </c>
      <c r="G1379" s="67">
        <f t="shared" si="137"/>
        <v>0</v>
      </c>
    </row>
    <row r="1380" spans="1:7">
      <c r="A1380" s="65">
        <f t="shared" si="138"/>
        <v>110</v>
      </c>
      <c r="B1380" s="78" t="s">
        <v>876</v>
      </c>
      <c r="C1380" s="79" t="s">
        <v>384</v>
      </c>
      <c r="D1380" s="74">
        <v>1</v>
      </c>
      <c r="E1380" s="67">
        <v>0</v>
      </c>
      <c r="F1380" s="67">
        <v>0</v>
      </c>
      <c r="G1380" s="67">
        <f t="shared" si="137"/>
        <v>1</v>
      </c>
    </row>
    <row r="1381" spans="1:7">
      <c r="A1381" s="65">
        <f t="shared" si="138"/>
        <v>111</v>
      </c>
      <c r="B1381" s="78" t="s">
        <v>320</v>
      </c>
      <c r="C1381" s="79" t="s">
        <v>384</v>
      </c>
      <c r="D1381" s="74">
        <v>5</v>
      </c>
      <c r="E1381" s="67">
        <v>0</v>
      </c>
      <c r="F1381" s="67">
        <v>0</v>
      </c>
      <c r="G1381" s="67">
        <f t="shared" si="137"/>
        <v>5</v>
      </c>
    </row>
    <row r="1382" spans="1:7">
      <c r="A1382" s="65">
        <f t="shared" si="138"/>
        <v>112</v>
      </c>
      <c r="B1382" s="78" t="s">
        <v>878</v>
      </c>
      <c r="C1382" s="79" t="s">
        <v>384</v>
      </c>
      <c r="D1382" s="74">
        <v>2</v>
      </c>
      <c r="E1382" s="67">
        <v>0</v>
      </c>
      <c r="F1382" s="67">
        <v>0</v>
      </c>
      <c r="G1382" s="67">
        <f t="shared" si="137"/>
        <v>2</v>
      </c>
    </row>
    <row r="1383" spans="1:7">
      <c r="A1383" s="65">
        <f t="shared" si="138"/>
        <v>113</v>
      </c>
      <c r="B1383" s="78" t="s">
        <v>880</v>
      </c>
      <c r="C1383" s="79" t="s">
        <v>381</v>
      </c>
      <c r="D1383" s="74">
        <v>25</v>
      </c>
      <c r="E1383" s="67">
        <v>0</v>
      </c>
      <c r="F1383" s="67">
        <v>8</v>
      </c>
      <c r="G1383" s="67">
        <f t="shared" si="137"/>
        <v>17</v>
      </c>
    </row>
    <row r="1384" spans="1:7">
      <c r="A1384" s="65">
        <f t="shared" si="138"/>
        <v>114</v>
      </c>
      <c r="B1384" s="78" t="s">
        <v>881</v>
      </c>
      <c r="C1384" s="79" t="s">
        <v>381</v>
      </c>
      <c r="D1384" s="74">
        <v>21</v>
      </c>
      <c r="E1384" s="67">
        <v>0</v>
      </c>
      <c r="F1384" s="67">
        <v>6</v>
      </c>
      <c r="G1384" s="67">
        <f t="shared" si="137"/>
        <v>15</v>
      </c>
    </row>
    <row r="1385" spans="1:7">
      <c r="A1385" s="65">
        <f t="shared" si="138"/>
        <v>115</v>
      </c>
      <c r="B1385" s="78" t="s">
        <v>321</v>
      </c>
      <c r="C1385" s="79" t="s">
        <v>386</v>
      </c>
      <c r="D1385" s="74">
        <v>17</v>
      </c>
      <c r="E1385" s="67">
        <v>0</v>
      </c>
      <c r="F1385" s="67">
        <v>5</v>
      </c>
      <c r="G1385" s="67">
        <f t="shared" si="137"/>
        <v>12</v>
      </c>
    </row>
    <row r="1386" spans="1:7">
      <c r="A1386" s="65">
        <f t="shared" si="138"/>
        <v>116</v>
      </c>
      <c r="B1386" s="78" t="s">
        <v>883</v>
      </c>
      <c r="C1386" s="79" t="s">
        <v>381</v>
      </c>
      <c r="D1386" s="74">
        <v>2</v>
      </c>
      <c r="E1386" s="67">
        <v>0</v>
      </c>
      <c r="F1386" s="67">
        <v>0</v>
      </c>
      <c r="G1386" s="67">
        <f t="shared" si="137"/>
        <v>2</v>
      </c>
    </row>
    <row r="1387" spans="1:7">
      <c r="A1387" s="65">
        <f t="shared" si="138"/>
        <v>117</v>
      </c>
      <c r="B1387" s="78" t="s">
        <v>322</v>
      </c>
      <c r="C1387" s="79" t="s">
        <v>381</v>
      </c>
      <c r="D1387" s="74">
        <v>1</v>
      </c>
      <c r="E1387" s="67">
        <v>0</v>
      </c>
      <c r="F1387" s="67">
        <v>1</v>
      </c>
      <c r="G1387" s="67">
        <f t="shared" si="137"/>
        <v>0</v>
      </c>
    </row>
    <row r="1388" spans="1:7">
      <c r="A1388" s="65">
        <f t="shared" si="138"/>
        <v>118</v>
      </c>
      <c r="B1388" s="78" t="s">
        <v>323</v>
      </c>
      <c r="C1388" s="79" t="s">
        <v>381</v>
      </c>
      <c r="D1388" s="74">
        <v>5</v>
      </c>
      <c r="E1388" s="67">
        <v>0</v>
      </c>
      <c r="F1388" s="67">
        <v>0</v>
      </c>
      <c r="G1388" s="67">
        <f t="shared" si="137"/>
        <v>5</v>
      </c>
    </row>
    <row r="1389" spans="1:7">
      <c r="A1389" s="65">
        <f t="shared" si="138"/>
        <v>119</v>
      </c>
      <c r="B1389" s="78" t="s">
        <v>886</v>
      </c>
      <c r="C1389" s="79" t="s">
        <v>381</v>
      </c>
      <c r="D1389" s="74">
        <v>10</v>
      </c>
      <c r="E1389" s="67">
        <v>0</v>
      </c>
      <c r="F1389" s="67">
        <v>0</v>
      </c>
      <c r="G1389" s="67">
        <f t="shared" si="137"/>
        <v>10</v>
      </c>
    </row>
    <row r="1390" spans="1:7">
      <c r="A1390" s="65">
        <f>+A1389+1</f>
        <v>120</v>
      </c>
      <c r="B1390" s="78" t="s">
        <v>119</v>
      </c>
      <c r="C1390" s="79" t="s">
        <v>394</v>
      </c>
      <c r="D1390" s="74">
        <v>0</v>
      </c>
      <c r="E1390" s="67">
        <v>0</v>
      </c>
      <c r="F1390" s="67">
        <v>0</v>
      </c>
      <c r="G1390" s="67">
        <f t="shared" ref="G1390:G1397" si="139">+D1390+E1390-F1390</f>
        <v>0</v>
      </c>
    </row>
    <row r="1391" spans="1:7">
      <c r="A1391" s="65">
        <v>121</v>
      </c>
      <c r="B1391" s="78" t="s">
        <v>325</v>
      </c>
      <c r="C1391" s="79" t="s">
        <v>384</v>
      </c>
      <c r="D1391" s="74">
        <v>1</v>
      </c>
      <c r="E1391" s="67">
        <v>0</v>
      </c>
      <c r="F1391" s="67">
        <v>0</v>
      </c>
      <c r="G1391" s="67">
        <f t="shared" si="139"/>
        <v>1</v>
      </c>
    </row>
    <row r="1392" spans="1:7">
      <c r="A1392" s="65">
        <f>+A1391+1</f>
        <v>122</v>
      </c>
      <c r="B1392" s="78" t="s">
        <v>889</v>
      </c>
      <c r="C1392" s="79" t="s">
        <v>384</v>
      </c>
      <c r="D1392" s="74">
        <v>1</v>
      </c>
      <c r="E1392" s="67">
        <v>0</v>
      </c>
      <c r="F1392" s="67">
        <v>0</v>
      </c>
      <c r="G1392" s="67">
        <f t="shared" si="139"/>
        <v>1</v>
      </c>
    </row>
    <row r="1393" spans="1:7">
      <c r="A1393" s="65">
        <f>+A1392+1</f>
        <v>123</v>
      </c>
      <c r="B1393" s="78" t="s">
        <v>122</v>
      </c>
      <c r="C1393" s="79" t="s">
        <v>384</v>
      </c>
      <c r="D1393" s="74">
        <v>0</v>
      </c>
      <c r="E1393" s="67">
        <v>0</v>
      </c>
      <c r="F1393" s="67">
        <v>0</v>
      </c>
      <c r="G1393" s="67">
        <f t="shared" si="139"/>
        <v>0</v>
      </c>
    </row>
    <row r="1394" spans="1:7">
      <c r="A1394" s="65">
        <v>124</v>
      </c>
      <c r="B1394" s="78" t="s">
        <v>891</v>
      </c>
      <c r="C1394" s="79" t="s">
        <v>384</v>
      </c>
      <c r="D1394" s="74">
        <v>1</v>
      </c>
      <c r="E1394" s="67">
        <v>0</v>
      </c>
      <c r="F1394" s="67">
        <v>1</v>
      </c>
      <c r="G1394" s="67">
        <f t="shared" si="139"/>
        <v>0</v>
      </c>
    </row>
    <row r="1395" spans="1:7">
      <c r="A1395" s="88">
        <f>+A1394+1</f>
        <v>125</v>
      </c>
      <c r="B1395" s="78" t="s">
        <v>892</v>
      </c>
      <c r="C1395" s="79" t="s">
        <v>384</v>
      </c>
      <c r="D1395" s="74">
        <v>2</v>
      </c>
      <c r="E1395" s="67">
        <v>0</v>
      </c>
      <c r="F1395" s="67">
        <v>2</v>
      </c>
      <c r="G1395" s="67">
        <f t="shared" si="139"/>
        <v>0</v>
      </c>
    </row>
    <row r="1396" spans="1:7">
      <c r="A1396" s="88">
        <v>126</v>
      </c>
      <c r="B1396" s="78" t="s">
        <v>192</v>
      </c>
      <c r="C1396" s="79" t="s">
        <v>384</v>
      </c>
      <c r="D1396" s="74">
        <v>0</v>
      </c>
      <c r="E1396" s="67">
        <v>1</v>
      </c>
      <c r="F1396" s="67">
        <v>0</v>
      </c>
      <c r="G1396" s="67">
        <f t="shared" si="139"/>
        <v>1</v>
      </c>
    </row>
    <row r="1397" spans="1:7">
      <c r="A1397" s="89">
        <v>127</v>
      </c>
      <c r="B1397" s="99" t="s">
        <v>193</v>
      </c>
      <c r="C1397" s="100" t="s">
        <v>384</v>
      </c>
      <c r="D1397" s="75">
        <v>0</v>
      </c>
      <c r="E1397" s="71">
        <v>1</v>
      </c>
      <c r="F1397" s="71">
        <v>0</v>
      </c>
      <c r="G1397" s="71">
        <f t="shared" si="139"/>
        <v>1</v>
      </c>
    </row>
    <row r="1398" spans="1:7">
      <c r="A1398" s="96"/>
      <c r="B1398" s="101"/>
      <c r="C1398" s="102"/>
      <c r="D1398" s="97"/>
      <c r="E1398" s="56"/>
      <c r="F1398" s="56"/>
      <c r="G1398" s="81"/>
    </row>
    <row r="1399" spans="1:7">
      <c r="A1399" s="92" t="s">
        <v>438</v>
      </c>
      <c r="B1399" s="92"/>
      <c r="C1399" s="92"/>
      <c r="D1399" s="92"/>
      <c r="E1399" s="92"/>
      <c r="F1399" s="92"/>
      <c r="G1399" s="92"/>
    </row>
    <row r="1400" spans="1:7">
      <c r="A1400" s="93" t="s">
        <v>372</v>
      </c>
      <c r="B1400" s="93" t="s">
        <v>373</v>
      </c>
      <c r="C1400" s="93" t="s">
        <v>374</v>
      </c>
      <c r="D1400" s="93" t="s">
        <v>375</v>
      </c>
      <c r="E1400" s="93" t="s">
        <v>376</v>
      </c>
      <c r="F1400" s="93" t="s">
        <v>377</v>
      </c>
      <c r="G1400" s="93" t="s">
        <v>378</v>
      </c>
    </row>
    <row r="1401" spans="1:7">
      <c r="A1401" s="65">
        <v>128</v>
      </c>
      <c r="B1401" s="78" t="s">
        <v>893</v>
      </c>
      <c r="C1401" s="79" t="s">
        <v>384</v>
      </c>
      <c r="D1401" s="74">
        <v>1</v>
      </c>
      <c r="E1401" s="67">
        <v>0</v>
      </c>
      <c r="F1401" s="67">
        <v>0</v>
      </c>
      <c r="G1401" s="67">
        <f t="shared" ref="G1401:G1416" si="140">+D1401+E1401-F1401</f>
        <v>1</v>
      </c>
    </row>
    <row r="1402" spans="1:7">
      <c r="A1402" s="88">
        <f t="shared" ref="A1402:A1409" si="141">+A1401+1</f>
        <v>129</v>
      </c>
      <c r="B1402" s="78" t="s">
        <v>894</v>
      </c>
      <c r="C1402" s="79" t="s">
        <v>384</v>
      </c>
      <c r="D1402" s="74">
        <v>1</v>
      </c>
      <c r="E1402" s="67">
        <v>0</v>
      </c>
      <c r="F1402" s="67">
        <v>0</v>
      </c>
      <c r="G1402" s="67">
        <f t="shared" si="140"/>
        <v>1</v>
      </c>
    </row>
    <row r="1403" spans="1:7">
      <c r="A1403" s="88">
        <f t="shared" si="141"/>
        <v>130</v>
      </c>
      <c r="B1403" s="78" t="s">
        <v>895</v>
      </c>
      <c r="C1403" s="79" t="s">
        <v>419</v>
      </c>
      <c r="D1403" s="74">
        <v>1</v>
      </c>
      <c r="E1403" s="67">
        <v>0</v>
      </c>
      <c r="F1403" s="67">
        <v>0</v>
      </c>
      <c r="G1403" s="67">
        <f t="shared" si="140"/>
        <v>1</v>
      </c>
    </row>
    <row r="1404" spans="1:7">
      <c r="A1404" s="88">
        <f t="shared" si="141"/>
        <v>131</v>
      </c>
      <c r="B1404" s="78" t="s">
        <v>896</v>
      </c>
      <c r="C1404" s="79" t="s">
        <v>419</v>
      </c>
      <c r="D1404" s="74">
        <v>1</v>
      </c>
      <c r="E1404" s="67">
        <v>0</v>
      </c>
      <c r="F1404" s="67">
        <v>0</v>
      </c>
      <c r="G1404" s="67">
        <f t="shared" si="140"/>
        <v>1</v>
      </c>
    </row>
    <row r="1405" spans="1:7">
      <c r="A1405" s="88">
        <f t="shared" si="141"/>
        <v>132</v>
      </c>
      <c r="B1405" s="78" t="s">
        <v>897</v>
      </c>
      <c r="C1405" s="79" t="s">
        <v>384</v>
      </c>
      <c r="D1405" s="74">
        <v>2</v>
      </c>
      <c r="E1405" s="67">
        <v>0</v>
      </c>
      <c r="F1405" s="67">
        <v>0</v>
      </c>
      <c r="G1405" s="67">
        <f t="shared" si="140"/>
        <v>2</v>
      </c>
    </row>
    <row r="1406" spans="1:7">
      <c r="A1406" s="88">
        <f t="shared" si="141"/>
        <v>133</v>
      </c>
      <c r="B1406" s="78" t="s">
        <v>898</v>
      </c>
      <c r="C1406" s="79" t="s">
        <v>384</v>
      </c>
      <c r="D1406" s="74">
        <v>1</v>
      </c>
      <c r="E1406" s="67">
        <v>0</v>
      </c>
      <c r="F1406" s="67">
        <v>1</v>
      </c>
      <c r="G1406" s="67">
        <f t="shared" si="140"/>
        <v>0</v>
      </c>
    </row>
    <row r="1407" spans="1:7">
      <c r="A1407" s="88">
        <f t="shared" si="141"/>
        <v>134</v>
      </c>
      <c r="B1407" s="78" t="s">
        <v>899</v>
      </c>
      <c r="C1407" s="79" t="s">
        <v>383</v>
      </c>
      <c r="D1407" s="74">
        <v>1</v>
      </c>
      <c r="E1407" s="67">
        <v>1</v>
      </c>
      <c r="F1407" s="67">
        <v>1</v>
      </c>
      <c r="G1407" s="67">
        <f t="shared" si="140"/>
        <v>1</v>
      </c>
    </row>
    <row r="1408" spans="1:7">
      <c r="A1408" s="88">
        <f t="shared" si="141"/>
        <v>135</v>
      </c>
      <c r="B1408" s="78" t="s">
        <v>900</v>
      </c>
      <c r="C1408" s="79" t="s">
        <v>384</v>
      </c>
      <c r="D1408" s="74">
        <v>2</v>
      </c>
      <c r="E1408" s="67">
        <v>0</v>
      </c>
      <c r="F1408" s="67">
        <v>2</v>
      </c>
      <c r="G1408" s="67">
        <f t="shared" si="140"/>
        <v>0</v>
      </c>
    </row>
    <row r="1409" spans="1:7">
      <c r="A1409" s="88">
        <f t="shared" si="141"/>
        <v>136</v>
      </c>
      <c r="B1409" s="78" t="s">
        <v>120</v>
      </c>
      <c r="C1409" s="79" t="s">
        <v>384</v>
      </c>
      <c r="D1409" s="74">
        <v>0</v>
      </c>
      <c r="E1409" s="67">
        <v>0</v>
      </c>
      <c r="F1409" s="67">
        <v>0</v>
      </c>
      <c r="G1409" s="67">
        <f t="shared" si="140"/>
        <v>0</v>
      </c>
    </row>
    <row r="1410" spans="1:7">
      <c r="A1410" s="88">
        <v>134</v>
      </c>
      <c r="B1410" s="78" t="s">
        <v>326</v>
      </c>
      <c r="C1410" s="79" t="s">
        <v>381</v>
      </c>
      <c r="D1410" s="74">
        <v>1</v>
      </c>
      <c r="E1410" s="67">
        <v>0</v>
      </c>
      <c r="F1410" s="67">
        <v>0</v>
      </c>
      <c r="G1410" s="67">
        <f t="shared" si="140"/>
        <v>1</v>
      </c>
    </row>
    <row r="1411" spans="1:7">
      <c r="A1411" s="88">
        <f>+A1410+1</f>
        <v>135</v>
      </c>
      <c r="B1411" s="78" t="s">
        <v>901</v>
      </c>
      <c r="C1411" s="79" t="s">
        <v>384</v>
      </c>
      <c r="D1411" s="74">
        <v>4</v>
      </c>
      <c r="E1411" s="67">
        <v>0</v>
      </c>
      <c r="F1411" s="67">
        <v>0</v>
      </c>
      <c r="G1411" s="67">
        <f t="shared" si="140"/>
        <v>4</v>
      </c>
    </row>
    <row r="1412" spans="1:7">
      <c r="A1412" s="88">
        <f>+A1411+1</f>
        <v>136</v>
      </c>
      <c r="B1412" s="78" t="s">
        <v>121</v>
      </c>
      <c r="C1412" s="79" t="s">
        <v>384</v>
      </c>
      <c r="D1412" s="74">
        <v>0</v>
      </c>
      <c r="E1412" s="67">
        <v>0</v>
      </c>
      <c r="F1412" s="67">
        <v>0</v>
      </c>
      <c r="G1412" s="67">
        <f t="shared" si="140"/>
        <v>0</v>
      </c>
    </row>
    <row r="1413" spans="1:7">
      <c r="A1413" s="88">
        <f>+A1412+1</f>
        <v>137</v>
      </c>
      <c r="B1413" s="78" t="s">
        <v>123</v>
      </c>
      <c r="C1413" s="79" t="s">
        <v>384</v>
      </c>
      <c r="D1413" s="74">
        <v>4</v>
      </c>
      <c r="E1413" s="67">
        <v>0</v>
      </c>
      <c r="F1413" s="67">
        <v>0</v>
      </c>
      <c r="G1413" s="67">
        <f t="shared" si="140"/>
        <v>4</v>
      </c>
    </row>
    <row r="1414" spans="1:7">
      <c r="A1414" s="88">
        <v>138</v>
      </c>
      <c r="B1414" s="78" t="s">
        <v>902</v>
      </c>
      <c r="C1414" s="79" t="s">
        <v>384</v>
      </c>
      <c r="D1414" s="74">
        <v>4</v>
      </c>
      <c r="E1414" s="67">
        <v>0</v>
      </c>
      <c r="F1414" s="67">
        <v>1</v>
      </c>
      <c r="G1414" s="67">
        <f t="shared" si="140"/>
        <v>3</v>
      </c>
    </row>
    <row r="1415" spans="1:7">
      <c r="A1415" s="88">
        <f>+A1414+1</f>
        <v>139</v>
      </c>
      <c r="B1415" s="78" t="s">
        <v>327</v>
      </c>
      <c r="C1415" s="79" t="s">
        <v>394</v>
      </c>
      <c r="D1415" s="74">
        <v>0</v>
      </c>
      <c r="E1415" s="67">
        <v>0</v>
      </c>
      <c r="F1415" s="67">
        <v>0</v>
      </c>
      <c r="G1415" s="67">
        <f t="shared" si="140"/>
        <v>0</v>
      </c>
    </row>
    <row r="1416" spans="1:7">
      <c r="A1416" s="88">
        <f>+A1415+1</f>
        <v>140</v>
      </c>
      <c r="B1416" s="78" t="s">
        <v>328</v>
      </c>
      <c r="C1416" s="79" t="s">
        <v>394</v>
      </c>
      <c r="D1416" s="74">
        <v>1</v>
      </c>
      <c r="E1416" s="67">
        <v>0</v>
      </c>
      <c r="F1416" s="67">
        <v>0</v>
      </c>
      <c r="G1416" s="67">
        <f t="shared" si="140"/>
        <v>1</v>
      </c>
    </row>
    <row r="1417" spans="1:7">
      <c r="A1417" s="88">
        <v>140</v>
      </c>
      <c r="B1417" s="78" t="s">
        <v>16</v>
      </c>
      <c r="C1417" s="79" t="s">
        <v>397</v>
      </c>
      <c r="D1417" s="74">
        <v>1</v>
      </c>
      <c r="E1417" s="67">
        <v>0</v>
      </c>
      <c r="F1417" s="67">
        <v>1</v>
      </c>
      <c r="G1417" s="67">
        <f t="shared" ref="G1417:G1426" si="142">+D1417+E1417-F1417</f>
        <v>0</v>
      </c>
    </row>
    <row r="1418" spans="1:7">
      <c r="A1418" s="88">
        <f t="shared" ref="A1418:A1429" si="143">+A1417+1</f>
        <v>141</v>
      </c>
      <c r="B1418" s="78" t="s">
        <v>903</v>
      </c>
      <c r="C1418" s="79" t="s">
        <v>440</v>
      </c>
      <c r="D1418" s="74">
        <v>6</v>
      </c>
      <c r="E1418" s="67">
        <v>0</v>
      </c>
      <c r="F1418" s="67">
        <v>3</v>
      </c>
      <c r="G1418" s="67">
        <f t="shared" si="142"/>
        <v>3</v>
      </c>
    </row>
    <row r="1419" spans="1:7">
      <c r="A1419" s="88">
        <f t="shared" si="143"/>
        <v>142</v>
      </c>
      <c r="B1419" s="78" t="s">
        <v>904</v>
      </c>
      <c r="C1419" s="79" t="s">
        <v>905</v>
      </c>
      <c r="D1419" s="74">
        <v>2</v>
      </c>
      <c r="E1419" s="67">
        <v>4</v>
      </c>
      <c r="F1419" s="67">
        <v>4</v>
      </c>
      <c r="G1419" s="67">
        <f t="shared" si="142"/>
        <v>2</v>
      </c>
    </row>
    <row r="1420" spans="1:7">
      <c r="A1420" s="88">
        <f t="shared" si="143"/>
        <v>143</v>
      </c>
      <c r="B1420" s="78" t="s">
        <v>906</v>
      </c>
      <c r="C1420" s="79" t="s">
        <v>441</v>
      </c>
      <c r="D1420" s="74">
        <v>1</v>
      </c>
      <c r="E1420" s="67">
        <v>0</v>
      </c>
      <c r="F1420" s="67">
        <v>0</v>
      </c>
      <c r="G1420" s="67">
        <f t="shared" si="142"/>
        <v>1</v>
      </c>
    </row>
    <row r="1421" spans="1:7">
      <c r="A1421" s="88">
        <f t="shared" si="143"/>
        <v>144</v>
      </c>
      <c r="B1421" s="78" t="s">
        <v>907</v>
      </c>
      <c r="C1421" s="79" t="s">
        <v>441</v>
      </c>
      <c r="D1421" s="74">
        <v>1</v>
      </c>
      <c r="E1421" s="67">
        <v>0</v>
      </c>
      <c r="F1421" s="67">
        <v>0</v>
      </c>
      <c r="G1421" s="67">
        <f t="shared" si="142"/>
        <v>1</v>
      </c>
    </row>
    <row r="1422" spans="1:7">
      <c r="A1422" s="88">
        <f t="shared" si="143"/>
        <v>145</v>
      </c>
      <c r="B1422" s="78" t="s">
        <v>908</v>
      </c>
      <c r="C1422" s="79" t="s">
        <v>383</v>
      </c>
      <c r="D1422" s="74">
        <v>0</v>
      </c>
      <c r="E1422" s="67">
        <v>0</v>
      </c>
      <c r="F1422" s="67">
        <v>0</v>
      </c>
      <c r="G1422" s="67">
        <f t="shared" si="142"/>
        <v>0</v>
      </c>
    </row>
    <row r="1423" spans="1:7">
      <c r="A1423" s="88">
        <f t="shared" si="143"/>
        <v>146</v>
      </c>
      <c r="B1423" s="78" t="s">
        <v>909</v>
      </c>
      <c r="C1423" s="79" t="s">
        <v>384</v>
      </c>
      <c r="D1423" s="74">
        <v>1</v>
      </c>
      <c r="E1423" s="67">
        <v>0</v>
      </c>
      <c r="F1423" s="67">
        <v>0</v>
      </c>
      <c r="G1423" s="67">
        <f t="shared" si="142"/>
        <v>1</v>
      </c>
    </row>
    <row r="1424" spans="1:7">
      <c r="A1424" s="88">
        <f t="shared" si="143"/>
        <v>147</v>
      </c>
      <c r="B1424" s="78" t="s">
        <v>910</v>
      </c>
      <c r="C1424" s="79" t="s">
        <v>397</v>
      </c>
      <c r="D1424" s="74">
        <v>1</v>
      </c>
      <c r="E1424" s="67">
        <v>0</v>
      </c>
      <c r="F1424" s="67">
        <v>1</v>
      </c>
      <c r="G1424" s="67">
        <f t="shared" si="142"/>
        <v>0</v>
      </c>
    </row>
    <row r="1425" spans="1:7">
      <c r="A1425" s="88">
        <f t="shared" si="143"/>
        <v>148</v>
      </c>
      <c r="B1425" s="78" t="s">
        <v>911</v>
      </c>
      <c r="C1425" s="79" t="s">
        <v>384</v>
      </c>
      <c r="D1425" s="74">
        <v>2</v>
      </c>
      <c r="E1425" s="67">
        <v>0</v>
      </c>
      <c r="F1425" s="67">
        <v>0</v>
      </c>
      <c r="G1425" s="67">
        <f t="shared" si="142"/>
        <v>2</v>
      </c>
    </row>
    <row r="1426" spans="1:7">
      <c r="A1426" s="88">
        <f t="shared" si="143"/>
        <v>149</v>
      </c>
      <c r="B1426" s="78" t="s">
        <v>912</v>
      </c>
      <c r="C1426" s="79" t="s">
        <v>384</v>
      </c>
      <c r="D1426" s="74">
        <v>1</v>
      </c>
      <c r="E1426" s="67">
        <v>0</v>
      </c>
      <c r="F1426" s="67">
        <v>0</v>
      </c>
      <c r="G1426" s="67">
        <f t="shared" si="142"/>
        <v>1</v>
      </c>
    </row>
    <row r="1427" spans="1:7">
      <c r="A1427" s="88">
        <f t="shared" si="143"/>
        <v>150</v>
      </c>
      <c r="B1427" s="78" t="s">
        <v>329</v>
      </c>
      <c r="C1427" s="79" t="s">
        <v>384</v>
      </c>
      <c r="D1427" s="74">
        <v>1</v>
      </c>
      <c r="E1427" s="67">
        <v>0</v>
      </c>
      <c r="F1427" s="67">
        <v>0</v>
      </c>
      <c r="G1427" s="67">
        <f>+D1427+E1427-F1427</f>
        <v>1</v>
      </c>
    </row>
    <row r="1428" spans="1:7">
      <c r="A1428" s="88">
        <f t="shared" si="143"/>
        <v>151</v>
      </c>
      <c r="B1428" s="78" t="s">
        <v>331</v>
      </c>
      <c r="C1428" s="79" t="s">
        <v>384</v>
      </c>
      <c r="D1428" s="74">
        <v>0</v>
      </c>
      <c r="E1428" s="67">
        <v>0</v>
      </c>
      <c r="F1428" s="67">
        <v>0</v>
      </c>
      <c r="G1428" s="67">
        <f>+D1428+E1428-F1428</f>
        <v>0</v>
      </c>
    </row>
    <row r="1429" spans="1:7">
      <c r="A1429" s="88">
        <f t="shared" si="143"/>
        <v>152</v>
      </c>
      <c r="B1429" s="78" t="s">
        <v>332</v>
      </c>
      <c r="C1429" s="79" t="s">
        <v>384</v>
      </c>
      <c r="D1429" s="74">
        <v>0</v>
      </c>
      <c r="E1429" s="67">
        <v>0</v>
      </c>
      <c r="F1429" s="67">
        <v>0</v>
      </c>
      <c r="G1429" s="67">
        <f>+D1429+E1429-F1429</f>
        <v>0</v>
      </c>
    </row>
    <row r="1430" spans="1:7">
      <c r="A1430" s="88">
        <v>153</v>
      </c>
      <c r="B1430" s="78" t="s">
        <v>333</v>
      </c>
      <c r="C1430" s="79" t="s">
        <v>384</v>
      </c>
      <c r="D1430" s="74">
        <v>1</v>
      </c>
      <c r="E1430" s="67">
        <v>0</v>
      </c>
      <c r="F1430" s="67">
        <v>0</v>
      </c>
      <c r="G1430" s="67">
        <f t="shared" ref="G1430:G1440" si="144">+D1430+E1430-F1430</f>
        <v>1</v>
      </c>
    </row>
    <row r="1431" spans="1:7">
      <c r="A1431" s="88">
        <f t="shared" ref="A1431:A1454" si="145">+A1430+1</f>
        <v>154</v>
      </c>
      <c r="B1431" s="78" t="s">
        <v>913</v>
      </c>
      <c r="C1431" s="79" t="s">
        <v>384</v>
      </c>
      <c r="D1431" s="74">
        <v>1</v>
      </c>
      <c r="E1431" s="67">
        <v>0</v>
      </c>
      <c r="F1431" s="67">
        <v>0</v>
      </c>
      <c r="G1431" s="67">
        <f t="shared" si="144"/>
        <v>1</v>
      </c>
    </row>
    <row r="1432" spans="1:7">
      <c r="A1432" s="88">
        <f t="shared" si="145"/>
        <v>155</v>
      </c>
      <c r="B1432" s="78" t="s">
        <v>914</v>
      </c>
      <c r="C1432" s="79" t="s">
        <v>384</v>
      </c>
      <c r="D1432" s="74">
        <v>1</v>
      </c>
      <c r="E1432" s="67">
        <v>0</v>
      </c>
      <c r="F1432" s="67">
        <v>0</v>
      </c>
      <c r="G1432" s="67">
        <f t="shared" si="144"/>
        <v>1</v>
      </c>
    </row>
    <row r="1433" spans="1:7">
      <c r="A1433" s="88">
        <f t="shared" si="145"/>
        <v>156</v>
      </c>
      <c r="B1433" s="78" t="s">
        <v>334</v>
      </c>
      <c r="C1433" s="79" t="s">
        <v>383</v>
      </c>
      <c r="D1433" s="74">
        <v>2</v>
      </c>
      <c r="E1433" s="67">
        <v>0</v>
      </c>
      <c r="F1433" s="67">
        <v>0</v>
      </c>
      <c r="G1433" s="67">
        <f t="shared" si="144"/>
        <v>2</v>
      </c>
    </row>
    <row r="1434" spans="1:7">
      <c r="A1434" s="88">
        <f t="shared" si="145"/>
        <v>157</v>
      </c>
      <c r="B1434" s="78" t="s">
        <v>335</v>
      </c>
      <c r="C1434" s="79" t="s">
        <v>383</v>
      </c>
      <c r="D1434" s="74">
        <v>6</v>
      </c>
      <c r="E1434" s="67">
        <v>0</v>
      </c>
      <c r="F1434" s="67">
        <v>0</v>
      </c>
      <c r="G1434" s="67">
        <f t="shared" si="144"/>
        <v>6</v>
      </c>
    </row>
    <row r="1435" spans="1:7">
      <c r="A1435" s="88">
        <f t="shared" si="145"/>
        <v>158</v>
      </c>
      <c r="B1435" s="78" t="s">
        <v>915</v>
      </c>
      <c r="C1435" s="79" t="s">
        <v>384</v>
      </c>
      <c r="D1435" s="74">
        <v>2</v>
      </c>
      <c r="E1435" s="67">
        <v>0</v>
      </c>
      <c r="F1435" s="67">
        <v>0</v>
      </c>
      <c r="G1435" s="67">
        <f t="shared" si="144"/>
        <v>2</v>
      </c>
    </row>
    <row r="1436" spans="1:7">
      <c r="A1436" s="88">
        <f t="shared" si="145"/>
        <v>159</v>
      </c>
      <c r="B1436" s="78" t="s">
        <v>918</v>
      </c>
      <c r="C1436" s="79" t="s">
        <v>384</v>
      </c>
      <c r="D1436" s="74">
        <v>30</v>
      </c>
      <c r="E1436" s="67">
        <v>0</v>
      </c>
      <c r="F1436" s="67">
        <v>0</v>
      </c>
      <c r="G1436" s="67">
        <f t="shared" si="144"/>
        <v>30</v>
      </c>
    </row>
    <row r="1437" spans="1:7">
      <c r="A1437" s="88">
        <f t="shared" si="145"/>
        <v>160</v>
      </c>
      <c r="B1437" s="78" t="s">
        <v>926</v>
      </c>
      <c r="C1437" s="79" t="s">
        <v>383</v>
      </c>
      <c r="D1437" s="74">
        <v>1</v>
      </c>
      <c r="E1437" s="67">
        <v>0</v>
      </c>
      <c r="F1437" s="67">
        <v>0</v>
      </c>
      <c r="G1437" s="67">
        <f t="shared" si="144"/>
        <v>1</v>
      </c>
    </row>
    <row r="1438" spans="1:7">
      <c r="A1438" s="88">
        <f t="shared" si="145"/>
        <v>161</v>
      </c>
      <c r="B1438" s="78" t="s">
        <v>927</v>
      </c>
      <c r="C1438" s="79" t="s">
        <v>384</v>
      </c>
      <c r="D1438" s="74">
        <v>12</v>
      </c>
      <c r="E1438" s="67">
        <v>0</v>
      </c>
      <c r="F1438" s="67">
        <v>0</v>
      </c>
      <c r="G1438" s="67">
        <f t="shared" si="144"/>
        <v>12</v>
      </c>
    </row>
    <row r="1439" spans="1:7">
      <c r="A1439" s="88">
        <f t="shared" si="145"/>
        <v>162</v>
      </c>
      <c r="B1439" s="78" t="s">
        <v>928</v>
      </c>
      <c r="C1439" s="79" t="s">
        <v>439</v>
      </c>
      <c r="D1439" s="74">
        <v>6</v>
      </c>
      <c r="E1439" s="67">
        <v>10</v>
      </c>
      <c r="F1439" s="67">
        <v>4</v>
      </c>
      <c r="G1439" s="67">
        <f t="shared" si="144"/>
        <v>12</v>
      </c>
    </row>
    <row r="1440" spans="1:7">
      <c r="A1440" s="88">
        <f t="shared" si="145"/>
        <v>163</v>
      </c>
      <c r="B1440" s="78" t="s">
        <v>929</v>
      </c>
      <c r="C1440" s="79" t="s">
        <v>384</v>
      </c>
      <c r="D1440" s="74">
        <v>1</v>
      </c>
      <c r="E1440" s="67">
        <v>0</v>
      </c>
      <c r="F1440" s="67">
        <v>0</v>
      </c>
      <c r="G1440" s="67">
        <f t="shared" si="144"/>
        <v>1</v>
      </c>
    </row>
    <row r="1441" spans="1:7">
      <c r="A1441" s="88">
        <f t="shared" si="145"/>
        <v>164</v>
      </c>
      <c r="B1441" s="78" t="s">
        <v>930</v>
      </c>
      <c r="C1441" s="79" t="s">
        <v>384</v>
      </c>
      <c r="D1441" s="74">
        <v>1</v>
      </c>
      <c r="E1441" s="67">
        <v>0</v>
      </c>
      <c r="F1441" s="67">
        <v>0</v>
      </c>
      <c r="G1441" s="67">
        <f t="shared" ref="G1441:G1454" si="146">+D1441+E1441-F1441</f>
        <v>1</v>
      </c>
    </row>
    <row r="1442" spans="1:7">
      <c r="A1442" s="88">
        <f t="shared" si="145"/>
        <v>165</v>
      </c>
      <c r="B1442" s="78" t="s">
        <v>931</v>
      </c>
      <c r="C1442" s="79" t="s">
        <v>384</v>
      </c>
      <c r="D1442" s="74">
        <v>8</v>
      </c>
      <c r="E1442" s="67">
        <v>0</v>
      </c>
      <c r="F1442" s="67">
        <v>0</v>
      </c>
      <c r="G1442" s="67">
        <f t="shared" si="146"/>
        <v>8</v>
      </c>
    </row>
    <row r="1443" spans="1:7">
      <c r="A1443" s="88">
        <f t="shared" si="145"/>
        <v>166</v>
      </c>
      <c r="B1443" s="78" t="s">
        <v>932</v>
      </c>
      <c r="C1443" s="79" t="s">
        <v>384</v>
      </c>
      <c r="D1443" s="74">
        <v>4</v>
      </c>
      <c r="E1443" s="67">
        <v>0</v>
      </c>
      <c r="F1443" s="67">
        <v>0</v>
      </c>
      <c r="G1443" s="67">
        <f t="shared" si="146"/>
        <v>4</v>
      </c>
    </row>
    <row r="1444" spans="1:7">
      <c r="A1444" s="88">
        <f t="shared" si="145"/>
        <v>167</v>
      </c>
      <c r="B1444" s="78" t="s">
        <v>933</v>
      </c>
      <c r="C1444" s="79" t="s">
        <v>384</v>
      </c>
      <c r="D1444" s="74">
        <v>12</v>
      </c>
      <c r="E1444" s="67">
        <v>0</v>
      </c>
      <c r="F1444" s="67">
        <v>0</v>
      </c>
      <c r="G1444" s="67">
        <f t="shared" si="146"/>
        <v>12</v>
      </c>
    </row>
    <row r="1445" spans="1:7">
      <c r="A1445" s="88">
        <f t="shared" si="145"/>
        <v>168</v>
      </c>
      <c r="B1445" s="78" t="s">
        <v>934</v>
      </c>
      <c r="C1445" s="79" t="s">
        <v>384</v>
      </c>
      <c r="D1445" s="74">
        <v>4</v>
      </c>
      <c r="E1445" s="67">
        <v>0</v>
      </c>
      <c r="F1445" s="67">
        <v>0</v>
      </c>
      <c r="G1445" s="67">
        <f t="shared" si="146"/>
        <v>4</v>
      </c>
    </row>
    <row r="1446" spans="1:7">
      <c r="A1446" s="88">
        <f t="shared" si="145"/>
        <v>169</v>
      </c>
      <c r="B1446" s="78" t="s">
        <v>936</v>
      </c>
      <c r="C1446" s="79" t="s">
        <v>384</v>
      </c>
      <c r="D1446" s="74">
        <v>9</v>
      </c>
      <c r="E1446" s="67">
        <v>0</v>
      </c>
      <c r="F1446" s="67">
        <v>0</v>
      </c>
      <c r="G1446" s="67">
        <f t="shared" si="146"/>
        <v>9</v>
      </c>
    </row>
    <row r="1447" spans="1:7">
      <c r="A1447" s="88">
        <f t="shared" si="145"/>
        <v>170</v>
      </c>
      <c r="B1447" s="78" t="s">
        <v>937</v>
      </c>
      <c r="C1447" s="79" t="s">
        <v>384</v>
      </c>
      <c r="D1447" s="74">
        <v>9</v>
      </c>
      <c r="E1447" s="67">
        <v>0</v>
      </c>
      <c r="F1447" s="67">
        <v>0</v>
      </c>
      <c r="G1447" s="67">
        <f t="shared" si="146"/>
        <v>9</v>
      </c>
    </row>
    <row r="1448" spans="1:7">
      <c r="A1448" s="88">
        <f t="shared" si="145"/>
        <v>171</v>
      </c>
      <c r="B1448" s="78" t="s">
        <v>938</v>
      </c>
      <c r="C1448" s="79" t="s">
        <v>384</v>
      </c>
      <c r="D1448" s="74">
        <v>7</v>
      </c>
      <c r="E1448" s="67">
        <v>0</v>
      </c>
      <c r="F1448" s="67">
        <v>0</v>
      </c>
      <c r="G1448" s="67">
        <f t="shared" si="146"/>
        <v>7</v>
      </c>
    </row>
    <row r="1449" spans="1:7">
      <c r="A1449" s="88">
        <f t="shared" si="145"/>
        <v>172</v>
      </c>
      <c r="B1449" s="78" t="s">
        <v>939</v>
      </c>
      <c r="C1449" s="79" t="s">
        <v>384</v>
      </c>
      <c r="D1449" s="74">
        <v>0</v>
      </c>
      <c r="E1449" s="67">
        <v>10</v>
      </c>
      <c r="F1449" s="67">
        <v>0</v>
      </c>
      <c r="G1449" s="67">
        <f t="shared" si="146"/>
        <v>10</v>
      </c>
    </row>
    <row r="1450" spans="1:7">
      <c r="A1450" s="88">
        <f t="shared" si="145"/>
        <v>173</v>
      </c>
      <c r="B1450" s="78" t="s">
        <v>940</v>
      </c>
      <c r="C1450" s="79" t="s">
        <v>384</v>
      </c>
      <c r="D1450" s="74">
        <v>3</v>
      </c>
      <c r="E1450" s="67">
        <v>0</v>
      </c>
      <c r="F1450" s="67">
        <v>0</v>
      </c>
      <c r="G1450" s="67">
        <f t="shared" si="146"/>
        <v>3</v>
      </c>
    </row>
    <row r="1451" spans="1:7">
      <c r="A1451" s="88">
        <f t="shared" si="145"/>
        <v>174</v>
      </c>
      <c r="B1451" s="78" t="s">
        <v>941</v>
      </c>
      <c r="C1451" s="79" t="s">
        <v>384</v>
      </c>
      <c r="D1451" s="74">
        <v>20</v>
      </c>
      <c r="E1451" s="67">
        <v>0</v>
      </c>
      <c r="F1451" s="67">
        <v>0</v>
      </c>
      <c r="G1451" s="67">
        <f t="shared" si="146"/>
        <v>20</v>
      </c>
    </row>
    <row r="1452" spans="1:7">
      <c r="A1452" s="88">
        <f t="shared" si="145"/>
        <v>175</v>
      </c>
      <c r="B1452" s="78" t="s">
        <v>942</v>
      </c>
      <c r="C1452" s="79" t="s">
        <v>384</v>
      </c>
      <c r="D1452" s="74">
        <v>1</v>
      </c>
      <c r="E1452" s="67">
        <v>0</v>
      </c>
      <c r="F1452" s="67">
        <v>0</v>
      </c>
      <c r="G1452" s="67">
        <f t="shared" si="146"/>
        <v>1</v>
      </c>
    </row>
    <row r="1453" spans="1:7">
      <c r="A1453" s="88">
        <f t="shared" si="145"/>
        <v>176</v>
      </c>
      <c r="B1453" s="78" t="s">
        <v>943</v>
      </c>
      <c r="C1453" s="79" t="s">
        <v>384</v>
      </c>
      <c r="D1453" s="74">
        <v>2</v>
      </c>
      <c r="E1453" s="67">
        <v>0</v>
      </c>
      <c r="F1453" s="67">
        <v>0</v>
      </c>
      <c r="G1453" s="67">
        <f t="shared" si="146"/>
        <v>2</v>
      </c>
    </row>
    <row r="1454" spans="1:7">
      <c r="A1454" s="88">
        <f t="shared" si="145"/>
        <v>177</v>
      </c>
      <c r="B1454" s="78" t="s">
        <v>944</v>
      </c>
      <c r="C1454" s="79" t="s">
        <v>384</v>
      </c>
      <c r="D1454" s="74">
        <v>10</v>
      </c>
      <c r="E1454" s="67">
        <v>0</v>
      </c>
      <c r="F1454" s="67">
        <v>0</v>
      </c>
      <c r="G1454" s="67">
        <f t="shared" si="146"/>
        <v>10</v>
      </c>
    </row>
    <row r="1455" spans="1:7">
      <c r="A1455" s="89">
        <v>178</v>
      </c>
      <c r="B1455" s="99" t="s">
        <v>194</v>
      </c>
      <c r="C1455" s="100" t="s">
        <v>381</v>
      </c>
      <c r="D1455" s="75">
        <v>0</v>
      </c>
      <c r="E1455" s="71">
        <v>5</v>
      </c>
      <c r="F1455" s="71">
        <v>0</v>
      </c>
      <c r="G1455" s="71">
        <f>+D1455+E1455-F1455</f>
        <v>5</v>
      </c>
    </row>
    <row r="1460" spans="1:7">
      <c r="A1460" s="92"/>
      <c r="B1460" s="92"/>
    </row>
    <row r="1465" spans="1:7">
      <c r="A1465" s="92" t="s">
        <v>438</v>
      </c>
      <c r="B1465" s="92"/>
    </row>
    <row r="1466" spans="1:7">
      <c r="A1466" s="62" t="s">
        <v>372</v>
      </c>
      <c r="B1466" s="62" t="s">
        <v>373</v>
      </c>
      <c r="C1466" s="62" t="s">
        <v>374</v>
      </c>
      <c r="D1466" s="62" t="s">
        <v>375</v>
      </c>
      <c r="E1466" s="62" t="s">
        <v>376</v>
      </c>
      <c r="F1466" s="62" t="s">
        <v>377</v>
      </c>
      <c r="G1466" s="62" t="s">
        <v>353</v>
      </c>
    </row>
    <row r="1467" spans="1:7">
      <c r="A1467" s="108">
        <v>179</v>
      </c>
      <c r="B1467" s="114" t="s">
        <v>195</v>
      </c>
      <c r="C1467" s="115" t="s">
        <v>383</v>
      </c>
      <c r="D1467" s="73">
        <v>1</v>
      </c>
      <c r="E1467" s="64">
        <v>0</v>
      </c>
      <c r="F1467" s="64">
        <v>0</v>
      </c>
      <c r="G1467" s="64">
        <f t="shared" ref="G1467:G1473" si="147">+D1467+E1467-F1467</f>
        <v>1</v>
      </c>
    </row>
    <row r="1468" spans="1:7">
      <c r="A1468" s="88">
        <v>180</v>
      </c>
      <c r="B1468" s="78" t="s">
        <v>200</v>
      </c>
      <c r="C1468" s="79" t="s">
        <v>384</v>
      </c>
      <c r="D1468" s="74">
        <v>0</v>
      </c>
      <c r="E1468" s="67">
        <v>2</v>
      </c>
      <c r="F1468" s="67">
        <v>1</v>
      </c>
      <c r="G1468" s="67">
        <f t="shared" si="147"/>
        <v>1</v>
      </c>
    </row>
    <row r="1469" spans="1:7">
      <c r="A1469" s="88">
        <v>181</v>
      </c>
      <c r="B1469" s="78" t="s">
        <v>196</v>
      </c>
      <c r="C1469" s="79" t="s">
        <v>384</v>
      </c>
      <c r="D1469" s="74">
        <v>0</v>
      </c>
      <c r="E1469" s="67">
        <v>2</v>
      </c>
      <c r="F1469" s="67">
        <v>1</v>
      </c>
      <c r="G1469" s="67">
        <f t="shared" si="147"/>
        <v>1</v>
      </c>
    </row>
    <row r="1470" spans="1:7">
      <c r="A1470" s="88">
        <v>182</v>
      </c>
      <c r="B1470" s="78" t="s">
        <v>197</v>
      </c>
      <c r="C1470" s="79" t="s">
        <v>384</v>
      </c>
      <c r="D1470" s="74">
        <v>0</v>
      </c>
      <c r="E1470" s="67">
        <v>4</v>
      </c>
      <c r="F1470" s="67">
        <v>1</v>
      </c>
      <c r="G1470" s="67">
        <f t="shared" si="147"/>
        <v>3</v>
      </c>
    </row>
    <row r="1471" spans="1:7">
      <c r="A1471" s="88">
        <v>183</v>
      </c>
      <c r="B1471" s="78" t="s">
        <v>198</v>
      </c>
      <c r="C1471" s="79" t="s">
        <v>384</v>
      </c>
      <c r="D1471" s="74">
        <v>0</v>
      </c>
      <c r="E1471" s="67">
        <v>4</v>
      </c>
      <c r="F1471" s="67">
        <v>1</v>
      </c>
      <c r="G1471" s="67">
        <f t="shared" si="147"/>
        <v>3</v>
      </c>
    </row>
    <row r="1472" spans="1:7">
      <c r="A1472" s="88">
        <v>184</v>
      </c>
      <c r="B1472" s="78" t="s">
        <v>199</v>
      </c>
      <c r="C1472" s="79" t="s">
        <v>384</v>
      </c>
      <c r="D1472" s="74">
        <v>0</v>
      </c>
      <c r="E1472" s="67">
        <v>2</v>
      </c>
      <c r="F1472" s="67">
        <v>0</v>
      </c>
      <c r="G1472" s="67">
        <f t="shared" si="147"/>
        <v>2</v>
      </c>
    </row>
    <row r="1473" spans="1:7">
      <c r="A1473" s="88">
        <v>185</v>
      </c>
      <c r="B1473" s="78" t="s">
        <v>200</v>
      </c>
      <c r="C1473" s="79" t="s">
        <v>384</v>
      </c>
      <c r="D1473" s="74">
        <v>0</v>
      </c>
      <c r="E1473" s="67">
        <v>2</v>
      </c>
      <c r="F1473" s="67">
        <v>0</v>
      </c>
      <c r="G1473" s="67">
        <f t="shared" si="147"/>
        <v>2</v>
      </c>
    </row>
    <row r="1474" spans="1:7">
      <c r="A1474" s="88">
        <v>186</v>
      </c>
      <c r="B1474" s="78" t="s">
        <v>945</v>
      </c>
      <c r="C1474" s="79" t="s">
        <v>384</v>
      </c>
      <c r="D1474" s="74">
        <v>3</v>
      </c>
      <c r="E1474" s="67">
        <v>0</v>
      </c>
      <c r="F1474" s="67">
        <v>0</v>
      </c>
      <c r="G1474" s="67">
        <f t="shared" ref="G1474:G1483" si="148">+D1474+E1474-F1474</f>
        <v>3</v>
      </c>
    </row>
    <row r="1475" spans="1:7">
      <c r="A1475" s="88">
        <f t="shared" ref="A1475:A1497" si="149">+A1474+1</f>
        <v>187</v>
      </c>
      <c r="B1475" s="78" t="s">
        <v>946</v>
      </c>
      <c r="C1475" s="79" t="s">
        <v>384</v>
      </c>
      <c r="D1475" s="74">
        <v>2</v>
      </c>
      <c r="E1475" s="67">
        <v>0</v>
      </c>
      <c r="F1475" s="67">
        <v>0</v>
      </c>
      <c r="G1475" s="67">
        <f t="shared" si="148"/>
        <v>2</v>
      </c>
    </row>
    <row r="1476" spans="1:7">
      <c r="A1476" s="88">
        <f t="shared" si="149"/>
        <v>188</v>
      </c>
      <c r="B1476" s="78" t="s">
        <v>947</v>
      </c>
      <c r="C1476" s="79" t="s">
        <v>384</v>
      </c>
      <c r="D1476" s="74">
        <v>9</v>
      </c>
      <c r="E1476" s="67">
        <v>0</v>
      </c>
      <c r="F1476" s="67">
        <v>1</v>
      </c>
      <c r="G1476" s="67">
        <f t="shared" si="148"/>
        <v>8</v>
      </c>
    </row>
    <row r="1477" spans="1:7">
      <c r="A1477" s="88">
        <f t="shared" si="149"/>
        <v>189</v>
      </c>
      <c r="B1477" s="78" t="s">
        <v>948</v>
      </c>
      <c r="C1477" s="79" t="s">
        <v>437</v>
      </c>
      <c r="D1477" s="74">
        <v>0</v>
      </c>
      <c r="E1477" s="67">
        <v>1</v>
      </c>
      <c r="F1477" s="67">
        <v>0</v>
      </c>
      <c r="G1477" s="67">
        <f t="shared" si="148"/>
        <v>1</v>
      </c>
    </row>
    <row r="1478" spans="1:7">
      <c r="A1478" s="88">
        <f t="shared" si="149"/>
        <v>190</v>
      </c>
      <c r="B1478" s="78" t="s">
        <v>949</v>
      </c>
      <c r="C1478" s="79" t="s">
        <v>384</v>
      </c>
      <c r="D1478" s="74">
        <v>6</v>
      </c>
      <c r="E1478" s="67">
        <v>0</v>
      </c>
      <c r="F1478" s="67">
        <v>0</v>
      </c>
      <c r="G1478" s="67">
        <f t="shared" si="148"/>
        <v>6</v>
      </c>
    </row>
    <row r="1479" spans="1:7">
      <c r="A1479" s="88">
        <f t="shared" si="149"/>
        <v>191</v>
      </c>
      <c r="B1479" s="78" t="s">
        <v>950</v>
      </c>
      <c r="C1479" s="79" t="s">
        <v>437</v>
      </c>
      <c r="D1479" s="74">
        <v>0</v>
      </c>
      <c r="E1479" s="67">
        <v>1</v>
      </c>
      <c r="F1479" s="67">
        <v>0</v>
      </c>
      <c r="G1479" s="67">
        <f t="shared" si="148"/>
        <v>1</v>
      </c>
    </row>
    <row r="1480" spans="1:7">
      <c r="A1480" s="88">
        <f t="shared" si="149"/>
        <v>192</v>
      </c>
      <c r="B1480" s="78" t="s">
        <v>951</v>
      </c>
      <c r="C1480" s="79" t="s">
        <v>384</v>
      </c>
      <c r="D1480" s="74">
        <v>7</v>
      </c>
      <c r="E1480" s="67">
        <v>0</v>
      </c>
      <c r="F1480" s="67">
        <v>0</v>
      </c>
      <c r="G1480" s="67">
        <f t="shared" si="148"/>
        <v>7</v>
      </c>
    </row>
    <row r="1481" spans="1:7">
      <c r="A1481" s="88">
        <f t="shared" si="149"/>
        <v>193</v>
      </c>
      <c r="B1481" s="78" t="s">
        <v>952</v>
      </c>
      <c r="C1481" s="79" t="s">
        <v>384</v>
      </c>
      <c r="D1481" s="74">
        <v>4</v>
      </c>
      <c r="E1481" s="67">
        <v>0</v>
      </c>
      <c r="F1481" s="67">
        <v>2</v>
      </c>
      <c r="G1481" s="67">
        <f t="shared" si="148"/>
        <v>2</v>
      </c>
    </row>
    <row r="1482" spans="1:7">
      <c r="A1482" s="88">
        <f t="shared" si="149"/>
        <v>194</v>
      </c>
      <c r="B1482" s="78" t="s">
        <v>953</v>
      </c>
      <c r="C1482" s="79" t="s">
        <v>384</v>
      </c>
      <c r="D1482" s="74">
        <v>3</v>
      </c>
      <c r="E1482" s="67">
        <v>0</v>
      </c>
      <c r="F1482" s="67">
        <v>0</v>
      </c>
      <c r="G1482" s="67">
        <f t="shared" si="148"/>
        <v>3</v>
      </c>
    </row>
    <row r="1483" spans="1:7">
      <c r="A1483" s="88">
        <f t="shared" si="149"/>
        <v>195</v>
      </c>
      <c r="B1483" s="78" t="s">
        <v>954</v>
      </c>
      <c r="C1483" s="79" t="s">
        <v>384</v>
      </c>
      <c r="D1483" s="74">
        <v>3</v>
      </c>
      <c r="E1483" s="67">
        <v>0</v>
      </c>
      <c r="F1483" s="67">
        <v>0</v>
      </c>
      <c r="G1483" s="67">
        <f t="shared" si="148"/>
        <v>3</v>
      </c>
    </row>
    <row r="1484" spans="1:7">
      <c r="A1484" s="88">
        <f t="shared" si="149"/>
        <v>196</v>
      </c>
      <c r="B1484" s="78" t="s">
        <v>18</v>
      </c>
      <c r="C1484" s="79" t="s">
        <v>384</v>
      </c>
      <c r="D1484" s="74">
        <v>23</v>
      </c>
      <c r="E1484" s="67">
        <v>0</v>
      </c>
      <c r="F1484" s="67">
        <v>0</v>
      </c>
      <c r="G1484" s="67">
        <f>+D1484+E1484-F1484</f>
        <v>23</v>
      </c>
    </row>
    <row r="1485" spans="1:7">
      <c r="A1485" s="88">
        <f t="shared" si="149"/>
        <v>197</v>
      </c>
      <c r="B1485" s="78" t="s">
        <v>955</v>
      </c>
      <c r="C1485" s="79" t="s">
        <v>384</v>
      </c>
      <c r="D1485" s="74">
        <v>2</v>
      </c>
      <c r="E1485" s="67">
        <v>0</v>
      </c>
      <c r="F1485" s="67">
        <v>0</v>
      </c>
      <c r="G1485" s="67">
        <f>+D1485+E1485-F1485</f>
        <v>2</v>
      </c>
    </row>
    <row r="1486" spans="1:7">
      <c r="A1486" s="88">
        <f t="shared" si="149"/>
        <v>198</v>
      </c>
      <c r="B1486" s="78" t="s">
        <v>19</v>
      </c>
      <c r="C1486" s="79" t="s">
        <v>384</v>
      </c>
      <c r="D1486" s="74">
        <v>4</v>
      </c>
      <c r="E1486" s="67">
        <v>0</v>
      </c>
      <c r="F1486" s="67">
        <v>0</v>
      </c>
      <c r="G1486" s="67">
        <f>+D1486+E1486-F1486</f>
        <v>4</v>
      </c>
    </row>
    <row r="1487" spans="1:7">
      <c r="A1487" s="88">
        <f t="shared" si="149"/>
        <v>199</v>
      </c>
      <c r="B1487" s="78" t="s">
        <v>336</v>
      </c>
      <c r="C1487" s="79" t="s">
        <v>384</v>
      </c>
      <c r="D1487" s="74">
        <v>1</v>
      </c>
      <c r="E1487" s="67">
        <v>0</v>
      </c>
      <c r="F1487" s="67">
        <v>0</v>
      </c>
      <c r="G1487" s="67">
        <f t="shared" ref="G1487:G1507" si="150">+D1487+E1487-F1487</f>
        <v>1</v>
      </c>
    </row>
    <row r="1488" spans="1:7">
      <c r="A1488" s="88">
        <f t="shared" si="149"/>
        <v>200</v>
      </c>
      <c r="B1488" s="78" t="s">
        <v>956</v>
      </c>
      <c r="C1488" s="79" t="s">
        <v>384</v>
      </c>
      <c r="D1488" s="74">
        <v>3</v>
      </c>
      <c r="E1488" s="67">
        <v>0</v>
      </c>
      <c r="F1488" s="67">
        <v>0</v>
      </c>
      <c r="G1488" s="67">
        <f t="shared" si="150"/>
        <v>3</v>
      </c>
    </row>
    <row r="1489" spans="1:7">
      <c r="A1489" s="88">
        <f t="shared" si="149"/>
        <v>201</v>
      </c>
      <c r="B1489" s="78" t="s">
        <v>958</v>
      </c>
      <c r="C1489" s="79" t="s">
        <v>384</v>
      </c>
      <c r="D1489" s="74">
        <v>1</v>
      </c>
      <c r="E1489" s="67">
        <v>0</v>
      </c>
      <c r="F1489" s="67">
        <v>0</v>
      </c>
      <c r="G1489" s="67">
        <f t="shared" si="150"/>
        <v>1</v>
      </c>
    </row>
    <row r="1490" spans="1:7">
      <c r="A1490" s="88">
        <f t="shared" si="149"/>
        <v>202</v>
      </c>
      <c r="B1490" s="78" t="s">
        <v>961</v>
      </c>
      <c r="C1490" s="79" t="s">
        <v>396</v>
      </c>
      <c r="D1490" s="74">
        <v>0</v>
      </c>
      <c r="E1490" s="67">
        <v>0</v>
      </c>
      <c r="F1490" s="67"/>
      <c r="G1490" s="67">
        <f t="shared" si="150"/>
        <v>0</v>
      </c>
    </row>
    <row r="1491" spans="1:7">
      <c r="A1491" s="88">
        <f t="shared" si="149"/>
        <v>203</v>
      </c>
      <c r="B1491" s="78" t="s">
        <v>337</v>
      </c>
      <c r="C1491" s="79" t="s">
        <v>384</v>
      </c>
      <c r="D1491" s="74">
        <v>6</v>
      </c>
      <c r="E1491" s="67">
        <v>0</v>
      </c>
      <c r="F1491" s="67">
        <v>0</v>
      </c>
      <c r="G1491" s="67">
        <f t="shared" si="150"/>
        <v>6</v>
      </c>
    </row>
    <row r="1492" spans="1:7">
      <c r="A1492" s="88">
        <f t="shared" si="149"/>
        <v>204</v>
      </c>
      <c r="B1492" s="78" t="s">
        <v>962</v>
      </c>
      <c r="C1492" s="79" t="s">
        <v>384</v>
      </c>
      <c r="D1492" s="74">
        <v>2</v>
      </c>
      <c r="E1492" s="67">
        <v>0</v>
      </c>
      <c r="F1492" s="67">
        <v>0</v>
      </c>
      <c r="G1492" s="67">
        <f t="shared" si="150"/>
        <v>2</v>
      </c>
    </row>
    <row r="1493" spans="1:7">
      <c r="A1493" s="88">
        <f t="shared" si="149"/>
        <v>205</v>
      </c>
      <c r="B1493" s="78" t="s">
        <v>963</v>
      </c>
      <c r="C1493" s="79" t="s">
        <v>384</v>
      </c>
      <c r="D1493" s="74">
        <v>10</v>
      </c>
      <c r="E1493" s="67">
        <v>0</v>
      </c>
      <c r="F1493" s="67">
        <v>0</v>
      </c>
      <c r="G1493" s="67">
        <f t="shared" si="150"/>
        <v>10</v>
      </c>
    </row>
    <row r="1494" spans="1:7">
      <c r="A1494" s="88">
        <f t="shared" si="149"/>
        <v>206</v>
      </c>
      <c r="B1494" s="78" t="s">
        <v>964</v>
      </c>
      <c r="C1494" s="79" t="s">
        <v>384</v>
      </c>
      <c r="D1494" s="74">
        <v>130</v>
      </c>
      <c r="E1494" s="67">
        <v>0</v>
      </c>
      <c r="F1494" s="67">
        <v>0</v>
      </c>
      <c r="G1494" s="67">
        <f t="shared" si="150"/>
        <v>130</v>
      </c>
    </row>
    <row r="1495" spans="1:7">
      <c r="A1495" s="88">
        <f t="shared" si="149"/>
        <v>207</v>
      </c>
      <c r="B1495" s="78" t="s">
        <v>965</v>
      </c>
      <c r="C1495" s="79" t="s">
        <v>384</v>
      </c>
      <c r="D1495" s="74">
        <v>1</v>
      </c>
      <c r="E1495" s="67">
        <v>0</v>
      </c>
      <c r="F1495" s="67">
        <v>0</v>
      </c>
      <c r="G1495" s="67">
        <f t="shared" si="150"/>
        <v>1</v>
      </c>
    </row>
    <row r="1496" spans="1:7">
      <c r="A1496" s="88">
        <f t="shared" si="149"/>
        <v>208</v>
      </c>
      <c r="B1496" s="78" t="s">
        <v>966</v>
      </c>
      <c r="C1496" s="79" t="s">
        <v>384</v>
      </c>
      <c r="D1496" s="74">
        <v>1</v>
      </c>
      <c r="E1496" s="67">
        <v>0</v>
      </c>
      <c r="F1496" s="67">
        <v>0</v>
      </c>
      <c r="G1496" s="67">
        <f t="shared" si="150"/>
        <v>1</v>
      </c>
    </row>
    <row r="1497" spans="1:7">
      <c r="A1497" s="88">
        <f t="shared" si="149"/>
        <v>209</v>
      </c>
      <c r="B1497" s="78" t="s">
        <v>967</v>
      </c>
      <c r="C1497" s="79" t="s">
        <v>384</v>
      </c>
      <c r="D1497" s="74">
        <v>1</v>
      </c>
      <c r="E1497" s="67">
        <v>0</v>
      </c>
      <c r="F1497" s="67">
        <v>0</v>
      </c>
      <c r="G1497" s="67">
        <f t="shared" si="150"/>
        <v>1</v>
      </c>
    </row>
    <row r="1498" spans="1:7">
      <c r="A1498" s="88">
        <v>202</v>
      </c>
      <c r="B1498" s="78" t="s">
        <v>968</v>
      </c>
      <c r="C1498" s="79" t="s">
        <v>384</v>
      </c>
      <c r="D1498" s="74">
        <v>1</v>
      </c>
      <c r="E1498" s="67">
        <v>0</v>
      </c>
      <c r="F1498" s="67">
        <v>0</v>
      </c>
      <c r="G1498" s="67">
        <f t="shared" si="150"/>
        <v>1</v>
      </c>
    </row>
    <row r="1499" spans="1:7">
      <c r="A1499" s="88">
        <v>203</v>
      </c>
      <c r="B1499" s="78" t="s">
        <v>124</v>
      </c>
      <c r="C1499" s="79" t="s">
        <v>384</v>
      </c>
      <c r="D1499" s="74">
        <v>0</v>
      </c>
      <c r="E1499" s="67">
        <v>0</v>
      </c>
      <c r="F1499" s="67">
        <v>0</v>
      </c>
      <c r="G1499" s="67">
        <f t="shared" si="150"/>
        <v>0</v>
      </c>
    </row>
    <row r="1500" spans="1:7">
      <c r="A1500" s="88">
        <f>+A1499+1</f>
        <v>204</v>
      </c>
      <c r="B1500" s="78" t="s">
        <v>338</v>
      </c>
      <c r="C1500" s="79" t="s">
        <v>396</v>
      </c>
      <c r="D1500" s="74">
        <v>20</v>
      </c>
      <c r="E1500" s="67">
        <v>0</v>
      </c>
      <c r="F1500" s="67">
        <v>0</v>
      </c>
      <c r="G1500" s="67">
        <f t="shared" si="150"/>
        <v>20</v>
      </c>
    </row>
    <row r="1501" spans="1:7">
      <c r="A1501" s="88">
        <f>+A1500+1</f>
        <v>205</v>
      </c>
      <c r="B1501" s="78" t="s">
        <v>969</v>
      </c>
      <c r="C1501" s="79" t="s">
        <v>386</v>
      </c>
      <c r="D1501" s="74">
        <v>6</v>
      </c>
      <c r="E1501" s="67">
        <v>0</v>
      </c>
      <c r="F1501" s="67">
        <v>0</v>
      </c>
      <c r="G1501" s="67">
        <f t="shared" si="150"/>
        <v>6</v>
      </c>
    </row>
    <row r="1502" spans="1:7">
      <c r="A1502" s="88">
        <f>+A1501+1</f>
        <v>206</v>
      </c>
      <c r="B1502" s="78" t="s">
        <v>125</v>
      </c>
      <c r="C1502" s="79" t="s">
        <v>386</v>
      </c>
      <c r="D1502" s="74">
        <v>1</v>
      </c>
      <c r="E1502" s="67">
        <v>0</v>
      </c>
      <c r="F1502" s="67">
        <v>0</v>
      </c>
      <c r="G1502" s="67">
        <f t="shared" si="150"/>
        <v>1</v>
      </c>
    </row>
    <row r="1503" spans="1:7">
      <c r="A1503" s="88">
        <v>207</v>
      </c>
      <c r="B1503" s="78" t="s">
        <v>973</v>
      </c>
      <c r="C1503" s="79" t="s">
        <v>419</v>
      </c>
      <c r="D1503" s="74">
        <v>4</v>
      </c>
      <c r="E1503" s="67">
        <v>0</v>
      </c>
      <c r="F1503" s="67">
        <v>0</v>
      </c>
      <c r="G1503" s="67">
        <f t="shared" si="150"/>
        <v>4</v>
      </c>
    </row>
    <row r="1504" spans="1:7">
      <c r="A1504" s="88">
        <f t="shared" ref="A1504:A1514" si="151">+A1503+1</f>
        <v>208</v>
      </c>
      <c r="B1504" s="78" t="s">
        <v>339</v>
      </c>
      <c r="C1504" s="79" t="s">
        <v>384</v>
      </c>
      <c r="D1504" s="74">
        <v>2</v>
      </c>
      <c r="E1504" s="67">
        <v>0</v>
      </c>
      <c r="F1504" s="67">
        <v>0</v>
      </c>
      <c r="G1504" s="67">
        <f t="shared" si="150"/>
        <v>2</v>
      </c>
    </row>
    <row r="1505" spans="1:7">
      <c r="A1505" s="88">
        <f t="shared" si="151"/>
        <v>209</v>
      </c>
      <c r="B1505" s="78" t="s">
        <v>974</v>
      </c>
      <c r="C1505" s="79" t="s">
        <v>384</v>
      </c>
      <c r="D1505" s="74">
        <v>1</v>
      </c>
      <c r="E1505" s="67">
        <v>0</v>
      </c>
      <c r="F1505" s="67">
        <v>0</v>
      </c>
      <c r="G1505" s="67">
        <f t="shared" si="150"/>
        <v>1</v>
      </c>
    </row>
    <row r="1506" spans="1:7">
      <c r="A1506" s="88">
        <f t="shared" si="151"/>
        <v>210</v>
      </c>
      <c r="B1506" s="78" t="s">
        <v>975</v>
      </c>
      <c r="C1506" s="79" t="s">
        <v>384</v>
      </c>
      <c r="D1506" s="74">
        <v>3</v>
      </c>
      <c r="E1506" s="67">
        <v>0</v>
      </c>
      <c r="F1506" s="67">
        <v>0</v>
      </c>
      <c r="G1506" s="67">
        <f t="shared" si="150"/>
        <v>3</v>
      </c>
    </row>
    <row r="1507" spans="1:7">
      <c r="A1507" s="88">
        <f t="shared" si="151"/>
        <v>211</v>
      </c>
      <c r="B1507" s="78" t="s">
        <v>976</v>
      </c>
      <c r="C1507" s="79" t="s">
        <v>386</v>
      </c>
      <c r="D1507" s="74">
        <v>1</v>
      </c>
      <c r="E1507" s="67">
        <v>0</v>
      </c>
      <c r="F1507" s="67">
        <v>0</v>
      </c>
      <c r="G1507" s="67">
        <f t="shared" si="150"/>
        <v>1</v>
      </c>
    </row>
    <row r="1508" spans="1:7">
      <c r="A1508" s="88">
        <f t="shared" si="151"/>
        <v>212</v>
      </c>
      <c r="B1508" s="78" t="s">
        <v>977</v>
      </c>
      <c r="C1508" s="79" t="s">
        <v>384</v>
      </c>
      <c r="D1508" s="74">
        <v>2</v>
      </c>
      <c r="E1508" s="67">
        <v>0</v>
      </c>
      <c r="F1508" s="67">
        <v>0</v>
      </c>
      <c r="G1508" s="67">
        <f t="shared" ref="G1508:G1514" si="152">+D1508+E1508-F1508</f>
        <v>2</v>
      </c>
    </row>
    <row r="1509" spans="1:7">
      <c r="A1509" s="88">
        <f t="shared" si="151"/>
        <v>213</v>
      </c>
      <c r="B1509" s="78" t="s">
        <v>978</v>
      </c>
      <c r="C1509" s="79" t="s">
        <v>386</v>
      </c>
      <c r="D1509" s="74">
        <v>2</v>
      </c>
      <c r="E1509" s="67">
        <v>0</v>
      </c>
      <c r="F1509" s="67">
        <v>0</v>
      </c>
      <c r="G1509" s="67">
        <f t="shared" si="152"/>
        <v>2</v>
      </c>
    </row>
    <row r="1510" spans="1:7">
      <c r="A1510" s="88">
        <f t="shared" si="151"/>
        <v>214</v>
      </c>
      <c r="B1510" s="78" t="s">
        <v>979</v>
      </c>
      <c r="C1510" s="79" t="s">
        <v>383</v>
      </c>
      <c r="D1510" s="74">
        <v>1</v>
      </c>
      <c r="E1510" s="67">
        <v>0</v>
      </c>
      <c r="F1510" s="67">
        <v>0</v>
      </c>
      <c r="G1510" s="67">
        <f t="shared" si="152"/>
        <v>1</v>
      </c>
    </row>
    <row r="1511" spans="1:7">
      <c r="A1511" s="88">
        <f t="shared" si="151"/>
        <v>215</v>
      </c>
      <c r="B1511" s="78" t="s">
        <v>78</v>
      </c>
      <c r="C1511" s="79" t="s">
        <v>394</v>
      </c>
      <c r="D1511" s="74">
        <v>0</v>
      </c>
      <c r="E1511" s="67">
        <v>0</v>
      </c>
      <c r="F1511" s="67">
        <v>0</v>
      </c>
      <c r="G1511" s="67">
        <f t="shared" si="152"/>
        <v>0</v>
      </c>
    </row>
    <row r="1512" spans="1:7">
      <c r="A1512" s="88">
        <f t="shared" si="151"/>
        <v>216</v>
      </c>
      <c r="B1512" s="78" t="s">
        <v>79</v>
      </c>
      <c r="C1512" s="79" t="s">
        <v>394</v>
      </c>
      <c r="D1512" s="74">
        <v>100</v>
      </c>
      <c r="E1512" s="67">
        <v>0</v>
      </c>
      <c r="F1512" s="67">
        <v>10</v>
      </c>
      <c r="G1512" s="67">
        <f t="shared" si="152"/>
        <v>90</v>
      </c>
    </row>
    <row r="1513" spans="1:7">
      <c r="A1513" s="88">
        <f t="shared" si="151"/>
        <v>217</v>
      </c>
      <c r="B1513" s="78" t="s">
        <v>980</v>
      </c>
      <c r="C1513" s="79" t="s">
        <v>384</v>
      </c>
      <c r="D1513" s="74">
        <v>1</v>
      </c>
      <c r="E1513" s="67">
        <v>0</v>
      </c>
      <c r="F1513" s="67">
        <v>0</v>
      </c>
      <c r="G1513" s="67">
        <f t="shared" si="152"/>
        <v>1</v>
      </c>
    </row>
    <row r="1514" spans="1:7">
      <c r="A1514" s="88">
        <f t="shared" si="151"/>
        <v>218</v>
      </c>
      <c r="B1514" s="78" t="s">
        <v>981</v>
      </c>
      <c r="C1514" s="79" t="s">
        <v>384</v>
      </c>
      <c r="D1514" s="74">
        <v>0</v>
      </c>
      <c r="E1514" s="67">
        <v>10</v>
      </c>
      <c r="F1514" s="67">
        <v>1</v>
      </c>
      <c r="G1514" s="67">
        <f t="shared" si="152"/>
        <v>9</v>
      </c>
    </row>
    <row r="1515" spans="1:7">
      <c r="A1515" s="88">
        <v>219</v>
      </c>
      <c r="B1515" s="78" t="s">
        <v>202</v>
      </c>
      <c r="C1515" s="79" t="s">
        <v>386</v>
      </c>
      <c r="D1515" s="74">
        <v>0</v>
      </c>
      <c r="E1515" s="67">
        <v>2</v>
      </c>
      <c r="F1515" s="67">
        <v>0</v>
      </c>
      <c r="G1515" s="67">
        <f t="shared" ref="G1515:G1521" si="153">+D1515+E1515-F1515</f>
        <v>2</v>
      </c>
    </row>
    <row r="1516" spans="1:7">
      <c r="A1516" s="88">
        <v>220</v>
      </c>
      <c r="B1516" s="78" t="s">
        <v>205</v>
      </c>
      <c r="C1516" s="79" t="s">
        <v>396</v>
      </c>
      <c r="D1516" s="74">
        <v>0</v>
      </c>
      <c r="E1516" s="67">
        <v>12</v>
      </c>
      <c r="F1516" s="67">
        <v>0</v>
      </c>
      <c r="G1516" s="67">
        <f t="shared" si="153"/>
        <v>12</v>
      </c>
    </row>
    <row r="1517" spans="1:7">
      <c r="A1517" s="88">
        <v>221</v>
      </c>
      <c r="B1517" s="78" t="s">
        <v>207</v>
      </c>
      <c r="C1517" s="79" t="s">
        <v>396</v>
      </c>
      <c r="D1517" s="74">
        <v>0</v>
      </c>
      <c r="E1517" s="67">
        <v>6</v>
      </c>
      <c r="F1517" s="67">
        <v>0</v>
      </c>
      <c r="G1517" s="67">
        <f t="shared" si="153"/>
        <v>6</v>
      </c>
    </row>
    <row r="1518" spans="1:7">
      <c r="A1518" s="88">
        <v>222</v>
      </c>
      <c r="B1518" s="78" t="s">
        <v>208</v>
      </c>
      <c r="C1518" s="79" t="s">
        <v>396</v>
      </c>
      <c r="D1518" s="74">
        <v>0</v>
      </c>
      <c r="E1518" s="67">
        <v>1</v>
      </c>
      <c r="F1518" s="67">
        <v>0</v>
      </c>
      <c r="G1518" s="67">
        <f t="shared" si="153"/>
        <v>1</v>
      </c>
    </row>
    <row r="1519" spans="1:7">
      <c r="A1519" s="88">
        <v>223</v>
      </c>
      <c r="B1519" s="78" t="s">
        <v>210</v>
      </c>
      <c r="C1519" s="79" t="s">
        <v>396</v>
      </c>
      <c r="D1519" s="74">
        <v>0</v>
      </c>
      <c r="E1519" s="67">
        <v>2</v>
      </c>
      <c r="F1519" s="67">
        <v>0</v>
      </c>
      <c r="G1519" s="67">
        <f t="shared" si="153"/>
        <v>2</v>
      </c>
    </row>
    <row r="1520" spans="1:7">
      <c r="A1520" s="88">
        <v>224</v>
      </c>
      <c r="B1520" s="78" t="s">
        <v>211</v>
      </c>
      <c r="C1520" s="79" t="s">
        <v>396</v>
      </c>
      <c r="D1520" s="74">
        <v>0</v>
      </c>
      <c r="E1520" s="67">
        <v>1</v>
      </c>
      <c r="F1520" s="67">
        <v>0</v>
      </c>
      <c r="G1520" s="67">
        <f t="shared" si="153"/>
        <v>1</v>
      </c>
    </row>
    <row r="1521" spans="1:7">
      <c r="A1521" s="89">
        <v>225</v>
      </c>
      <c r="B1521" s="99" t="s">
        <v>212</v>
      </c>
      <c r="C1521" s="100" t="s">
        <v>396</v>
      </c>
      <c r="D1521" s="75">
        <v>0</v>
      </c>
      <c r="E1521" s="71">
        <v>1</v>
      </c>
      <c r="F1521" s="71">
        <v>0</v>
      </c>
      <c r="G1521" s="71">
        <f t="shared" si="153"/>
        <v>1</v>
      </c>
    </row>
    <row r="1523" spans="1:7">
      <c r="A1523" s="92" t="s">
        <v>438</v>
      </c>
      <c r="B1523" s="92"/>
    </row>
    <row r="1524" spans="1:7">
      <c r="A1524" s="116" t="s">
        <v>372</v>
      </c>
      <c r="B1524" s="116" t="s">
        <v>373</v>
      </c>
      <c r="C1524" s="116" t="s">
        <v>374</v>
      </c>
      <c r="D1524" s="116" t="s">
        <v>375</v>
      </c>
      <c r="E1524" s="116" t="s">
        <v>376</v>
      </c>
      <c r="F1524" s="116" t="s">
        <v>377</v>
      </c>
      <c r="G1524" s="116" t="s">
        <v>354</v>
      </c>
    </row>
    <row r="1525" spans="1:7">
      <c r="A1525" s="88">
        <v>226</v>
      </c>
      <c r="B1525" s="78" t="s">
        <v>213</v>
      </c>
      <c r="C1525" s="79" t="s">
        <v>396</v>
      </c>
      <c r="D1525" s="74">
        <v>0</v>
      </c>
      <c r="E1525" s="67">
        <v>2</v>
      </c>
      <c r="F1525" s="67">
        <v>0</v>
      </c>
      <c r="G1525" s="67">
        <f>+D1525+E1525-F1525</f>
        <v>2</v>
      </c>
    </row>
    <row r="1526" spans="1:7">
      <c r="A1526" s="88">
        <v>227</v>
      </c>
      <c r="B1526" s="78" t="s">
        <v>214</v>
      </c>
      <c r="C1526" s="79" t="s">
        <v>396</v>
      </c>
      <c r="D1526" s="74">
        <v>0</v>
      </c>
      <c r="E1526" s="67">
        <v>3</v>
      </c>
      <c r="F1526" s="67">
        <v>0</v>
      </c>
      <c r="G1526" s="67">
        <f>+D1526+E1526-F1526</f>
        <v>3</v>
      </c>
    </row>
    <row r="1527" spans="1:7">
      <c r="A1527" s="88">
        <v>228</v>
      </c>
      <c r="B1527" s="78" t="s">
        <v>215</v>
      </c>
      <c r="C1527" s="79" t="s">
        <v>396</v>
      </c>
      <c r="D1527" s="74">
        <v>0</v>
      </c>
      <c r="E1527" s="67">
        <v>2</v>
      </c>
      <c r="F1527" s="67">
        <v>0</v>
      </c>
      <c r="G1527" s="67">
        <f>+D1527+E1527-F1527</f>
        <v>2</v>
      </c>
    </row>
    <row r="1528" spans="1:7">
      <c r="A1528" s="65">
        <v>229</v>
      </c>
      <c r="B1528" s="94" t="s">
        <v>982</v>
      </c>
      <c r="C1528" s="88" t="s">
        <v>384</v>
      </c>
      <c r="D1528" s="107">
        <v>4</v>
      </c>
      <c r="E1528" s="67">
        <v>0</v>
      </c>
      <c r="F1528" s="67">
        <v>0</v>
      </c>
      <c r="G1528" s="68">
        <f t="shared" ref="G1528:G1533" si="154">+D1528+E1528-F1528</f>
        <v>4</v>
      </c>
    </row>
    <row r="1529" spans="1:7">
      <c r="A1529" s="65">
        <f t="shared" ref="A1529:A1536" si="155">+A1528+1</f>
        <v>230</v>
      </c>
      <c r="B1529" s="94" t="s">
        <v>983</v>
      </c>
      <c r="C1529" s="88" t="s">
        <v>419</v>
      </c>
      <c r="D1529" s="107">
        <v>1</v>
      </c>
      <c r="E1529" s="67">
        <v>0</v>
      </c>
      <c r="F1529" s="67">
        <v>0</v>
      </c>
      <c r="G1529" s="68">
        <f t="shared" si="154"/>
        <v>1</v>
      </c>
    </row>
    <row r="1530" spans="1:7">
      <c r="A1530" s="65">
        <f t="shared" si="155"/>
        <v>231</v>
      </c>
      <c r="B1530" s="94" t="s">
        <v>984</v>
      </c>
      <c r="C1530" s="88" t="s">
        <v>383</v>
      </c>
      <c r="D1530" s="107">
        <v>2</v>
      </c>
      <c r="E1530" s="67">
        <v>0</v>
      </c>
      <c r="F1530" s="67">
        <v>0</v>
      </c>
      <c r="G1530" s="68">
        <f t="shared" si="154"/>
        <v>2</v>
      </c>
    </row>
    <row r="1531" spans="1:7">
      <c r="A1531" s="65">
        <f t="shared" si="155"/>
        <v>232</v>
      </c>
      <c r="B1531" s="94" t="s">
        <v>985</v>
      </c>
      <c r="C1531" s="88" t="s">
        <v>384</v>
      </c>
      <c r="D1531" s="107">
        <v>100</v>
      </c>
      <c r="E1531" s="67">
        <v>0</v>
      </c>
      <c r="F1531" s="67">
        <v>0</v>
      </c>
      <c r="G1531" s="68">
        <f t="shared" si="154"/>
        <v>100</v>
      </c>
    </row>
    <row r="1532" spans="1:7">
      <c r="A1532" s="65">
        <f t="shared" si="155"/>
        <v>233</v>
      </c>
      <c r="B1532" s="94" t="s">
        <v>986</v>
      </c>
      <c r="C1532" s="88" t="s">
        <v>383</v>
      </c>
      <c r="D1532" s="95">
        <v>0</v>
      </c>
      <c r="E1532" s="67">
        <v>0</v>
      </c>
      <c r="F1532" s="67">
        <v>0</v>
      </c>
      <c r="G1532" s="67">
        <f t="shared" si="154"/>
        <v>0</v>
      </c>
    </row>
    <row r="1533" spans="1:7">
      <c r="A1533" s="65">
        <f t="shared" si="155"/>
        <v>234</v>
      </c>
      <c r="B1533" s="94" t="s">
        <v>987</v>
      </c>
      <c r="C1533" s="88" t="s">
        <v>383</v>
      </c>
      <c r="D1533" s="74">
        <v>1</v>
      </c>
      <c r="E1533" s="67">
        <v>0</v>
      </c>
      <c r="F1533" s="67">
        <v>0</v>
      </c>
      <c r="G1533" s="67">
        <f t="shared" si="154"/>
        <v>1</v>
      </c>
    </row>
    <row r="1534" spans="1:7">
      <c r="A1534" s="65">
        <f t="shared" si="155"/>
        <v>235</v>
      </c>
      <c r="B1534" s="94" t="s">
        <v>80</v>
      </c>
      <c r="C1534" s="88" t="s">
        <v>384</v>
      </c>
      <c r="D1534" s="74">
        <v>2</v>
      </c>
      <c r="E1534" s="67">
        <v>0</v>
      </c>
      <c r="F1534" s="67">
        <v>0</v>
      </c>
      <c r="G1534" s="67">
        <f>+D1534+E1534-F1534</f>
        <v>2</v>
      </c>
    </row>
    <row r="1535" spans="1:7">
      <c r="A1535" s="65">
        <f t="shared" si="155"/>
        <v>236</v>
      </c>
      <c r="B1535" s="94" t="s">
        <v>989</v>
      </c>
      <c r="C1535" s="88" t="s">
        <v>384</v>
      </c>
      <c r="D1535" s="74">
        <v>2</v>
      </c>
      <c r="E1535" s="67">
        <v>0</v>
      </c>
      <c r="F1535" s="67">
        <v>2</v>
      </c>
      <c r="G1535" s="67">
        <f t="shared" ref="G1535:G1542" si="156">+D1535+E1535-F1535</f>
        <v>0</v>
      </c>
    </row>
    <row r="1536" spans="1:7">
      <c r="A1536" s="65">
        <f t="shared" si="155"/>
        <v>237</v>
      </c>
      <c r="B1536" s="94" t="s">
        <v>126</v>
      </c>
      <c r="C1536" s="88" t="s">
        <v>394</v>
      </c>
      <c r="D1536" s="74">
        <v>25</v>
      </c>
      <c r="E1536" s="67">
        <v>0</v>
      </c>
      <c r="F1536" s="67">
        <v>0</v>
      </c>
      <c r="G1536" s="67">
        <f t="shared" si="156"/>
        <v>25</v>
      </c>
    </row>
    <row r="1537" spans="1:7">
      <c r="A1537" s="65">
        <v>228</v>
      </c>
      <c r="B1537" s="78" t="s">
        <v>990</v>
      </c>
      <c r="C1537" s="79" t="s">
        <v>384</v>
      </c>
      <c r="D1537" s="74">
        <v>1</v>
      </c>
      <c r="E1537" s="67">
        <v>0</v>
      </c>
      <c r="F1537" s="67">
        <v>0</v>
      </c>
      <c r="G1537" s="67">
        <f t="shared" si="156"/>
        <v>1</v>
      </c>
    </row>
    <row r="1538" spans="1:7">
      <c r="A1538" s="65">
        <f t="shared" ref="A1538:A1543" si="157">+A1537+1</f>
        <v>229</v>
      </c>
      <c r="B1538" s="78" t="s">
        <v>991</v>
      </c>
      <c r="C1538" s="79" t="s">
        <v>384</v>
      </c>
      <c r="D1538" s="74">
        <v>24</v>
      </c>
      <c r="E1538" s="67">
        <v>0</v>
      </c>
      <c r="F1538" s="67">
        <v>0</v>
      </c>
      <c r="G1538" s="67">
        <f t="shared" si="156"/>
        <v>24</v>
      </c>
    </row>
    <row r="1539" spans="1:7">
      <c r="A1539" s="65">
        <f t="shared" si="157"/>
        <v>230</v>
      </c>
      <c r="B1539" s="78" t="s">
        <v>992</v>
      </c>
      <c r="C1539" s="79" t="s">
        <v>394</v>
      </c>
      <c r="D1539" s="74">
        <v>8</v>
      </c>
      <c r="E1539" s="67">
        <v>0</v>
      </c>
      <c r="F1539" s="67">
        <v>0</v>
      </c>
      <c r="G1539" s="67">
        <f t="shared" si="156"/>
        <v>8</v>
      </c>
    </row>
    <row r="1540" spans="1:7">
      <c r="A1540" s="65">
        <f t="shared" si="157"/>
        <v>231</v>
      </c>
      <c r="B1540" s="78" t="s">
        <v>993</v>
      </c>
      <c r="C1540" s="79" t="s">
        <v>391</v>
      </c>
      <c r="D1540" s="74">
        <v>30</v>
      </c>
      <c r="E1540" s="67">
        <v>0</v>
      </c>
      <c r="F1540" s="67">
        <v>4</v>
      </c>
      <c r="G1540" s="67">
        <f t="shared" si="156"/>
        <v>26</v>
      </c>
    </row>
    <row r="1541" spans="1:7">
      <c r="A1541" s="65">
        <f t="shared" si="157"/>
        <v>232</v>
      </c>
      <c r="B1541" s="78" t="s">
        <v>994</v>
      </c>
      <c r="C1541" s="79" t="s">
        <v>384</v>
      </c>
      <c r="D1541" s="74">
        <v>1</v>
      </c>
      <c r="E1541" s="67">
        <v>0</v>
      </c>
      <c r="F1541" s="67">
        <v>0</v>
      </c>
      <c r="G1541" s="67">
        <f t="shared" si="156"/>
        <v>1</v>
      </c>
    </row>
    <row r="1542" spans="1:7">
      <c r="A1542" s="65">
        <f t="shared" si="157"/>
        <v>233</v>
      </c>
      <c r="B1542" s="78" t="s">
        <v>995</v>
      </c>
      <c r="C1542" s="79" t="s">
        <v>394</v>
      </c>
      <c r="D1542" s="74">
        <v>20</v>
      </c>
      <c r="E1542" s="67">
        <v>0</v>
      </c>
      <c r="F1542" s="67">
        <v>0</v>
      </c>
      <c r="G1542" s="67">
        <f t="shared" si="156"/>
        <v>20</v>
      </c>
    </row>
    <row r="1543" spans="1:7">
      <c r="A1543" s="65">
        <f t="shared" si="157"/>
        <v>234</v>
      </c>
      <c r="B1543" s="78" t="s">
        <v>128</v>
      </c>
      <c r="C1543" s="79" t="s">
        <v>394</v>
      </c>
      <c r="D1543" s="74">
        <v>20</v>
      </c>
      <c r="E1543" s="67">
        <v>0</v>
      </c>
      <c r="F1543" s="67">
        <v>0</v>
      </c>
      <c r="G1543" s="67">
        <f t="shared" ref="G1543:G1552" si="158">+D1543+E1543-F1543</f>
        <v>20</v>
      </c>
    </row>
    <row r="1544" spans="1:7">
      <c r="A1544" s="65">
        <v>235</v>
      </c>
      <c r="B1544" s="78" t="s">
        <v>996</v>
      </c>
      <c r="C1544" s="79" t="s">
        <v>384</v>
      </c>
      <c r="D1544" s="74">
        <v>2</v>
      </c>
      <c r="E1544" s="67">
        <v>0</v>
      </c>
      <c r="F1544" s="67">
        <v>2</v>
      </c>
      <c r="G1544" s="67">
        <f t="shared" si="158"/>
        <v>0</v>
      </c>
    </row>
    <row r="1545" spans="1:7">
      <c r="A1545" s="65">
        <f>+A1544+1</f>
        <v>236</v>
      </c>
      <c r="B1545" s="78" t="s">
        <v>997</v>
      </c>
      <c r="C1545" s="79" t="s">
        <v>384</v>
      </c>
      <c r="D1545" s="74">
        <v>1</v>
      </c>
      <c r="E1545" s="67">
        <v>0</v>
      </c>
      <c r="F1545" s="67">
        <v>1</v>
      </c>
      <c r="G1545" s="67">
        <f t="shared" si="158"/>
        <v>0</v>
      </c>
    </row>
    <row r="1546" spans="1:7">
      <c r="A1546" s="65">
        <f>+A1545+1</f>
        <v>237</v>
      </c>
      <c r="B1546" s="78" t="s">
        <v>998</v>
      </c>
      <c r="C1546" s="79" t="s">
        <v>394</v>
      </c>
      <c r="D1546" s="74">
        <v>75</v>
      </c>
      <c r="E1546" s="67">
        <v>0</v>
      </c>
      <c r="F1546" s="67">
        <v>0</v>
      </c>
      <c r="G1546" s="67">
        <f t="shared" si="158"/>
        <v>75</v>
      </c>
    </row>
    <row r="1547" spans="1:7">
      <c r="A1547" s="65">
        <f>+A1546+1</f>
        <v>238</v>
      </c>
      <c r="B1547" s="78" t="s">
        <v>999</v>
      </c>
      <c r="C1547" s="79" t="s">
        <v>384</v>
      </c>
      <c r="D1547" s="74">
        <v>3</v>
      </c>
      <c r="E1547" s="67">
        <v>0</v>
      </c>
      <c r="F1547" s="67">
        <v>0</v>
      </c>
      <c r="G1547" s="67">
        <f t="shared" si="158"/>
        <v>3</v>
      </c>
    </row>
    <row r="1548" spans="1:7">
      <c r="A1548" s="65">
        <f>+A1547+1</f>
        <v>239</v>
      </c>
      <c r="B1548" s="78" t="s">
        <v>1000</v>
      </c>
      <c r="C1548" s="79" t="s">
        <v>384</v>
      </c>
      <c r="D1548" s="74">
        <v>1</v>
      </c>
      <c r="E1548" s="67">
        <v>0</v>
      </c>
      <c r="F1548" s="67">
        <v>0</v>
      </c>
      <c r="G1548" s="67">
        <f t="shared" si="158"/>
        <v>1</v>
      </c>
    </row>
    <row r="1549" spans="1:7">
      <c r="A1549" s="65">
        <v>239</v>
      </c>
      <c r="B1549" s="78" t="s">
        <v>1001</v>
      </c>
      <c r="C1549" s="79" t="s">
        <v>384</v>
      </c>
      <c r="D1549" s="74">
        <v>1</v>
      </c>
      <c r="E1549" s="67">
        <v>0</v>
      </c>
      <c r="F1549" s="67">
        <v>0</v>
      </c>
      <c r="G1549" s="67">
        <f t="shared" si="158"/>
        <v>1</v>
      </c>
    </row>
    <row r="1550" spans="1:7">
      <c r="A1550" s="65">
        <v>240</v>
      </c>
      <c r="B1550" s="78" t="s">
        <v>127</v>
      </c>
      <c r="C1550" s="79" t="s">
        <v>384</v>
      </c>
      <c r="D1550" s="74">
        <v>0</v>
      </c>
      <c r="E1550" s="67">
        <v>0</v>
      </c>
      <c r="F1550" s="67">
        <v>0</v>
      </c>
      <c r="G1550" s="67">
        <f t="shared" si="158"/>
        <v>0</v>
      </c>
    </row>
    <row r="1551" spans="1:7">
      <c r="A1551" s="65">
        <f t="shared" ref="A1551:A1565" si="159">+A1550+1</f>
        <v>241</v>
      </c>
      <c r="B1551" s="78" t="s">
        <v>1002</v>
      </c>
      <c r="C1551" s="79" t="s">
        <v>384</v>
      </c>
      <c r="D1551" s="74">
        <v>1</v>
      </c>
      <c r="E1551" s="67">
        <v>0</v>
      </c>
      <c r="F1551" s="67">
        <v>0</v>
      </c>
      <c r="G1551" s="67">
        <f t="shared" si="158"/>
        <v>1</v>
      </c>
    </row>
    <row r="1552" spans="1:7">
      <c r="A1552" s="65">
        <f t="shared" si="159"/>
        <v>242</v>
      </c>
      <c r="B1552" s="78" t="s">
        <v>1003</v>
      </c>
      <c r="C1552" s="79" t="s">
        <v>384</v>
      </c>
      <c r="D1552" s="74">
        <v>1</v>
      </c>
      <c r="E1552" s="67">
        <v>0</v>
      </c>
      <c r="F1552" s="67">
        <v>0</v>
      </c>
      <c r="G1552" s="67">
        <f t="shared" si="158"/>
        <v>1</v>
      </c>
    </row>
    <row r="1553" spans="1:7">
      <c r="A1553" s="65">
        <f t="shared" si="159"/>
        <v>243</v>
      </c>
      <c r="B1553" s="78" t="s">
        <v>1004</v>
      </c>
      <c r="C1553" s="79" t="s">
        <v>384</v>
      </c>
      <c r="D1553" s="74">
        <v>1</v>
      </c>
      <c r="E1553" s="67">
        <v>0</v>
      </c>
      <c r="F1553" s="67">
        <v>0</v>
      </c>
      <c r="G1553" s="67">
        <f t="shared" ref="G1553:G1558" si="160">+D1553+E1553-F1553</f>
        <v>1</v>
      </c>
    </row>
    <row r="1554" spans="1:7">
      <c r="A1554" s="65">
        <f t="shared" si="159"/>
        <v>244</v>
      </c>
      <c r="B1554" s="78" t="s">
        <v>1005</v>
      </c>
      <c r="C1554" s="79" t="s">
        <v>384</v>
      </c>
      <c r="D1554" s="74">
        <v>2</v>
      </c>
      <c r="E1554" s="67">
        <v>0</v>
      </c>
      <c r="F1554" s="67">
        <v>1</v>
      </c>
      <c r="G1554" s="67">
        <f t="shared" si="160"/>
        <v>1</v>
      </c>
    </row>
    <row r="1555" spans="1:7">
      <c r="A1555" s="65">
        <f t="shared" si="159"/>
        <v>245</v>
      </c>
      <c r="B1555" s="78" t="s">
        <v>1006</v>
      </c>
      <c r="C1555" s="79" t="s">
        <v>391</v>
      </c>
      <c r="D1555" s="74">
        <v>1</v>
      </c>
      <c r="E1555" s="67">
        <v>0</v>
      </c>
      <c r="F1555" s="67">
        <v>0</v>
      </c>
      <c r="G1555" s="67">
        <f t="shared" si="160"/>
        <v>1</v>
      </c>
    </row>
    <row r="1556" spans="1:7">
      <c r="A1556" s="65">
        <f t="shared" si="159"/>
        <v>246</v>
      </c>
      <c r="B1556" s="78" t="s">
        <v>1007</v>
      </c>
      <c r="C1556" s="79" t="s">
        <v>391</v>
      </c>
      <c r="D1556" s="74">
        <v>1</v>
      </c>
      <c r="E1556" s="67">
        <v>0</v>
      </c>
      <c r="F1556" s="67">
        <v>0</v>
      </c>
      <c r="G1556" s="67">
        <f t="shared" si="160"/>
        <v>1</v>
      </c>
    </row>
    <row r="1557" spans="1:7">
      <c r="A1557" s="65">
        <f t="shared" si="159"/>
        <v>247</v>
      </c>
      <c r="B1557" s="78" t="s">
        <v>1008</v>
      </c>
      <c r="C1557" s="79" t="s">
        <v>384</v>
      </c>
      <c r="D1557" s="74">
        <v>1</v>
      </c>
      <c r="E1557" s="67">
        <v>0</v>
      </c>
      <c r="F1557" s="67">
        <v>0</v>
      </c>
      <c r="G1557" s="67">
        <f t="shared" si="160"/>
        <v>1</v>
      </c>
    </row>
    <row r="1558" spans="1:7">
      <c r="A1558" s="65">
        <f t="shared" si="159"/>
        <v>248</v>
      </c>
      <c r="B1558" s="78" t="s">
        <v>1009</v>
      </c>
      <c r="C1558" s="79" t="s">
        <v>384</v>
      </c>
      <c r="D1558" s="74">
        <v>2</v>
      </c>
      <c r="E1558" s="67">
        <v>0</v>
      </c>
      <c r="F1558" s="67">
        <v>0</v>
      </c>
      <c r="G1558" s="67">
        <f t="shared" si="160"/>
        <v>2</v>
      </c>
    </row>
    <row r="1559" spans="1:7">
      <c r="A1559" s="65">
        <f t="shared" si="159"/>
        <v>249</v>
      </c>
      <c r="B1559" s="78" t="s">
        <v>1010</v>
      </c>
      <c r="C1559" s="79" t="s">
        <v>384</v>
      </c>
      <c r="D1559" s="74">
        <v>1</v>
      </c>
      <c r="E1559" s="67">
        <v>0</v>
      </c>
      <c r="F1559" s="67">
        <v>0</v>
      </c>
      <c r="G1559" s="67">
        <f t="shared" ref="G1559:G1579" si="161">+D1559+E1559-F1559</f>
        <v>1</v>
      </c>
    </row>
    <row r="1560" spans="1:7">
      <c r="A1560" s="65">
        <f t="shared" si="159"/>
        <v>250</v>
      </c>
      <c r="B1560" s="78" t="s">
        <v>1011</v>
      </c>
      <c r="C1560" s="79" t="s">
        <v>384</v>
      </c>
      <c r="D1560" s="74">
        <v>1</v>
      </c>
      <c r="E1560" s="67">
        <v>0</v>
      </c>
      <c r="F1560" s="67">
        <v>0</v>
      </c>
      <c r="G1560" s="67">
        <f t="shared" si="161"/>
        <v>1</v>
      </c>
    </row>
    <row r="1561" spans="1:7">
      <c r="A1561" s="65">
        <f t="shared" si="159"/>
        <v>251</v>
      </c>
      <c r="B1561" s="78" t="s">
        <v>1012</v>
      </c>
      <c r="C1561" s="79" t="s">
        <v>384</v>
      </c>
      <c r="D1561" s="74">
        <v>1</v>
      </c>
      <c r="E1561" s="67">
        <v>0</v>
      </c>
      <c r="F1561" s="67">
        <v>0</v>
      </c>
      <c r="G1561" s="67">
        <f t="shared" si="161"/>
        <v>1</v>
      </c>
    </row>
    <row r="1562" spans="1:7">
      <c r="A1562" s="65">
        <f t="shared" si="159"/>
        <v>252</v>
      </c>
      <c r="B1562" s="78" t="s">
        <v>1013</v>
      </c>
      <c r="C1562" s="79" t="s">
        <v>384</v>
      </c>
      <c r="D1562" s="74">
        <v>1</v>
      </c>
      <c r="E1562" s="67">
        <v>0</v>
      </c>
      <c r="F1562" s="67">
        <v>0</v>
      </c>
      <c r="G1562" s="67">
        <f t="shared" si="161"/>
        <v>1</v>
      </c>
    </row>
    <row r="1563" spans="1:7">
      <c r="A1563" s="65">
        <f t="shared" si="159"/>
        <v>253</v>
      </c>
      <c r="B1563" s="78" t="s">
        <v>1014</v>
      </c>
      <c r="C1563" s="79" t="s">
        <v>419</v>
      </c>
      <c r="D1563" s="74">
        <v>0</v>
      </c>
      <c r="E1563" s="67">
        <v>0</v>
      </c>
      <c r="F1563" s="67">
        <v>0</v>
      </c>
      <c r="G1563" s="67">
        <f t="shared" si="161"/>
        <v>0</v>
      </c>
    </row>
    <row r="1564" spans="1:7">
      <c r="A1564" s="65">
        <f t="shared" si="159"/>
        <v>254</v>
      </c>
      <c r="B1564" s="78" t="s">
        <v>129</v>
      </c>
      <c r="C1564" s="79" t="s">
        <v>419</v>
      </c>
      <c r="D1564" s="74">
        <v>0</v>
      </c>
      <c r="E1564" s="67">
        <v>0</v>
      </c>
      <c r="F1564" s="67">
        <v>0</v>
      </c>
      <c r="G1564" s="67">
        <f t="shared" si="161"/>
        <v>0</v>
      </c>
    </row>
    <row r="1565" spans="1:7">
      <c r="A1565" s="65">
        <f t="shared" si="159"/>
        <v>255</v>
      </c>
      <c r="B1565" s="78" t="s">
        <v>130</v>
      </c>
      <c r="C1565" s="79" t="s">
        <v>384</v>
      </c>
      <c r="D1565" s="74">
        <v>1</v>
      </c>
      <c r="E1565" s="67">
        <v>0</v>
      </c>
      <c r="F1565" s="67">
        <v>0</v>
      </c>
      <c r="G1565" s="67">
        <f t="shared" si="161"/>
        <v>1</v>
      </c>
    </row>
    <row r="1566" spans="1:7">
      <c r="A1566" s="65">
        <v>256</v>
      </c>
      <c r="B1566" s="78" t="s">
        <v>1015</v>
      </c>
      <c r="C1566" s="79" t="s">
        <v>384</v>
      </c>
      <c r="D1566" s="74">
        <v>3</v>
      </c>
      <c r="E1566" s="67">
        <v>0</v>
      </c>
      <c r="F1566" s="67">
        <v>0</v>
      </c>
      <c r="G1566" s="67">
        <f t="shared" si="161"/>
        <v>3</v>
      </c>
    </row>
    <row r="1567" spans="1:7">
      <c r="A1567" s="65">
        <f t="shared" ref="A1567:A1579" si="162">+A1566+1</f>
        <v>257</v>
      </c>
      <c r="B1567" s="78" t="s">
        <v>1016</v>
      </c>
      <c r="C1567" s="79" t="s">
        <v>384</v>
      </c>
      <c r="D1567" s="74">
        <v>4</v>
      </c>
      <c r="E1567" s="67">
        <v>0</v>
      </c>
      <c r="F1567" s="67">
        <v>0</v>
      </c>
      <c r="G1567" s="67">
        <f t="shared" si="161"/>
        <v>4</v>
      </c>
    </row>
    <row r="1568" spans="1:7">
      <c r="A1568" s="65">
        <f t="shared" si="162"/>
        <v>258</v>
      </c>
      <c r="B1568" s="78" t="s">
        <v>1017</v>
      </c>
      <c r="C1568" s="79" t="s">
        <v>384</v>
      </c>
      <c r="D1568" s="74">
        <v>5</v>
      </c>
      <c r="E1568" s="67">
        <v>0</v>
      </c>
      <c r="F1568" s="67">
        <v>0</v>
      </c>
      <c r="G1568" s="67">
        <f t="shared" si="161"/>
        <v>5</v>
      </c>
    </row>
    <row r="1569" spans="1:7">
      <c r="A1569" s="65">
        <f t="shared" si="162"/>
        <v>259</v>
      </c>
      <c r="B1569" s="78" t="s">
        <v>1034</v>
      </c>
      <c r="C1569" s="79" t="s">
        <v>384</v>
      </c>
      <c r="D1569" s="74">
        <v>4</v>
      </c>
      <c r="E1569" s="67">
        <v>0</v>
      </c>
      <c r="F1569" s="67">
        <v>0</v>
      </c>
      <c r="G1569" s="67">
        <f t="shared" si="161"/>
        <v>4</v>
      </c>
    </row>
    <row r="1570" spans="1:7">
      <c r="A1570" s="65">
        <f t="shared" si="162"/>
        <v>260</v>
      </c>
      <c r="B1570" s="78" t="s">
        <v>1041</v>
      </c>
      <c r="C1570" s="79" t="s">
        <v>384</v>
      </c>
      <c r="D1570" s="74">
        <v>3</v>
      </c>
      <c r="E1570" s="67">
        <v>0</v>
      </c>
      <c r="F1570" s="67">
        <v>0</v>
      </c>
      <c r="G1570" s="67">
        <f t="shared" si="161"/>
        <v>3</v>
      </c>
    </row>
    <row r="1571" spans="1:7">
      <c r="A1571" s="65">
        <f t="shared" si="162"/>
        <v>261</v>
      </c>
      <c r="B1571" s="78" t="s">
        <v>1018</v>
      </c>
      <c r="C1571" s="79" t="s">
        <v>384</v>
      </c>
      <c r="D1571" s="74">
        <v>2</v>
      </c>
      <c r="E1571" s="67">
        <v>0</v>
      </c>
      <c r="F1571" s="67">
        <v>0</v>
      </c>
      <c r="G1571" s="67">
        <f t="shared" si="161"/>
        <v>2</v>
      </c>
    </row>
    <row r="1572" spans="1:7">
      <c r="A1572" s="65">
        <f t="shared" si="162"/>
        <v>262</v>
      </c>
      <c r="B1572" s="78" t="s">
        <v>1032</v>
      </c>
      <c r="C1572" s="79" t="s">
        <v>384</v>
      </c>
      <c r="D1572" s="74">
        <v>4</v>
      </c>
      <c r="E1572" s="67">
        <v>0</v>
      </c>
      <c r="F1572" s="67">
        <v>0</v>
      </c>
      <c r="G1572" s="67">
        <f t="shared" si="161"/>
        <v>4</v>
      </c>
    </row>
    <row r="1573" spans="1:7">
      <c r="A1573" s="65">
        <f t="shared" si="162"/>
        <v>263</v>
      </c>
      <c r="B1573" s="78" t="s">
        <v>1020</v>
      </c>
      <c r="C1573" s="79" t="s">
        <v>384</v>
      </c>
      <c r="D1573" s="74">
        <v>2</v>
      </c>
      <c r="E1573" s="67">
        <v>0</v>
      </c>
      <c r="F1573" s="67">
        <v>1</v>
      </c>
      <c r="G1573" s="67">
        <f t="shared" si="161"/>
        <v>1</v>
      </c>
    </row>
    <row r="1574" spans="1:7">
      <c r="A1574" s="65">
        <f t="shared" si="162"/>
        <v>264</v>
      </c>
      <c r="B1574" s="78" t="s">
        <v>1035</v>
      </c>
      <c r="C1574" s="79" t="s">
        <v>384</v>
      </c>
      <c r="D1574" s="74">
        <v>9</v>
      </c>
      <c r="E1574" s="67">
        <v>0</v>
      </c>
      <c r="F1574" s="67">
        <v>0</v>
      </c>
      <c r="G1574" s="67">
        <f t="shared" si="161"/>
        <v>9</v>
      </c>
    </row>
    <row r="1575" spans="1:7">
      <c r="A1575" s="65">
        <f t="shared" si="162"/>
        <v>265</v>
      </c>
      <c r="B1575" s="78" t="s">
        <v>21</v>
      </c>
      <c r="C1575" s="79" t="s">
        <v>384</v>
      </c>
      <c r="D1575" s="74">
        <v>6</v>
      </c>
      <c r="E1575" s="67">
        <v>0</v>
      </c>
      <c r="F1575" s="67">
        <v>0</v>
      </c>
      <c r="G1575" s="67">
        <f t="shared" si="161"/>
        <v>6</v>
      </c>
    </row>
    <row r="1576" spans="1:7">
      <c r="A1576" s="65">
        <f t="shared" si="162"/>
        <v>266</v>
      </c>
      <c r="B1576" s="78" t="s">
        <v>20</v>
      </c>
      <c r="C1576" s="79" t="s">
        <v>384</v>
      </c>
      <c r="D1576" s="74">
        <v>4</v>
      </c>
      <c r="E1576" s="67">
        <v>0</v>
      </c>
      <c r="F1576" s="67">
        <v>0</v>
      </c>
      <c r="G1576" s="67">
        <f t="shared" si="161"/>
        <v>4</v>
      </c>
    </row>
    <row r="1577" spans="1:7">
      <c r="A1577" s="65">
        <f t="shared" si="162"/>
        <v>267</v>
      </c>
      <c r="B1577" s="78" t="s">
        <v>1036</v>
      </c>
      <c r="C1577" s="79" t="s">
        <v>384</v>
      </c>
      <c r="D1577" s="74">
        <v>2</v>
      </c>
      <c r="E1577" s="67">
        <v>0</v>
      </c>
      <c r="F1577" s="67">
        <v>0</v>
      </c>
      <c r="G1577" s="67">
        <f t="shared" si="161"/>
        <v>2</v>
      </c>
    </row>
    <row r="1578" spans="1:7">
      <c r="A1578" s="65">
        <f t="shared" si="162"/>
        <v>268</v>
      </c>
      <c r="B1578" s="78" t="s">
        <v>1021</v>
      </c>
      <c r="C1578" s="79" t="s">
        <v>384</v>
      </c>
      <c r="D1578" s="74">
        <v>4</v>
      </c>
      <c r="E1578" s="67">
        <v>0</v>
      </c>
      <c r="F1578" s="67">
        <v>0</v>
      </c>
      <c r="G1578" s="67">
        <f t="shared" si="161"/>
        <v>4</v>
      </c>
    </row>
    <row r="1579" spans="1:7">
      <c r="A1579" s="69">
        <f t="shared" si="162"/>
        <v>269</v>
      </c>
      <c r="B1579" s="99" t="s">
        <v>1022</v>
      </c>
      <c r="C1579" s="100" t="s">
        <v>384</v>
      </c>
      <c r="D1579" s="75">
        <v>2</v>
      </c>
      <c r="E1579" s="71">
        <v>0</v>
      </c>
      <c r="F1579" s="71">
        <v>0</v>
      </c>
      <c r="G1579" s="71">
        <f t="shared" si="161"/>
        <v>2</v>
      </c>
    </row>
    <row r="1582" spans="1:7">
      <c r="A1582" s="92" t="s">
        <v>438</v>
      </c>
      <c r="B1582" s="92"/>
    </row>
    <row r="1583" spans="1:7">
      <c r="A1583" s="116" t="s">
        <v>372</v>
      </c>
      <c r="B1583" s="116" t="s">
        <v>373</v>
      </c>
      <c r="C1583" s="116" t="s">
        <v>374</v>
      </c>
      <c r="D1583" s="116" t="s">
        <v>375</v>
      </c>
      <c r="E1583" s="116" t="s">
        <v>376</v>
      </c>
      <c r="F1583" s="116" t="s">
        <v>377</v>
      </c>
      <c r="G1583" s="116" t="s">
        <v>354</v>
      </c>
    </row>
    <row r="1584" spans="1:7">
      <c r="A1584" s="65">
        <f>+A1579+1</f>
        <v>270</v>
      </c>
      <c r="B1584" s="78" t="s">
        <v>1023</v>
      </c>
      <c r="C1584" s="79" t="s">
        <v>384</v>
      </c>
      <c r="D1584" s="74">
        <v>6</v>
      </c>
      <c r="E1584" s="67">
        <v>0</v>
      </c>
      <c r="F1584" s="67">
        <v>0</v>
      </c>
      <c r="G1584" s="67">
        <f t="shared" ref="G1584:G1594" si="163">+D1584+E1584-F1584</f>
        <v>6</v>
      </c>
    </row>
    <row r="1585" spans="1:7">
      <c r="A1585" s="65">
        <f t="shared" ref="A1585:A1592" si="164">+A1584+1</f>
        <v>271</v>
      </c>
      <c r="B1585" s="78" t="s">
        <v>1024</v>
      </c>
      <c r="C1585" s="79" t="s">
        <v>384</v>
      </c>
      <c r="D1585" s="74">
        <v>1</v>
      </c>
      <c r="E1585" s="67">
        <v>0</v>
      </c>
      <c r="F1585" s="67">
        <v>0</v>
      </c>
      <c r="G1585" s="67">
        <f t="shared" si="163"/>
        <v>1</v>
      </c>
    </row>
    <row r="1586" spans="1:7">
      <c r="A1586" s="65">
        <f t="shared" si="164"/>
        <v>272</v>
      </c>
      <c r="B1586" s="78" t="s">
        <v>1033</v>
      </c>
      <c r="C1586" s="79" t="s">
        <v>384</v>
      </c>
      <c r="D1586" s="74">
        <v>0</v>
      </c>
      <c r="E1586" s="67">
        <v>0</v>
      </c>
      <c r="F1586" s="67">
        <v>0</v>
      </c>
      <c r="G1586" s="67">
        <f t="shared" si="163"/>
        <v>0</v>
      </c>
    </row>
    <row r="1587" spans="1:7">
      <c r="A1587" s="65">
        <f t="shared" si="164"/>
        <v>273</v>
      </c>
      <c r="B1587" s="78" t="s">
        <v>1025</v>
      </c>
      <c r="C1587" s="79" t="s">
        <v>384</v>
      </c>
      <c r="D1587" s="74">
        <v>4</v>
      </c>
      <c r="E1587" s="67">
        <v>0</v>
      </c>
      <c r="F1587" s="67">
        <v>0</v>
      </c>
      <c r="G1587" s="67">
        <f t="shared" si="163"/>
        <v>4</v>
      </c>
    </row>
    <row r="1588" spans="1:7">
      <c r="A1588" s="65">
        <f t="shared" si="164"/>
        <v>274</v>
      </c>
      <c r="B1588" s="78" t="s">
        <v>1026</v>
      </c>
      <c r="C1588" s="79" t="s">
        <v>384</v>
      </c>
      <c r="D1588" s="74">
        <v>11</v>
      </c>
      <c r="E1588" s="67">
        <v>0</v>
      </c>
      <c r="F1588" s="67">
        <v>0</v>
      </c>
      <c r="G1588" s="67">
        <f t="shared" si="163"/>
        <v>11</v>
      </c>
    </row>
    <row r="1589" spans="1:7">
      <c r="A1589" s="65">
        <f t="shared" si="164"/>
        <v>275</v>
      </c>
      <c r="B1589" s="78" t="s">
        <v>1027</v>
      </c>
      <c r="C1589" s="79" t="s">
        <v>384</v>
      </c>
      <c r="D1589" s="74">
        <v>6</v>
      </c>
      <c r="E1589" s="67">
        <v>0</v>
      </c>
      <c r="F1589" s="67">
        <v>0</v>
      </c>
      <c r="G1589" s="67">
        <f t="shared" si="163"/>
        <v>6</v>
      </c>
    </row>
    <row r="1590" spans="1:7">
      <c r="A1590" s="65">
        <f t="shared" si="164"/>
        <v>276</v>
      </c>
      <c r="B1590" s="78" t="s">
        <v>1039</v>
      </c>
      <c r="C1590" s="79" t="s">
        <v>384</v>
      </c>
      <c r="D1590" s="74">
        <v>3</v>
      </c>
      <c r="E1590" s="67">
        <v>0</v>
      </c>
      <c r="F1590" s="67">
        <v>0</v>
      </c>
      <c r="G1590" s="67">
        <f t="shared" si="163"/>
        <v>3</v>
      </c>
    </row>
    <row r="1591" spans="1:7">
      <c r="A1591" s="65">
        <f t="shared" si="164"/>
        <v>277</v>
      </c>
      <c r="B1591" s="78" t="s">
        <v>1028</v>
      </c>
      <c r="C1591" s="79" t="s">
        <v>384</v>
      </c>
      <c r="D1591" s="74">
        <v>6</v>
      </c>
      <c r="E1591" s="67">
        <v>0</v>
      </c>
      <c r="F1591" s="67">
        <v>0</v>
      </c>
      <c r="G1591" s="67">
        <f t="shared" si="163"/>
        <v>6</v>
      </c>
    </row>
    <row r="1592" spans="1:7">
      <c r="A1592" s="96">
        <f t="shared" si="164"/>
        <v>278</v>
      </c>
      <c r="B1592" s="78" t="s">
        <v>1031</v>
      </c>
      <c r="C1592" s="79" t="s">
        <v>384</v>
      </c>
      <c r="D1592" s="74">
        <v>2</v>
      </c>
      <c r="E1592" s="67">
        <v>0</v>
      </c>
      <c r="F1592" s="67">
        <v>0</v>
      </c>
      <c r="G1592" s="67">
        <f t="shared" si="163"/>
        <v>2</v>
      </c>
    </row>
    <row r="1593" spans="1:7">
      <c r="A1593" s="65">
        <v>279</v>
      </c>
      <c r="B1593" s="78" t="s">
        <v>217</v>
      </c>
      <c r="C1593" s="79" t="s">
        <v>386</v>
      </c>
      <c r="D1593" s="74">
        <v>0</v>
      </c>
      <c r="E1593" s="67">
        <v>2</v>
      </c>
      <c r="F1593" s="67">
        <v>0</v>
      </c>
      <c r="G1593" s="67">
        <f t="shared" si="163"/>
        <v>2</v>
      </c>
    </row>
    <row r="1594" spans="1:7">
      <c r="A1594" s="65">
        <v>280</v>
      </c>
      <c r="B1594" s="78" t="s">
        <v>218</v>
      </c>
      <c r="C1594" s="79" t="s">
        <v>386</v>
      </c>
      <c r="D1594" s="74">
        <v>0</v>
      </c>
      <c r="E1594" s="67">
        <v>1</v>
      </c>
      <c r="F1594" s="67">
        <v>0</v>
      </c>
      <c r="G1594" s="67">
        <f t="shared" si="163"/>
        <v>1</v>
      </c>
    </row>
    <row r="1595" spans="1:7">
      <c r="A1595" s="65">
        <f>+A1592+1</f>
        <v>279</v>
      </c>
      <c r="B1595" s="78" t="s">
        <v>83</v>
      </c>
      <c r="C1595" s="79" t="s">
        <v>384</v>
      </c>
      <c r="D1595" s="74">
        <v>3</v>
      </c>
      <c r="E1595" s="67">
        <v>0</v>
      </c>
      <c r="F1595" s="67">
        <v>0</v>
      </c>
      <c r="G1595" s="67">
        <f t="shared" ref="G1595:G1622" si="165">+D1595+E1595-F1595</f>
        <v>3</v>
      </c>
    </row>
    <row r="1596" spans="1:7">
      <c r="A1596" s="65">
        <f>+A1595+1</f>
        <v>280</v>
      </c>
      <c r="B1596" s="78" t="s">
        <v>1029</v>
      </c>
      <c r="C1596" s="79" t="s">
        <v>384</v>
      </c>
      <c r="D1596" s="74">
        <v>1</v>
      </c>
      <c r="E1596" s="67">
        <v>0</v>
      </c>
      <c r="F1596" s="67">
        <v>0</v>
      </c>
      <c r="G1596" s="67">
        <f t="shared" si="165"/>
        <v>1</v>
      </c>
    </row>
    <row r="1597" spans="1:7">
      <c r="A1597" s="65">
        <f t="shared" ref="A1597:A1611" si="166">+A1596+1</f>
        <v>281</v>
      </c>
      <c r="B1597" s="78" t="s">
        <v>1030</v>
      </c>
      <c r="C1597" s="79" t="s">
        <v>384</v>
      </c>
      <c r="D1597" s="74">
        <v>6</v>
      </c>
      <c r="E1597" s="67">
        <v>0</v>
      </c>
      <c r="F1597" s="67">
        <v>0</v>
      </c>
      <c r="G1597" s="67">
        <f t="shared" si="165"/>
        <v>6</v>
      </c>
    </row>
    <row r="1598" spans="1:7">
      <c r="A1598" s="65">
        <f t="shared" si="166"/>
        <v>282</v>
      </c>
      <c r="B1598" s="78" t="s">
        <v>81</v>
      </c>
      <c r="C1598" s="79" t="s">
        <v>384</v>
      </c>
      <c r="D1598" s="74">
        <v>3</v>
      </c>
      <c r="E1598" s="67">
        <v>0</v>
      </c>
      <c r="F1598" s="67">
        <v>0</v>
      </c>
      <c r="G1598" s="67">
        <f t="shared" si="165"/>
        <v>3</v>
      </c>
    </row>
    <row r="1599" spans="1:7">
      <c r="A1599" s="65">
        <f t="shared" si="166"/>
        <v>283</v>
      </c>
      <c r="B1599" s="78" t="s">
        <v>1040</v>
      </c>
      <c r="C1599" s="79" t="s">
        <v>384</v>
      </c>
      <c r="D1599" s="74">
        <v>1</v>
      </c>
      <c r="E1599" s="67">
        <v>0</v>
      </c>
      <c r="F1599" s="67">
        <v>0</v>
      </c>
      <c r="G1599" s="67">
        <f t="shared" si="165"/>
        <v>1</v>
      </c>
    </row>
    <row r="1600" spans="1:7">
      <c r="A1600" s="65">
        <f t="shared" si="166"/>
        <v>284</v>
      </c>
      <c r="B1600" s="78" t="s">
        <v>1042</v>
      </c>
      <c r="C1600" s="79" t="s">
        <v>384</v>
      </c>
      <c r="D1600" s="74">
        <v>12</v>
      </c>
      <c r="E1600" s="67">
        <v>0</v>
      </c>
      <c r="F1600" s="67">
        <v>0</v>
      </c>
      <c r="G1600" s="67">
        <f t="shared" si="165"/>
        <v>12</v>
      </c>
    </row>
    <row r="1601" spans="1:7">
      <c r="A1601" s="65">
        <f t="shared" si="166"/>
        <v>285</v>
      </c>
      <c r="B1601" s="78" t="s">
        <v>82</v>
      </c>
      <c r="C1601" s="79" t="s">
        <v>384</v>
      </c>
      <c r="D1601" s="74">
        <v>6</v>
      </c>
      <c r="E1601" s="67">
        <v>0</v>
      </c>
      <c r="F1601" s="67">
        <v>0</v>
      </c>
      <c r="G1601" s="67">
        <f t="shared" si="165"/>
        <v>6</v>
      </c>
    </row>
    <row r="1602" spans="1:7">
      <c r="A1602" s="65">
        <f t="shared" si="166"/>
        <v>286</v>
      </c>
      <c r="B1602" s="78" t="s">
        <v>1044</v>
      </c>
      <c r="C1602" s="79" t="s">
        <v>384</v>
      </c>
      <c r="D1602" s="74">
        <v>1</v>
      </c>
      <c r="E1602" s="67">
        <v>0</v>
      </c>
      <c r="F1602" s="67">
        <v>0</v>
      </c>
      <c r="G1602" s="67">
        <f t="shared" si="165"/>
        <v>1</v>
      </c>
    </row>
    <row r="1603" spans="1:7">
      <c r="A1603" s="65">
        <f t="shared" si="166"/>
        <v>287</v>
      </c>
      <c r="B1603" s="78" t="s">
        <v>1045</v>
      </c>
      <c r="C1603" s="79" t="s">
        <v>384</v>
      </c>
      <c r="D1603" s="74">
        <v>1</v>
      </c>
      <c r="E1603" s="67">
        <v>0</v>
      </c>
      <c r="F1603" s="67">
        <v>0</v>
      </c>
      <c r="G1603" s="67">
        <f t="shared" si="165"/>
        <v>1</v>
      </c>
    </row>
    <row r="1604" spans="1:7">
      <c r="A1604" s="65">
        <f t="shared" si="166"/>
        <v>288</v>
      </c>
      <c r="B1604" s="78" t="s">
        <v>1046</v>
      </c>
      <c r="C1604" s="79" t="s">
        <v>384</v>
      </c>
      <c r="D1604" s="74">
        <v>1</v>
      </c>
      <c r="E1604" s="67">
        <v>0</v>
      </c>
      <c r="F1604" s="67">
        <v>0</v>
      </c>
      <c r="G1604" s="67">
        <f t="shared" si="165"/>
        <v>1</v>
      </c>
    </row>
    <row r="1605" spans="1:7">
      <c r="A1605" s="65">
        <f t="shared" si="166"/>
        <v>289</v>
      </c>
      <c r="B1605" s="78" t="s">
        <v>1047</v>
      </c>
      <c r="C1605" s="79" t="s">
        <v>384</v>
      </c>
      <c r="D1605" s="74">
        <v>3</v>
      </c>
      <c r="E1605" s="67">
        <v>0</v>
      </c>
      <c r="F1605" s="67">
        <v>0</v>
      </c>
      <c r="G1605" s="67">
        <f t="shared" si="165"/>
        <v>3</v>
      </c>
    </row>
    <row r="1606" spans="1:7">
      <c r="A1606" s="65">
        <f t="shared" si="166"/>
        <v>290</v>
      </c>
      <c r="B1606" s="78" t="s">
        <v>1048</v>
      </c>
      <c r="C1606" s="79" t="s">
        <v>384</v>
      </c>
      <c r="D1606" s="74">
        <v>2</v>
      </c>
      <c r="E1606" s="67">
        <v>0</v>
      </c>
      <c r="F1606" s="67">
        <v>0</v>
      </c>
      <c r="G1606" s="67">
        <f t="shared" si="165"/>
        <v>2</v>
      </c>
    </row>
    <row r="1607" spans="1:7">
      <c r="A1607" s="65">
        <f t="shared" si="166"/>
        <v>291</v>
      </c>
      <c r="B1607" s="78" t="s">
        <v>1049</v>
      </c>
      <c r="C1607" s="79" t="s">
        <v>384</v>
      </c>
      <c r="D1607" s="74">
        <v>1</v>
      </c>
      <c r="E1607" s="67">
        <v>0</v>
      </c>
      <c r="F1607" s="67">
        <v>0</v>
      </c>
      <c r="G1607" s="67">
        <f t="shared" si="165"/>
        <v>1</v>
      </c>
    </row>
    <row r="1608" spans="1:7">
      <c r="A1608" s="65">
        <f t="shared" si="166"/>
        <v>292</v>
      </c>
      <c r="B1608" s="78" t="s">
        <v>1050</v>
      </c>
      <c r="C1608" s="79" t="s">
        <v>384</v>
      </c>
      <c r="D1608" s="74">
        <v>6</v>
      </c>
      <c r="E1608" s="67">
        <v>0</v>
      </c>
      <c r="F1608" s="67">
        <v>0</v>
      </c>
      <c r="G1608" s="67">
        <f t="shared" si="165"/>
        <v>6</v>
      </c>
    </row>
    <row r="1609" spans="1:7">
      <c r="A1609" s="65">
        <f t="shared" si="166"/>
        <v>293</v>
      </c>
      <c r="B1609" s="78" t="s">
        <v>1051</v>
      </c>
      <c r="C1609" s="79" t="s">
        <v>384</v>
      </c>
      <c r="D1609" s="74">
        <v>1</v>
      </c>
      <c r="E1609" s="67">
        <v>0</v>
      </c>
      <c r="F1609" s="67">
        <v>0</v>
      </c>
      <c r="G1609" s="67">
        <f t="shared" si="165"/>
        <v>1</v>
      </c>
    </row>
    <row r="1610" spans="1:7">
      <c r="A1610" s="65">
        <f t="shared" si="166"/>
        <v>294</v>
      </c>
      <c r="B1610" s="78" t="s">
        <v>1052</v>
      </c>
      <c r="C1610" s="79" t="s">
        <v>384</v>
      </c>
      <c r="D1610" s="74">
        <v>2</v>
      </c>
      <c r="E1610" s="67">
        <v>0</v>
      </c>
      <c r="F1610" s="67">
        <v>0</v>
      </c>
      <c r="G1610" s="67">
        <f t="shared" si="165"/>
        <v>2</v>
      </c>
    </row>
    <row r="1611" spans="1:7">
      <c r="A1611" s="65">
        <f t="shared" si="166"/>
        <v>295</v>
      </c>
      <c r="B1611" s="78" t="s">
        <v>340</v>
      </c>
      <c r="C1611" s="79" t="s">
        <v>384</v>
      </c>
      <c r="D1611" s="74">
        <v>1</v>
      </c>
      <c r="E1611" s="67">
        <v>0</v>
      </c>
      <c r="F1611" s="67">
        <v>0</v>
      </c>
      <c r="G1611" s="67">
        <f t="shared" si="165"/>
        <v>1</v>
      </c>
    </row>
    <row r="1612" spans="1:7">
      <c r="A1612" s="65">
        <v>296</v>
      </c>
      <c r="B1612" s="78" t="s">
        <v>341</v>
      </c>
      <c r="C1612" s="79" t="s">
        <v>384</v>
      </c>
      <c r="D1612" s="74">
        <v>5</v>
      </c>
      <c r="E1612" s="67">
        <v>0</v>
      </c>
      <c r="F1612" s="67">
        <v>3</v>
      </c>
      <c r="G1612" s="67">
        <f t="shared" si="165"/>
        <v>2</v>
      </c>
    </row>
    <row r="1613" spans="1:7">
      <c r="A1613" s="65">
        <v>297</v>
      </c>
      <c r="B1613" s="78" t="s">
        <v>226</v>
      </c>
      <c r="C1613" s="79" t="s">
        <v>384</v>
      </c>
      <c r="D1613" s="74">
        <v>1</v>
      </c>
      <c r="E1613" s="67">
        <v>0</v>
      </c>
      <c r="F1613" s="67">
        <v>0</v>
      </c>
      <c r="G1613" s="67">
        <f t="shared" si="165"/>
        <v>1</v>
      </c>
    </row>
    <row r="1614" spans="1:7">
      <c r="A1614" s="65">
        <f t="shared" ref="A1614:A1622" si="167">+A1613+1</f>
        <v>298</v>
      </c>
      <c r="B1614" s="78" t="s">
        <v>1053</v>
      </c>
      <c r="C1614" s="79" t="s">
        <v>419</v>
      </c>
      <c r="D1614" s="74">
        <v>1</v>
      </c>
      <c r="E1614" s="67">
        <v>0</v>
      </c>
      <c r="F1614" s="67">
        <v>0</v>
      </c>
      <c r="G1614" s="67">
        <f t="shared" si="165"/>
        <v>1</v>
      </c>
    </row>
    <row r="1615" spans="1:7">
      <c r="A1615" s="65">
        <f t="shared" si="167"/>
        <v>299</v>
      </c>
      <c r="B1615" s="78" t="s">
        <v>1054</v>
      </c>
      <c r="C1615" s="79" t="s">
        <v>384</v>
      </c>
      <c r="D1615" s="74">
        <v>2</v>
      </c>
      <c r="E1615" s="67">
        <v>0</v>
      </c>
      <c r="F1615" s="67">
        <v>1</v>
      </c>
      <c r="G1615" s="67">
        <f t="shared" si="165"/>
        <v>1</v>
      </c>
    </row>
    <row r="1616" spans="1:7">
      <c r="A1616" s="65">
        <f t="shared" si="167"/>
        <v>300</v>
      </c>
      <c r="B1616" s="78" t="s">
        <v>84</v>
      </c>
      <c r="C1616" s="79" t="s">
        <v>384</v>
      </c>
      <c r="D1616" s="74">
        <v>1</v>
      </c>
      <c r="E1616" s="67">
        <v>0</v>
      </c>
      <c r="F1616" s="67">
        <v>0</v>
      </c>
      <c r="G1616" s="67">
        <f t="shared" si="165"/>
        <v>1</v>
      </c>
    </row>
    <row r="1617" spans="1:7">
      <c r="A1617" s="65">
        <f t="shared" si="167"/>
        <v>301</v>
      </c>
      <c r="B1617" s="78" t="s">
        <v>1055</v>
      </c>
      <c r="C1617" s="79" t="s">
        <v>384</v>
      </c>
      <c r="D1617" s="74">
        <v>2</v>
      </c>
      <c r="E1617" s="67">
        <v>0</v>
      </c>
      <c r="F1617" s="67">
        <v>0</v>
      </c>
      <c r="G1617" s="67">
        <f t="shared" si="165"/>
        <v>2</v>
      </c>
    </row>
    <row r="1618" spans="1:7">
      <c r="A1618" s="65">
        <f t="shared" si="167"/>
        <v>302</v>
      </c>
      <c r="B1618" s="78" t="s">
        <v>1056</v>
      </c>
      <c r="C1618" s="79" t="s">
        <v>384</v>
      </c>
      <c r="D1618" s="74">
        <v>2</v>
      </c>
      <c r="E1618" s="67">
        <v>0</v>
      </c>
      <c r="F1618" s="67">
        <v>0</v>
      </c>
      <c r="G1618" s="67">
        <f t="shared" si="165"/>
        <v>2</v>
      </c>
    </row>
    <row r="1619" spans="1:7">
      <c r="A1619" s="65">
        <f t="shared" si="167"/>
        <v>303</v>
      </c>
      <c r="B1619" s="78" t="s">
        <v>1057</v>
      </c>
      <c r="C1619" s="79" t="s">
        <v>397</v>
      </c>
      <c r="D1619" s="74">
        <v>2</v>
      </c>
      <c r="E1619" s="67">
        <v>0</v>
      </c>
      <c r="F1619" s="67">
        <v>0</v>
      </c>
      <c r="G1619" s="67">
        <f t="shared" si="165"/>
        <v>2</v>
      </c>
    </row>
    <row r="1620" spans="1:7">
      <c r="A1620" s="65">
        <f t="shared" si="167"/>
        <v>304</v>
      </c>
      <c r="B1620" s="78" t="s">
        <v>342</v>
      </c>
      <c r="C1620" s="79" t="s">
        <v>384</v>
      </c>
      <c r="D1620" s="74">
        <v>2</v>
      </c>
      <c r="E1620" s="67">
        <v>0</v>
      </c>
      <c r="F1620" s="67">
        <v>0</v>
      </c>
      <c r="G1620" s="67">
        <f t="shared" si="165"/>
        <v>2</v>
      </c>
    </row>
    <row r="1621" spans="1:7">
      <c r="A1621" s="65">
        <f t="shared" si="167"/>
        <v>305</v>
      </c>
      <c r="B1621" s="78" t="s">
        <v>1058</v>
      </c>
      <c r="C1621" s="79" t="s">
        <v>384</v>
      </c>
      <c r="D1621" s="74">
        <v>1</v>
      </c>
      <c r="E1621" s="67">
        <v>0</v>
      </c>
      <c r="F1621" s="67">
        <v>0</v>
      </c>
      <c r="G1621" s="67">
        <f t="shared" si="165"/>
        <v>1</v>
      </c>
    </row>
    <row r="1622" spans="1:7">
      <c r="A1622" s="69">
        <f t="shared" si="167"/>
        <v>306</v>
      </c>
      <c r="B1622" s="99" t="s">
        <v>1059</v>
      </c>
      <c r="C1622" s="100" t="s">
        <v>384</v>
      </c>
      <c r="D1622" s="75">
        <v>1</v>
      </c>
      <c r="E1622" s="71">
        <v>0</v>
      </c>
      <c r="F1622" s="71">
        <v>0</v>
      </c>
      <c r="G1622" s="71">
        <f t="shared" si="165"/>
        <v>1</v>
      </c>
    </row>
    <row r="1623" spans="1:7">
      <c r="A1623" s="76"/>
      <c r="B1623" s="103"/>
      <c r="C1623" s="109"/>
      <c r="D1623" s="85"/>
      <c r="E1623" s="109"/>
      <c r="F1623" s="109"/>
      <c r="G1623" s="77"/>
    </row>
    <row r="1624" spans="1:7">
      <c r="A1624" s="92" t="s">
        <v>442</v>
      </c>
      <c r="B1624" s="101"/>
      <c r="C1624" s="92"/>
      <c r="D1624" s="92"/>
      <c r="E1624" s="92"/>
      <c r="F1624" s="92"/>
      <c r="G1624" s="92"/>
    </row>
    <row r="1625" spans="1:7">
      <c r="A1625" s="93" t="s">
        <v>372</v>
      </c>
      <c r="B1625" s="93" t="s">
        <v>373</v>
      </c>
      <c r="C1625" s="93" t="s">
        <v>374</v>
      </c>
      <c r="D1625" s="93" t="s">
        <v>375</v>
      </c>
      <c r="E1625" s="93" t="s">
        <v>376</v>
      </c>
      <c r="F1625" s="93" t="s">
        <v>377</v>
      </c>
      <c r="G1625" s="93" t="s">
        <v>354</v>
      </c>
    </row>
    <row r="1626" spans="1:7">
      <c r="A1626" s="108">
        <v>1</v>
      </c>
      <c r="B1626" s="94" t="s">
        <v>1060</v>
      </c>
      <c r="C1626" s="88" t="s">
        <v>430</v>
      </c>
      <c r="D1626" s="74">
        <v>2</v>
      </c>
      <c r="E1626" s="67">
        <v>0</v>
      </c>
      <c r="F1626" s="67">
        <v>0</v>
      </c>
      <c r="G1626" s="67">
        <f>+D1626+E1626-F1626</f>
        <v>2</v>
      </c>
    </row>
    <row r="1627" spans="1:7">
      <c r="A1627" s="88">
        <v>2</v>
      </c>
      <c r="B1627" s="94" t="s">
        <v>131</v>
      </c>
      <c r="C1627" s="88" t="s">
        <v>132</v>
      </c>
      <c r="D1627" s="74">
        <v>0</v>
      </c>
      <c r="E1627" s="67">
        <v>0</v>
      </c>
      <c r="F1627" s="67">
        <v>0</v>
      </c>
      <c r="G1627" s="67">
        <f>+D1627+E1627-F1627</f>
        <v>0</v>
      </c>
    </row>
    <row r="1628" spans="1:7">
      <c r="A1628" s="88">
        <v>3</v>
      </c>
      <c r="B1628" s="94" t="s">
        <v>1061</v>
      </c>
      <c r="C1628" s="88" t="s">
        <v>419</v>
      </c>
      <c r="D1628" s="74">
        <v>1</v>
      </c>
      <c r="E1628" s="67">
        <v>0</v>
      </c>
      <c r="F1628" s="67">
        <v>0</v>
      </c>
      <c r="G1628" s="67">
        <f>+D1628+E1628-F1628</f>
        <v>1</v>
      </c>
    </row>
    <row r="1629" spans="1:7">
      <c r="A1629" s="88">
        <v>4</v>
      </c>
      <c r="B1629" s="94" t="s">
        <v>133</v>
      </c>
      <c r="C1629" s="88" t="s">
        <v>419</v>
      </c>
      <c r="D1629" s="74">
        <v>0</v>
      </c>
      <c r="E1629" s="67">
        <v>0</v>
      </c>
      <c r="F1629" s="67">
        <v>0</v>
      </c>
      <c r="G1629" s="67">
        <f>+D1629+E1629-F1629</f>
        <v>0</v>
      </c>
    </row>
    <row r="1630" spans="1:7">
      <c r="A1630" s="89">
        <v>5</v>
      </c>
      <c r="B1630" s="99" t="s">
        <v>1062</v>
      </c>
      <c r="C1630" s="100" t="s">
        <v>384</v>
      </c>
      <c r="D1630" s="75">
        <v>0</v>
      </c>
      <c r="E1630" s="71">
        <v>0</v>
      </c>
      <c r="F1630" s="71">
        <v>0</v>
      </c>
      <c r="G1630" s="71">
        <f>+D1630+E1630-F1630</f>
        <v>0</v>
      </c>
    </row>
    <row r="1631" spans="1:7">
      <c r="A1631" s="96"/>
      <c r="B1631" s="56"/>
      <c r="C1631" s="56"/>
      <c r="D1631" s="97"/>
      <c r="E1631" s="56"/>
      <c r="F1631" s="56"/>
      <c r="G1631" s="81"/>
    </row>
    <row r="1632" spans="1:7">
      <c r="A1632" s="96"/>
      <c r="B1632" s="56"/>
      <c r="C1632" s="56"/>
      <c r="D1632" s="97"/>
      <c r="E1632" s="56"/>
      <c r="F1632" s="56"/>
      <c r="G1632" s="81"/>
    </row>
    <row r="1633" spans="1:7">
      <c r="A1633" s="92" t="s">
        <v>417</v>
      </c>
      <c r="B1633" s="92"/>
      <c r="C1633" s="92"/>
      <c r="D1633" s="92"/>
      <c r="E1633" s="92"/>
      <c r="F1633" s="92"/>
      <c r="G1633" s="92"/>
    </row>
    <row r="1634" spans="1:7">
      <c r="A1634" s="93" t="s">
        <v>372</v>
      </c>
      <c r="B1634" s="93" t="s">
        <v>373</v>
      </c>
      <c r="C1634" s="93" t="s">
        <v>374</v>
      </c>
      <c r="D1634" s="93" t="s">
        <v>375</v>
      </c>
      <c r="E1634" s="93" t="s">
        <v>376</v>
      </c>
      <c r="F1634" s="93" t="s">
        <v>377</v>
      </c>
      <c r="G1634" s="93" t="s">
        <v>354</v>
      </c>
    </row>
    <row r="1635" spans="1:7">
      <c r="A1635" s="108">
        <v>1</v>
      </c>
      <c r="B1635" s="66" t="s">
        <v>85</v>
      </c>
      <c r="C1635" s="65" t="s">
        <v>419</v>
      </c>
      <c r="D1635" s="67">
        <v>0</v>
      </c>
      <c r="E1635" s="67">
        <v>0</v>
      </c>
      <c r="F1635" s="67">
        <v>0</v>
      </c>
      <c r="G1635" s="67">
        <f t="shared" ref="G1635:G1652" si="168">+D1635+E1635-F1635</f>
        <v>0</v>
      </c>
    </row>
    <row r="1636" spans="1:7">
      <c r="A1636" s="88">
        <f>+A1635+1</f>
        <v>2</v>
      </c>
      <c r="B1636" s="66" t="s">
        <v>86</v>
      </c>
      <c r="C1636" s="65" t="s">
        <v>419</v>
      </c>
      <c r="D1636" s="67">
        <v>0</v>
      </c>
      <c r="E1636" s="67">
        <v>0</v>
      </c>
      <c r="F1636" s="67">
        <v>0</v>
      </c>
      <c r="G1636" s="67">
        <f t="shared" si="168"/>
        <v>0</v>
      </c>
    </row>
    <row r="1637" spans="1:7">
      <c r="A1637" s="88">
        <f>+A1636+1</f>
        <v>3</v>
      </c>
      <c r="B1637" s="66" t="s">
        <v>87</v>
      </c>
      <c r="C1637" s="65" t="s">
        <v>419</v>
      </c>
      <c r="D1637" s="67">
        <v>0</v>
      </c>
      <c r="E1637" s="67">
        <v>0</v>
      </c>
      <c r="F1637" s="67">
        <v>0</v>
      </c>
      <c r="G1637" s="67">
        <f t="shared" si="168"/>
        <v>0</v>
      </c>
    </row>
    <row r="1638" spans="1:7">
      <c r="A1638" s="88">
        <f>+A1637+1</f>
        <v>4</v>
      </c>
      <c r="B1638" s="66" t="s">
        <v>134</v>
      </c>
      <c r="C1638" s="65" t="s">
        <v>391</v>
      </c>
      <c r="D1638" s="67">
        <v>0</v>
      </c>
      <c r="E1638" s="67">
        <v>0</v>
      </c>
      <c r="F1638" s="67">
        <v>0</v>
      </c>
      <c r="G1638" s="67">
        <f t="shared" si="168"/>
        <v>0</v>
      </c>
    </row>
    <row r="1639" spans="1:7">
      <c r="A1639" s="88">
        <f>+A1638+1</f>
        <v>5</v>
      </c>
      <c r="B1639" s="66" t="s">
        <v>135</v>
      </c>
      <c r="C1639" s="65" t="s">
        <v>384</v>
      </c>
      <c r="D1639" s="67">
        <v>0</v>
      </c>
      <c r="E1639" s="67">
        <v>0</v>
      </c>
      <c r="F1639" s="67">
        <v>0</v>
      </c>
      <c r="G1639" s="67">
        <f t="shared" si="168"/>
        <v>0</v>
      </c>
    </row>
    <row r="1640" spans="1:7">
      <c r="A1640" s="88">
        <f>+A1639+1</f>
        <v>6</v>
      </c>
      <c r="B1640" s="66" t="s">
        <v>136</v>
      </c>
      <c r="C1640" s="65" t="s">
        <v>419</v>
      </c>
      <c r="D1640" s="67">
        <v>0</v>
      </c>
      <c r="E1640" s="67">
        <v>0</v>
      </c>
      <c r="F1640" s="67">
        <v>0</v>
      </c>
      <c r="G1640" s="67">
        <f t="shared" si="168"/>
        <v>0</v>
      </c>
    </row>
    <row r="1641" spans="1:7">
      <c r="A1641" s="88">
        <f>+A1637+1</f>
        <v>4</v>
      </c>
      <c r="B1641" s="78" t="s">
        <v>88</v>
      </c>
      <c r="C1641" s="65" t="s">
        <v>439</v>
      </c>
      <c r="D1641" s="67">
        <v>1</v>
      </c>
      <c r="E1641" s="67">
        <v>0</v>
      </c>
      <c r="F1641" s="67">
        <v>0</v>
      </c>
      <c r="G1641" s="67">
        <f t="shared" si="168"/>
        <v>1</v>
      </c>
    </row>
    <row r="1642" spans="1:7">
      <c r="A1642" s="88">
        <f>+A1641+1</f>
        <v>5</v>
      </c>
      <c r="B1642" s="78" t="s">
        <v>22</v>
      </c>
      <c r="C1642" s="65" t="s">
        <v>439</v>
      </c>
      <c r="D1642" s="67">
        <v>4</v>
      </c>
      <c r="E1642" s="67">
        <v>0</v>
      </c>
      <c r="F1642" s="67">
        <v>0</v>
      </c>
      <c r="G1642" s="67">
        <f t="shared" si="168"/>
        <v>4</v>
      </c>
    </row>
    <row r="1643" spans="1:7">
      <c r="A1643" s="88">
        <f>+A1642+1</f>
        <v>6</v>
      </c>
      <c r="B1643" s="78" t="s">
        <v>25</v>
      </c>
      <c r="C1643" s="65" t="s">
        <v>439</v>
      </c>
      <c r="D1643" s="67">
        <v>1</v>
      </c>
      <c r="E1643" s="67">
        <v>0</v>
      </c>
      <c r="F1643" s="67">
        <v>0</v>
      </c>
      <c r="G1643" s="67">
        <f t="shared" si="168"/>
        <v>1</v>
      </c>
    </row>
    <row r="1644" spans="1:7">
      <c r="A1644" s="88">
        <f>+A1643+1</f>
        <v>7</v>
      </c>
      <c r="B1644" s="78" t="s">
        <v>24</v>
      </c>
      <c r="C1644" s="65" t="s">
        <v>439</v>
      </c>
      <c r="D1644" s="67">
        <v>1</v>
      </c>
      <c r="E1644" s="67">
        <v>0</v>
      </c>
      <c r="F1644" s="67">
        <v>0</v>
      </c>
      <c r="G1644" s="67">
        <f t="shared" si="168"/>
        <v>1</v>
      </c>
    </row>
    <row r="1645" spans="1:7">
      <c r="A1645" s="88">
        <f>+A1643+1</f>
        <v>7</v>
      </c>
      <c r="B1645" s="78" t="s">
        <v>139</v>
      </c>
      <c r="C1645" s="65" t="s">
        <v>419</v>
      </c>
      <c r="D1645" s="67">
        <v>0</v>
      </c>
      <c r="E1645" s="67">
        <v>0</v>
      </c>
      <c r="F1645" s="67">
        <v>0</v>
      </c>
      <c r="G1645" s="67">
        <f t="shared" si="168"/>
        <v>0</v>
      </c>
    </row>
    <row r="1646" spans="1:7">
      <c r="A1646" s="88">
        <f>+A1643+1</f>
        <v>7</v>
      </c>
      <c r="B1646" s="78" t="s">
        <v>23</v>
      </c>
      <c r="C1646" s="65" t="s">
        <v>439</v>
      </c>
      <c r="D1646" s="67">
        <v>1</v>
      </c>
      <c r="E1646" s="67">
        <v>0</v>
      </c>
      <c r="F1646" s="67">
        <v>0</v>
      </c>
      <c r="G1646" s="67">
        <f t="shared" si="168"/>
        <v>1</v>
      </c>
    </row>
    <row r="1647" spans="1:7">
      <c r="A1647" s="88">
        <f>+A1644+1</f>
        <v>8</v>
      </c>
      <c r="B1647" s="78" t="s">
        <v>141</v>
      </c>
      <c r="C1647" s="65" t="s">
        <v>142</v>
      </c>
      <c r="D1647" s="67">
        <v>0</v>
      </c>
      <c r="E1647" s="67">
        <v>0</v>
      </c>
      <c r="F1647" s="67">
        <v>0</v>
      </c>
      <c r="G1647" s="67">
        <f t="shared" si="168"/>
        <v>0</v>
      </c>
    </row>
    <row r="1648" spans="1:7">
      <c r="A1648" s="88">
        <f>+A1646+1</f>
        <v>8</v>
      </c>
      <c r="B1648" s="78" t="s">
        <v>143</v>
      </c>
      <c r="C1648" s="65" t="s">
        <v>419</v>
      </c>
      <c r="D1648" s="67">
        <v>0</v>
      </c>
      <c r="E1648" s="67">
        <v>0</v>
      </c>
      <c r="F1648" s="67">
        <v>0</v>
      </c>
      <c r="G1648" s="67">
        <f t="shared" si="168"/>
        <v>0</v>
      </c>
    </row>
    <row r="1649" spans="1:7">
      <c r="A1649" s="88">
        <f>+A1646+1</f>
        <v>8</v>
      </c>
      <c r="B1649" s="78" t="s">
        <v>32</v>
      </c>
      <c r="C1649" s="65" t="s">
        <v>396</v>
      </c>
      <c r="D1649" s="67">
        <v>0</v>
      </c>
      <c r="E1649" s="67">
        <v>0</v>
      </c>
      <c r="F1649" s="67">
        <v>0</v>
      </c>
      <c r="G1649" s="67">
        <f t="shared" si="168"/>
        <v>0</v>
      </c>
    </row>
    <row r="1650" spans="1:7">
      <c r="A1650" s="88">
        <f>+A1645+1</f>
        <v>8</v>
      </c>
      <c r="B1650" s="78" t="s">
        <v>144</v>
      </c>
      <c r="C1650" s="65" t="s">
        <v>419</v>
      </c>
      <c r="D1650" s="67">
        <v>0</v>
      </c>
      <c r="E1650" s="67">
        <v>0</v>
      </c>
      <c r="F1650" s="67">
        <v>0</v>
      </c>
      <c r="G1650" s="67">
        <f t="shared" si="168"/>
        <v>0</v>
      </c>
    </row>
    <row r="1651" spans="1:7">
      <c r="A1651" s="88">
        <f>+A1646+1</f>
        <v>8</v>
      </c>
      <c r="B1651" s="78" t="s">
        <v>145</v>
      </c>
      <c r="C1651" s="65" t="s">
        <v>419</v>
      </c>
      <c r="D1651" s="67">
        <v>0</v>
      </c>
      <c r="E1651" s="67">
        <v>0</v>
      </c>
      <c r="F1651" s="67">
        <v>0</v>
      </c>
      <c r="G1651" s="67">
        <f t="shared" si="168"/>
        <v>0</v>
      </c>
    </row>
    <row r="1652" spans="1:7">
      <c r="A1652" s="88">
        <f>+A1647+1</f>
        <v>9</v>
      </c>
      <c r="B1652" s="78" t="s">
        <v>146</v>
      </c>
      <c r="C1652" s="65" t="s">
        <v>384</v>
      </c>
      <c r="D1652" s="67">
        <v>0</v>
      </c>
      <c r="E1652" s="67">
        <v>0</v>
      </c>
      <c r="F1652" s="67">
        <v>0</v>
      </c>
      <c r="G1652" s="67">
        <f t="shared" si="168"/>
        <v>0</v>
      </c>
    </row>
    <row r="1653" spans="1:7">
      <c r="A1653" s="88">
        <v>10</v>
      </c>
      <c r="B1653" s="78" t="s">
        <v>222</v>
      </c>
      <c r="C1653" s="65" t="s">
        <v>224</v>
      </c>
      <c r="D1653" s="67">
        <v>0</v>
      </c>
      <c r="E1653" s="67">
        <v>1</v>
      </c>
      <c r="F1653" s="67">
        <v>0</v>
      </c>
      <c r="G1653" s="67">
        <f>+D1653+E1653-F1653</f>
        <v>1</v>
      </c>
    </row>
    <row r="1654" spans="1:7">
      <c r="A1654" s="88">
        <v>11</v>
      </c>
      <c r="B1654" s="78" t="s">
        <v>223</v>
      </c>
      <c r="C1654" s="65" t="s">
        <v>224</v>
      </c>
      <c r="D1654" s="67">
        <v>0</v>
      </c>
      <c r="E1654" s="67">
        <v>24</v>
      </c>
      <c r="F1654" s="67">
        <v>0</v>
      </c>
      <c r="G1654" s="67">
        <f>+D1654+E1654-F1654</f>
        <v>24</v>
      </c>
    </row>
    <row r="1655" spans="1:7">
      <c r="A1655" s="76"/>
      <c r="B1655" s="109"/>
      <c r="C1655" s="109"/>
      <c r="D1655" s="85"/>
      <c r="E1655" s="109"/>
      <c r="F1655" s="109"/>
      <c r="G1655" s="77"/>
    </row>
    <row r="1656" spans="1:7">
      <c r="A1656" s="96"/>
      <c r="B1656" s="56"/>
      <c r="C1656" s="56"/>
      <c r="D1656" s="97"/>
      <c r="E1656" s="56"/>
      <c r="F1656" s="56"/>
      <c r="G1656" s="81"/>
    </row>
    <row r="1657" spans="1:7">
      <c r="A1657" s="96"/>
      <c r="B1657" s="56"/>
      <c r="C1657" s="56"/>
      <c r="D1657" s="97"/>
      <c r="E1657" s="56"/>
      <c r="F1657" s="56"/>
      <c r="G1657" s="81"/>
    </row>
    <row r="1658" spans="1:7">
      <c r="A1658" s="96"/>
      <c r="B1658" s="56"/>
      <c r="C1658" s="56"/>
      <c r="D1658" s="97" t="s">
        <v>355</v>
      </c>
      <c r="E1658" s="56"/>
      <c r="F1658" s="56"/>
      <c r="G1658" s="81"/>
    </row>
    <row r="1659" spans="1:7">
      <c r="A1659" s="96"/>
      <c r="B1659" s="56"/>
      <c r="C1659" s="56"/>
      <c r="D1659" s="97"/>
      <c r="E1659" s="56"/>
      <c r="F1659" s="56"/>
      <c r="G1659" s="81"/>
    </row>
    <row r="1660" spans="1:7">
      <c r="A1660" s="96"/>
      <c r="B1660" s="56"/>
      <c r="C1660" s="56"/>
      <c r="D1660" s="61" t="s">
        <v>452</v>
      </c>
      <c r="E1660" s="61"/>
      <c r="F1660" s="61"/>
      <c r="G1660" s="81"/>
    </row>
    <row r="1661" spans="1:7">
      <c r="A1661" s="96"/>
      <c r="B1661" s="56"/>
      <c r="C1661" s="56"/>
      <c r="D1661" s="97"/>
      <c r="E1661" s="56"/>
      <c r="F1661" s="56"/>
      <c r="G1661" s="81"/>
    </row>
    <row r="1662" spans="1:7">
      <c r="A1662" s="96"/>
      <c r="B1662" s="56"/>
      <c r="C1662" s="56"/>
      <c r="D1662" s="97"/>
      <c r="E1662" s="56"/>
      <c r="F1662" s="56"/>
      <c r="G1662" s="81"/>
    </row>
    <row r="1663" spans="1:7">
      <c r="A1663" s="96"/>
      <c r="B1663" s="56"/>
      <c r="C1663" s="56"/>
      <c r="D1663" s="97"/>
      <c r="E1663" s="56"/>
      <c r="F1663" s="56"/>
      <c r="G1663" s="81"/>
    </row>
    <row r="1664" spans="1:7">
      <c r="A1664" s="96"/>
      <c r="B1664" s="56"/>
      <c r="C1664" s="56"/>
      <c r="D1664" s="265" t="s">
        <v>201</v>
      </c>
      <c r="E1664" s="265"/>
      <c r="F1664" s="61"/>
      <c r="G1664" s="81"/>
    </row>
    <row r="1665" spans="1:7">
      <c r="A1665" s="56"/>
      <c r="B1665" s="56"/>
      <c r="C1665" s="56"/>
      <c r="D1665" s="56"/>
      <c r="E1665" s="56"/>
      <c r="F1665" s="56"/>
      <c r="G1665" s="56"/>
    </row>
    <row r="1666" spans="1:7">
      <c r="A1666" s="56"/>
      <c r="B1666" s="56"/>
      <c r="C1666" s="56"/>
      <c r="D1666" s="56"/>
      <c r="E1666" s="56"/>
      <c r="F1666" s="56"/>
      <c r="G1666" s="56"/>
    </row>
    <row r="1667" spans="1:7">
      <c r="A1667" s="56"/>
      <c r="B1667" s="56"/>
      <c r="C1667" s="56"/>
      <c r="D1667" s="56"/>
      <c r="E1667" s="56"/>
      <c r="F1667" s="56"/>
      <c r="G1667" s="56"/>
    </row>
    <row r="1668" spans="1:7">
      <c r="A1668" s="56"/>
      <c r="B1668" s="56"/>
      <c r="C1668" s="56"/>
      <c r="D1668" s="56"/>
      <c r="E1668" s="56"/>
      <c r="F1668" s="56"/>
      <c r="G1668" s="56"/>
    </row>
    <row r="1669" spans="1:7">
      <c r="A1669" s="56"/>
      <c r="B1669" s="56"/>
      <c r="C1669" s="56"/>
      <c r="D1669" s="56"/>
      <c r="E1669" s="56"/>
      <c r="F1669" s="56"/>
      <c r="G1669" s="56"/>
    </row>
    <row r="1670" spans="1:7">
      <c r="A1670" s="56"/>
      <c r="B1670" s="56"/>
      <c r="C1670" s="56"/>
      <c r="D1670" s="56"/>
      <c r="E1670" s="56"/>
      <c r="F1670" s="56"/>
      <c r="G1670" s="56"/>
    </row>
    <row r="1671" spans="1:7">
      <c r="A1671" s="56"/>
      <c r="B1671" s="56"/>
      <c r="C1671" s="56"/>
      <c r="D1671" s="56"/>
      <c r="E1671" s="56"/>
      <c r="F1671" s="56"/>
      <c r="G1671" s="56"/>
    </row>
    <row r="1672" spans="1:7">
      <c r="A1672" s="56"/>
      <c r="B1672" s="56"/>
      <c r="C1672" s="56"/>
      <c r="D1672" s="56"/>
      <c r="E1672" s="56"/>
      <c r="F1672" s="56"/>
      <c r="G1672" s="56"/>
    </row>
    <row r="1673" spans="1:7">
      <c r="A1673" s="56"/>
      <c r="B1673" s="56"/>
      <c r="C1673" s="56"/>
      <c r="D1673" s="56"/>
      <c r="E1673" s="56"/>
      <c r="F1673" s="56"/>
      <c r="G1673" s="56"/>
    </row>
    <row r="1674" spans="1:7">
      <c r="A1674" s="56"/>
      <c r="B1674" s="56"/>
      <c r="C1674" s="56"/>
      <c r="D1674" s="56"/>
      <c r="E1674" s="56"/>
      <c r="F1674" s="56"/>
      <c r="G1674" s="56"/>
    </row>
    <row r="1675" spans="1:7">
      <c r="A1675" s="56"/>
      <c r="B1675" s="56"/>
      <c r="C1675" s="56"/>
      <c r="D1675" s="56"/>
      <c r="E1675" s="56"/>
      <c r="F1675" s="56"/>
      <c r="G1675" s="56"/>
    </row>
    <row r="1676" spans="1:7">
      <c r="A1676" s="56"/>
      <c r="B1676" s="56"/>
      <c r="C1676" s="56"/>
      <c r="D1676" s="56"/>
      <c r="E1676" s="56"/>
      <c r="F1676" s="56"/>
      <c r="G1676" s="56"/>
    </row>
    <row r="1677" spans="1:7">
      <c r="A1677" s="56"/>
      <c r="B1677" s="56"/>
      <c r="C1677" s="56"/>
      <c r="D1677" s="56"/>
      <c r="E1677" s="56"/>
      <c r="F1677" s="56"/>
      <c r="G1677" s="56"/>
    </row>
    <row r="1678" spans="1:7">
      <c r="A1678" s="56"/>
      <c r="B1678" s="56"/>
      <c r="C1678" s="56"/>
      <c r="D1678" s="56"/>
      <c r="E1678" s="56"/>
      <c r="F1678" s="56"/>
      <c r="G1678" s="56"/>
    </row>
    <row r="1679" spans="1:7">
      <c r="A1679" s="56"/>
      <c r="B1679" s="56"/>
      <c r="C1679" s="56"/>
      <c r="D1679" s="56"/>
      <c r="E1679" s="56"/>
      <c r="F1679" s="56"/>
      <c r="G1679" s="56"/>
    </row>
    <row r="1680" spans="1:7">
      <c r="A1680" s="56"/>
      <c r="B1680" s="56"/>
      <c r="C1680" s="56"/>
      <c r="D1680" s="56"/>
      <c r="E1680" s="56"/>
      <c r="F1680" s="56"/>
      <c r="G1680" s="56"/>
    </row>
    <row r="1681" spans="1:7">
      <c r="A1681" s="56"/>
      <c r="B1681" s="56"/>
      <c r="C1681" s="56"/>
      <c r="D1681" s="56"/>
      <c r="E1681" s="56"/>
      <c r="F1681" s="56"/>
      <c r="G1681" s="56"/>
    </row>
    <row r="1682" spans="1:7">
      <c r="A1682" s="56"/>
      <c r="B1682" s="56"/>
      <c r="C1682" s="56"/>
      <c r="D1682" s="56"/>
      <c r="E1682" s="56"/>
      <c r="F1682" s="56"/>
      <c r="G1682" s="56"/>
    </row>
    <row r="1683" spans="1:7">
      <c r="A1683" s="56"/>
      <c r="B1683" s="56"/>
      <c r="C1683" s="56"/>
      <c r="D1683" s="56"/>
      <c r="E1683" s="56"/>
      <c r="F1683" s="56"/>
      <c r="G1683" s="56"/>
    </row>
    <row r="1684" spans="1:7">
      <c r="A1684" s="56"/>
      <c r="B1684" s="56"/>
      <c r="C1684" s="56"/>
      <c r="D1684" s="56"/>
      <c r="E1684" s="56"/>
      <c r="F1684" s="56"/>
      <c r="G1684" s="56"/>
    </row>
    <row r="1685" spans="1:7">
      <c r="A1685" s="56"/>
      <c r="B1685" s="56"/>
      <c r="C1685" s="56"/>
      <c r="D1685" s="56"/>
      <c r="E1685" s="56"/>
      <c r="F1685" s="56"/>
      <c r="G1685" s="56"/>
    </row>
    <row r="1686" spans="1:7">
      <c r="A1686" s="56"/>
      <c r="B1686" s="56"/>
      <c r="C1686" s="56"/>
      <c r="D1686" s="56"/>
      <c r="E1686" s="56"/>
      <c r="F1686" s="56"/>
      <c r="G1686" s="56"/>
    </row>
    <row r="1687" spans="1:7">
      <c r="A1687" s="56"/>
      <c r="B1687" s="56"/>
      <c r="C1687" s="56"/>
      <c r="D1687" s="56"/>
      <c r="E1687" s="56"/>
      <c r="F1687" s="56"/>
      <c r="G1687" s="56"/>
    </row>
    <row r="1688" spans="1:7">
      <c r="A1688" s="56"/>
      <c r="B1688" s="56"/>
      <c r="C1688" s="56"/>
      <c r="D1688" s="56"/>
      <c r="E1688" s="56"/>
      <c r="F1688" s="56"/>
      <c r="G1688" s="56"/>
    </row>
    <row r="1689" spans="1:7">
      <c r="A1689" s="56"/>
      <c r="B1689" s="56"/>
      <c r="C1689" s="56"/>
      <c r="D1689" s="56"/>
      <c r="E1689" s="56"/>
      <c r="F1689" s="56"/>
      <c r="G1689" s="56"/>
    </row>
    <row r="1690" spans="1:7">
      <c r="A1690" s="56"/>
      <c r="B1690" s="56"/>
      <c r="C1690" s="56"/>
      <c r="D1690" s="56"/>
      <c r="E1690" s="56"/>
      <c r="F1690" s="56"/>
      <c r="G1690" s="56"/>
    </row>
    <row r="1691" spans="1:7">
      <c r="A1691" s="56"/>
      <c r="B1691" s="56"/>
      <c r="C1691" s="56"/>
      <c r="D1691" s="56"/>
      <c r="E1691" s="56"/>
      <c r="F1691" s="56"/>
      <c r="G1691" s="56"/>
    </row>
    <row r="1692" spans="1:7">
      <c r="A1692" s="56"/>
      <c r="B1692" s="56"/>
      <c r="C1692" s="56"/>
      <c r="D1692" s="56"/>
      <c r="E1692" s="56"/>
      <c r="F1692" s="56"/>
      <c r="G1692" s="56"/>
    </row>
    <row r="1693" spans="1:7">
      <c r="A1693" s="56"/>
      <c r="B1693" s="56"/>
      <c r="C1693" s="56"/>
      <c r="D1693" s="56"/>
      <c r="E1693" s="56"/>
      <c r="F1693" s="56"/>
      <c r="G1693" s="56"/>
    </row>
    <row r="1694" spans="1:7">
      <c r="A1694" s="56"/>
      <c r="B1694" s="56"/>
      <c r="C1694" s="56"/>
      <c r="D1694" s="56"/>
      <c r="E1694" s="56"/>
      <c r="F1694" s="56"/>
      <c r="G1694" s="56"/>
    </row>
    <row r="1695" spans="1:7">
      <c r="A1695" s="56"/>
      <c r="B1695" s="56"/>
      <c r="C1695" s="56"/>
      <c r="D1695" s="56"/>
      <c r="E1695" s="56"/>
      <c r="F1695" s="56"/>
      <c r="G1695" s="56"/>
    </row>
    <row r="1696" spans="1:7">
      <c r="A1696" s="56"/>
      <c r="B1696" s="56"/>
      <c r="C1696" s="56"/>
      <c r="D1696" s="56"/>
      <c r="E1696" s="56"/>
      <c r="F1696" s="56"/>
      <c r="G1696" s="56"/>
    </row>
    <row r="1697" spans="1:7">
      <c r="A1697" s="56"/>
      <c r="B1697" s="56"/>
      <c r="C1697" s="56"/>
      <c r="D1697" s="56"/>
      <c r="E1697" s="56"/>
      <c r="F1697" s="56"/>
      <c r="G1697" s="56"/>
    </row>
    <row r="1698" spans="1:7">
      <c r="A1698" s="56"/>
      <c r="B1698" s="56"/>
      <c r="C1698" s="56"/>
      <c r="D1698" s="56"/>
      <c r="E1698" s="56"/>
      <c r="F1698" s="56"/>
      <c r="G1698" s="56"/>
    </row>
    <row r="1699" spans="1:7">
      <c r="A1699" s="56"/>
      <c r="B1699" s="56"/>
      <c r="C1699" s="56"/>
      <c r="D1699" s="56"/>
      <c r="E1699" s="56"/>
      <c r="F1699" s="56"/>
      <c r="G1699" s="56"/>
    </row>
    <row r="1700" spans="1:7">
      <c r="A1700" s="56"/>
      <c r="B1700" s="56"/>
      <c r="C1700" s="56"/>
      <c r="D1700" s="56"/>
      <c r="E1700" s="56"/>
      <c r="F1700" s="56"/>
      <c r="G1700" s="56"/>
    </row>
    <row r="1701" spans="1:7">
      <c r="A1701" s="56"/>
      <c r="B1701" s="56"/>
      <c r="C1701" s="56"/>
      <c r="D1701" s="56"/>
      <c r="E1701" s="56"/>
      <c r="F1701" s="56"/>
      <c r="G1701" s="56"/>
    </row>
    <row r="1702" spans="1:7">
      <c r="A1702" s="56"/>
      <c r="B1702" s="56"/>
      <c r="C1702" s="56"/>
      <c r="D1702" s="56"/>
      <c r="E1702" s="56"/>
      <c r="F1702" s="56"/>
      <c r="G1702" s="56"/>
    </row>
    <row r="1703" spans="1:7">
      <c r="A1703" s="56"/>
      <c r="B1703" s="56"/>
      <c r="C1703" s="56"/>
      <c r="D1703" s="56"/>
      <c r="E1703" s="56"/>
      <c r="F1703" s="56"/>
      <c r="G1703" s="56"/>
    </row>
    <row r="1704" spans="1:7">
      <c r="A1704" s="56"/>
      <c r="B1704" s="56"/>
      <c r="C1704" s="56"/>
      <c r="D1704" s="56"/>
      <c r="E1704" s="56"/>
      <c r="F1704" s="56"/>
      <c r="G1704" s="56"/>
    </row>
    <row r="1705" spans="1:7">
      <c r="A1705" s="56"/>
      <c r="B1705" s="56"/>
      <c r="C1705" s="56"/>
      <c r="D1705" s="56"/>
      <c r="E1705" s="56"/>
      <c r="F1705" s="56"/>
      <c r="G1705" s="56"/>
    </row>
    <row r="1706" spans="1:7">
      <c r="A1706" s="56"/>
      <c r="B1706" s="56"/>
      <c r="C1706" s="56"/>
      <c r="D1706" s="56"/>
      <c r="E1706" s="56"/>
      <c r="F1706" s="56"/>
      <c r="G1706" s="56"/>
    </row>
    <row r="1707" spans="1:7">
      <c r="A1707" s="56"/>
      <c r="B1707" s="56"/>
      <c r="C1707" s="56"/>
      <c r="D1707" s="56"/>
      <c r="E1707" s="56"/>
      <c r="F1707" s="56"/>
      <c r="G1707" s="56"/>
    </row>
    <row r="1708" spans="1:7">
      <c r="A1708" s="56"/>
      <c r="B1708" s="56"/>
      <c r="C1708" s="56"/>
      <c r="D1708" s="56"/>
      <c r="E1708" s="56"/>
      <c r="F1708" s="56"/>
      <c r="G1708" s="56"/>
    </row>
    <row r="1709" spans="1:7">
      <c r="A1709" s="56"/>
      <c r="B1709" s="56"/>
      <c r="C1709" s="56"/>
      <c r="D1709" s="56"/>
      <c r="E1709" s="56"/>
      <c r="F1709" s="56"/>
      <c r="G1709" s="56"/>
    </row>
    <row r="1710" spans="1:7">
      <c r="A1710" s="56"/>
      <c r="B1710" s="56"/>
      <c r="C1710" s="56"/>
      <c r="D1710" s="56"/>
      <c r="E1710" s="56"/>
      <c r="F1710" s="56"/>
      <c r="G1710" s="56"/>
    </row>
    <row r="1711" spans="1:7">
      <c r="A1711" s="56"/>
      <c r="B1711" s="56"/>
      <c r="C1711" s="56"/>
      <c r="D1711" s="56"/>
      <c r="E1711" s="56"/>
      <c r="F1711" s="56"/>
      <c r="G1711" s="56"/>
    </row>
    <row r="1712" spans="1:7">
      <c r="A1712" s="56"/>
      <c r="B1712" s="56"/>
      <c r="C1712" s="56"/>
      <c r="D1712" s="56"/>
      <c r="E1712" s="56"/>
      <c r="F1712" s="56"/>
      <c r="G1712" s="56"/>
    </row>
    <row r="1713" spans="1:7">
      <c r="A1713" s="56"/>
      <c r="B1713" s="56"/>
      <c r="C1713" s="56"/>
      <c r="D1713" s="56"/>
      <c r="E1713" s="56"/>
      <c r="F1713" s="56"/>
      <c r="G1713" s="56"/>
    </row>
    <row r="1714" spans="1:7">
      <c r="A1714" s="56"/>
      <c r="B1714" s="56"/>
      <c r="C1714" s="56"/>
      <c r="D1714" s="56"/>
      <c r="E1714" s="56"/>
      <c r="F1714" s="56"/>
      <c r="G1714" s="56"/>
    </row>
    <row r="1715" spans="1:7">
      <c r="A1715" s="56"/>
      <c r="B1715" s="56"/>
      <c r="C1715" s="56"/>
      <c r="D1715" s="56"/>
      <c r="E1715" s="56"/>
      <c r="F1715" s="56"/>
      <c r="G1715" s="56"/>
    </row>
    <row r="1716" spans="1:7">
      <c r="A1716" s="56"/>
      <c r="B1716" s="56"/>
      <c r="C1716" s="56"/>
      <c r="D1716" s="56"/>
      <c r="E1716" s="56"/>
      <c r="F1716" s="56"/>
      <c r="G1716" s="56"/>
    </row>
    <row r="1717" spans="1:7">
      <c r="A1717" s="56"/>
      <c r="B1717" s="56"/>
      <c r="C1717" s="56"/>
      <c r="D1717" s="56"/>
      <c r="E1717" s="56"/>
      <c r="F1717" s="56"/>
      <c r="G1717" s="56"/>
    </row>
    <row r="1718" spans="1:7">
      <c r="A1718" s="56"/>
      <c r="B1718" s="56"/>
      <c r="C1718" s="56"/>
      <c r="D1718" s="56"/>
      <c r="E1718" s="56"/>
      <c r="F1718" s="56"/>
      <c r="G1718" s="56"/>
    </row>
    <row r="1719" spans="1:7">
      <c r="A1719" s="56"/>
      <c r="B1719" s="56"/>
      <c r="C1719" s="56"/>
      <c r="D1719" s="56"/>
      <c r="E1719" s="56"/>
      <c r="F1719" s="56"/>
      <c r="G1719" s="56"/>
    </row>
    <row r="1720" spans="1:7">
      <c r="A1720" s="56"/>
      <c r="B1720" s="56"/>
      <c r="C1720" s="56"/>
      <c r="D1720" s="56"/>
      <c r="E1720" s="56"/>
      <c r="F1720" s="56"/>
      <c r="G1720" s="56"/>
    </row>
    <row r="1721" spans="1:7">
      <c r="A1721" s="56"/>
      <c r="B1721" s="56"/>
      <c r="C1721" s="56"/>
      <c r="D1721" s="56"/>
      <c r="E1721" s="56"/>
      <c r="F1721" s="56"/>
      <c r="G1721" s="56"/>
    </row>
    <row r="1722" spans="1:7">
      <c r="A1722" s="56"/>
      <c r="B1722" s="56"/>
      <c r="C1722" s="56"/>
      <c r="D1722" s="56"/>
      <c r="E1722" s="56"/>
      <c r="F1722" s="56"/>
      <c r="G1722" s="56"/>
    </row>
    <row r="1723" spans="1:7">
      <c r="A1723" s="56"/>
      <c r="B1723" s="56"/>
      <c r="C1723" s="56"/>
      <c r="D1723" s="56"/>
      <c r="E1723" s="56"/>
      <c r="F1723" s="56"/>
      <c r="G1723" s="56"/>
    </row>
    <row r="1724" spans="1:7">
      <c r="A1724" s="56"/>
      <c r="B1724" s="56"/>
      <c r="C1724" s="56"/>
      <c r="D1724" s="56"/>
      <c r="E1724" s="56"/>
      <c r="F1724" s="56"/>
      <c r="G1724" s="56"/>
    </row>
    <row r="1725" spans="1:7">
      <c r="A1725" s="56"/>
      <c r="B1725" s="56"/>
      <c r="C1725" s="56"/>
      <c r="D1725" s="56"/>
      <c r="E1725" s="56"/>
      <c r="F1725" s="56"/>
      <c r="G1725" s="56"/>
    </row>
    <row r="1726" spans="1:7">
      <c r="A1726" s="56"/>
      <c r="B1726" s="56"/>
      <c r="C1726" s="56"/>
      <c r="D1726" s="56"/>
      <c r="E1726" s="56"/>
      <c r="F1726" s="56"/>
      <c r="G1726" s="56"/>
    </row>
    <row r="1727" spans="1:7">
      <c r="A1727" s="56"/>
      <c r="B1727" s="56"/>
      <c r="C1727" s="56"/>
      <c r="D1727" s="56"/>
      <c r="E1727" s="56"/>
      <c r="F1727" s="56"/>
      <c r="G1727" s="56"/>
    </row>
    <row r="1728" spans="1:7">
      <c r="A1728" s="56"/>
      <c r="B1728" s="56"/>
      <c r="C1728" s="56"/>
      <c r="D1728" s="56"/>
      <c r="E1728" s="56"/>
      <c r="F1728" s="56"/>
      <c r="G1728" s="56"/>
    </row>
    <row r="1729" spans="1:7">
      <c r="A1729" s="56"/>
      <c r="B1729" s="56"/>
      <c r="C1729" s="56"/>
      <c r="D1729" s="56"/>
      <c r="E1729" s="56"/>
      <c r="F1729" s="56"/>
      <c r="G1729" s="56"/>
    </row>
    <row r="1730" spans="1:7">
      <c r="A1730" s="56"/>
      <c r="B1730" s="56"/>
      <c r="C1730" s="56"/>
      <c r="D1730" s="56"/>
      <c r="E1730" s="56"/>
      <c r="F1730" s="56"/>
      <c r="G1730" s="56"/>
    </row>
    <row r="1731" spans="1:7">
      <c r="A1731" s="56"/>
      <c r="B1731" s="56"/>
      <c r="C1731" s="56"/>
      <c r="D1731" s="56"/>
      <c r="E1731" s="56"/>
      <c r="F1731" s="56"/>
      <c r="G1731" s="56"/>
    </row>
    <row r="1732" spans="1:7">
      <c r="A1732" s="56"/>
      <c r="B1732" s="56"/>
      <c r="C1732" s="56"/>
      <c r="D1732" s="56"/>
      <c r="E1732" s="56"/>
      <c r="F1732" s="56"/>
      <c r="G1732" s="56"/>
    </row>
    <row r="1733" spans="1:7">
      <c r="A1733" s="56"/>
      <c r="B1733" s="56"/>
      <c r="C1733" s="56"/>
      <c r="D1733" s="56"/>
      <c r="E1733" s="56"/>
      <c r="F1733" s="56"/>
      <c r="G1733" s="56"/>
    </row>
    <row r="1734" spans="1:7">
      <c r="A1734" s="56"/>
      <c r="B1734" s="56"/>
      <c r="C1734" s="56"/>
      <c r="D1734" s="56"/>
      <c r="E1734" s="56"/>
      <c r="F1734" s="56"/>
      <c r="G1734" s="56"/>
    </row>
    <row r="1735" spans="1:7">
      <c r="A1735" s="56"/>
      <c r="B1735" s="56"/>
      <c r="C1735" s="56"/>
      <c r="D1735" s="56"/>
      <c r="E1735" s="56"/>
      <c r="F1735" s="56"/>
      <c r="G1735" s="56"/>
    </row>
    <row r="1736" spans="1:7">
      <c r="A1736" s="56"/>
      <c r="B1736" s="56"/>
      <c r="C1736" s="56"/>
      <c r="D1736" s="56"/>
      <c r="E1736" s="56"/>
      <c r="F1736" s="56"/>
      <c r="G1736" s="56"/>
    </row>
    <row r="1737" spans="1:7">
      <c r="A1737" s="56"/>
      <c r="B1737" s="56"/>
      <c r="C1737" s="56"/>
      <c r="D1737" s="56"/>
      <c r="E1737" s="56"/>
      <c r="F1737" s="56"/>
      <c r="G1737" s="56"/>
    </row>
    <row r="1738" spans="1:7">
      <c r="A1738" s="56"/>
      <c r="B1738" s="56"/>
      <c r="C1738" s="56"/>
      <c r="D1738" s="56"/>
      <c r="E1738" s="56"/>
      <c r="F1738" s="56"/>
      <c r="G1738" s="56"/>
    </row>
    <row r="1739" spans="1:7">
      <c r="A1739" s="56"/>
      <c r="B1739" s="56"/>
      <c r="C1739" s="56"/>
      <c r="D1739" s="56"/>
      <c r="E1739" s="56"/>
      <c r="F1739" s="56"/>
      <c r="G1739" s="56"/>
    </row>
    <row r="1740" spans="1:7">
      <c r="A1740" s="56"/>
      <c r="B1740" s="56"/>
      <c r="C1740" s="56"/>
      <c r="D1740" s="56"/>
      <c r="E1740" s="56"/>
      <c r="F1740" s="56"/>
      <c r="G1740" s="56"/>
    </row>
    <row r="1741" spans="1:7">
      <c r="A1741" s="56"/>
      <c r="B1741" s="56"/>
      <c r="C1741" s="56"/>
      <c r="D1741" s="56"/>
      <c r="E1741" s="56"/>
      <c r="F1741" s="56"/>
      <c r="G1741" s="56"/>
    </row>
    <row r="1742" spans="1:7">
      <c r="A1742" s="56"/>
      <c r="B1742" s="56"/>
      <c r="C1742" s="56"/>
      <c r="D1742" s="56"/>
      <c r="E1742" s="56"/>
      <c r="F1742" s="56"/>
      <c r="G1742" s="56"/>
    </row>
    <row r="1743" spans="1:7">
      <c r="A1743" s="56"/>
      <c r="B1743" s="56"/>
      <c r="C1743" s="56"/>
      <c r="D1743" s="56"/>
      <c r="E1743" s="56"/>
      <c r="F1743" s="56"/>
      <c r="G1743" s="56"/>
    </row>
    <row r="1744" spans="1:7">
      <c r="A1744" s="56"/>
      <c r="B1744" s="56"/>
      <c r="C1744" s="56"/>
      <c r="D1744" s="56"/>
      <c r="E1744" s="56"/>
      <c r="F1744" s="56"/>
      <c r="G1744" s="56"/>
    </row>
    <row r="1745" spans="1:7">
      <c r="A1745" s="56"/>
      <c r="B1745" s="56"/>
      <c r="C1745" s="56"/>
      <c r="D1745" s="56"/>
      <c r="E1745" s="56"/>
      <c r="F1745" s="56"/>
      <c r="G1745" s="56"/>
    </row>
    <row r="1746" spans="1:7">
      <c r="A1746" s="56"/>
      <c r="B1746" s="56"/>
      <c r="C1746" s="56"/>
      <c r="D1746" s="56"/>
      <c r="E1746" s="56"/>
      <c r="F1746" s="56"/>
      <c r="G1746" s="56"/>
    </row>
    <row r="1747" spans="1:7">
      <c r="A1747" s="56"/>
      <c r="B1747" s="56"/>
      <c r="C1747" s="56"/>
      <c r="D1747" s="56"/>
      <c r="E1747" s="56"/>
      <c r="F1747" s="56"/>
      <c r="G1747" s="56"/>
    </row>
    <row r="1748" spans="1:7">
      <c r="A1748" s="56"/>
      <c r="B1748" s="56"/>
      <c r="C1748" s="56"/>
      <c r="D1748" s="56"/>
      <c r="E1748" s="56"/>
      <c r="F1748" s="56"/>
      <c r="G1748" s="56"/>
    </row>
    <row r="1749" spans="1:7">
      <c r="A1749" s="56"/>
      <c r="B1749" s="56"/>
      <c r="C1749" s="56"/>
      <c r="D1749" s="56"/>
      <c r="E1749" s="56"/>
      <c r="F1749" s="56"/>
      <c r="G1749" s="56"/>
    </row>
    <row r="1750" spans="1:7">
      <c r="A1750" s="56"/>
      <c r="B1750" s="56"/>
      <c r="C1750" s="56"/>
      <c r="D1750" s="56"/>
      <c r="E1750" s="56"/>
      <c r="F1750" s="56"/>
      <c r="G1750" s="56"/>
    </row>
    <row r="1751" spans="1:7">
      <c r="A1751" s="56"/>
      <c r="B1751" s="56"/>
      <c r="C1751" s="56"/>
      <c r="D1751" s="56"/>
      <c r="E1751" s="56"/>
      <c r="F1751" s="56"/>
      <c r="G1751" s="56"/>
    </row>
    <row r="1752" spans="1:7">
      <c r="A1752" s="56"/>
      <c r="B1752" s="56"/>
      <c r="C1752" s="56"/>
      <c r="D1752" s="56"/>
      <c r="E1752" s="56"/>
      <c r="F1752" s="56"/>
      <c r="G1752" s="56"/>
    </row>
    <row r="1753" spans="1:7">
      <c r="A1753" s="56"/>
      <c r="B1753" s="56"/>
      <c r="C1753" s="56"/>
      <c r="D1753" s="56"/>
      <c r="E1753" s="56"/>
      <c r="F1753" s="56"/>
      <c r="G1753" s="56"/>
    </row>
    <row r="1754" spans="1:7">
      <c r="A1754" s="56"/>
      <c r="B1754" s="56"/>
      <c r="C1754" s="56"/>
      <c r="D1754" s="56"/>
      <c r="E1754" s="56"/>
      <c r="F1754" s="56"/>
      <c r="G1754" s="56"/>
    </row>
    <row r="1755" spans="1:7">
      <c r="A1755" s="56"/>
      <c r="B1755" s="56"/>
      <c r="C1755" s="56"/>
      <c r="D1755" s="56"/>
      <c r="E1755" s="56"/>
      <c r="F1755" s="56"/>
      <c r="G1755" s="56"/>
    </row>
    <row r="1756" spans="1:7">
      <c r="A1756" s="56"/>
      <c r="B1756" s="56"/>
      <c r="C1756" s="56"/>
      <c r="D1756" s="56"/>
      <c r="E1756" s="56"/>
      <c r="F1756" s="56"/>
      <c r="G1756" s="56"/>
    </row>
    <row r="1757" spans="1:7">
      <c r="A1757" s="92"/>
      <c r="B1757" s="56"/>
      <c r="C1757" s="92"/>
      <c r="D1757" s="92"/>
      <c r="E1757" s="92"/>
      <c r="F1757" s="92"/>
      <c r="G1757" s="92"/>
    </row>
    <row r="1758" spans="1:7">
      <c r="A1758" s="92"/>
      <c r="B1758" s="92"/>
      <c r="C1758" s="92"/>
      <c r="D1758" s="92"/>
      <c r="E1758" s="92"/>
      <c r="F1758" s="92"/>
      <c r="G1758" s="92"/>
    </row>
    <row r="1759" spans="1:7">
      <c r="A1759" s="92"/>
      <c r="B1759" s="92"/>
      <c r="C1759" s="92"/>
      <c r="D1759" s="92"/>
      <c r="E1759" s="92"/>
      <c r="F1759" s="92"/>
      <c r="G1759" s="92"/>
    </row>
    <row r="1760" spans="1:7">
      <c r="A1760" s="92"/>
      <c r="B1760" s="92"/>
      <c r="C1760" s="92"/>
      <c r="D1760" s="92"/>
      <c r="E1760" s="92"/>
      <c r="F1760" s="92"/>
      <c r="G1760" s="92"/>
    </row>
    <row r="1761" spans="1:7">
      <c r="A1761" s="92"/>
      <c r="B1761" s="92"/>
      <c r="C1761" s="92"/>
      <c r="D1761" s="92"/>
      <c r="E1761" s="92"/>
      <c r="F1761" s="92"/>
      <c r="G1761" s="92"/>
    </row>
    <row r="1762" spans="1:7">
      <c r="A1762" s="92"/>
      <c r="B1762" s="92"/>
      <c r="C1762" s="92"/>
      <c r="D1762" s="92"/>
      <c r="E1762" s="92"/>
      <c r="F1762" s="92"/>
      <c r="G1762" s="92"/>
    </row>
    <row r="1763" spans="1:7">
      <c r="A1763" s="92"/>
      <c r="B1763" s="92"/>
      <c r="C1763" s="92"/>
      <c r="D1763" s="92"/>
      <c r="E1763" s="92"/>
      <c r="F1763" s="92"/>
      <c r="G1763" s="92"/>
    </row>
    <row r="1764" spans="1:7">
      <c r="A1764" s="92"/>
      <c r="B1764" s="92"/>
      <c r="C1764" s="92"/>
      <c r="D1764" s="92"/>
      <c r="E1764" s="92"/>
      <c r="F1764" s="92"/>
      <c r="G1764" s="92"/>
    </row>
    <row r="1765" spans="1:7">
      <c r="A1765" s="92"/>
      <c r="B1765" s="92"/>
      <c r="C1765" s="92"/>
      <c r="D1765" s="92"/>
      <c r="E1765" s="92"/>
      <c r="F1765" s="92"/>
      <c r="G1765" s="92"/>
    </row>
    <row r="1766" spans="1:7">
      <c r="A1766" s="92"/>
      <c r="B1766" s="92"/>
      <c r="C1766" s="92"/>
      <c r="D1766" s="92"/>
      <c r="E1766" s="92"/>
      <c r="F1766" s="92"/>
      <c r="G1766" s="92"/>
    </row>
    <row r="1767" spans="1:7">
      <c r="A1767" s="92"/>
      <c r="B1767" s="92"/>
      <c r="C1767" s="92"/>
      <c r="D1767" s="92"/>
      <c r="E1767" s="92"/>
      <c r="F1767" s="92"/>
      <c r="G1767" s="92"/>
    </row>
    <row r="1768" spans="1:7">
      <c r="A1768" s="92"/>
      <c r="B1768" s="92"/>
      <c r="C1768" s="92"/>
      <c r="D1768" s="92"/>
      <c r="E1768" s="92"/>
      <c r="F1768" s="92"/>
      <c r="G1768" s="92"/>
    </row>
    <row r="1769" spans="1:7">
      <c r="A1769" s="92"/>
      <c r="B1769" s="92"/>
      <c r="C1769" s="92"/>
      <c r="D1769" s="92"/>
      <c r="E1769" s="92"/>
      <c r="F1769" s="92"/>
      <c r="G1769" s="92"/>
    </row>
    <row r="1770" spans="1:7">
      <c r="A1770" s="92"/>
      <c r="B1770" s="92"/>
      <c r="C1770" s="92"/>
      <c r="D1770" s="92"/>
      <c r="E1770" s="92"/>
      <c r="F1770" s="92"/>
      <c r="G1770" s="92"/>
    </row>
    <row r="1771" spans="1:7">
      <c r="A1771" s="92"/>
      <c r="B1771" s="92"/>
      <c r="C1771" s="92"/>
      <c r="D1771" s="92"/>
      <c r="E1771" s="92"/>
      <c r="F1771" s="92"/>
      <c r="G1771" s="92"/>
    </row>
    <row r="1772" spans="1:7">
      <c r="A1772" s="92"/>
      <c r="B1772" s="92"/>
      <c r="C1772" s="92"/>
      <c r="D1772" s="92"/>
      <c r="E1772" s="92"/>
      <c r="F1772" s="92"/>
      <c r="G1772" s="92"/>
    </row>
    <row r="1773" spans="1:7">
      <c r="A1773" s="92"/>
      <c r="B1773" s="92"/>
      <c r="C1773" s="92"/>
      <c r="D1773" s="92"/>
      <c r="E1773" s="92"/>
      <c r="F1773" s="92"/>
      <c r="G1773" s="92"/>
    </row>
    <row r="1774" spans="1:7">
      <c r="A1774" s="92"/>
      <c r="B1774" s="92"/>
      <c r="C1774" s="92"/>
      <c r="D1774" s="92"/>
      <c r="E1774" s="92"/>
      <c r="F1774" s="92"/>
      <c r="G1774" s="92"/>
    </row>
    <row r="1775" spans="1:7">
      <c r="A1775" s="92"/>
      <c r="B1775" s="92"/>
      <c r="C1775" s="92"/>
      <c r="D1775" s="92"/>
      <c r="E1775" s="92"/>
      <c r="F1775" s="92"/>
      <c r="G1775" s="92"/>
    </row>
    <row r="1776" spans="1:7">
      <c r="A1776" s="92"/>
      <c r="B1776" s="92"/>
      <c r="C1776" s="92"/>
      <c r="D1776" s="92"/>
      <c r="E1776" s="92"/>
      <c r="F1776" s="92"/>
      <c r="G1776" s="92"/>
    </row>
    <row r="1777" spans="1:7">
      <c r="A1777" s="92"/>
      <c r="B1777" s="92"/>
      <c r="C1777" s="92"/>
      <c r="D1777" s="92"/>
      <c r="E1777" s="92"/>
      <c r="F1777" s="92"/>
      <c r="G1777" s="92"/>
    </row>
    <row r="1778" spans="1:7">
      <c r="A1778" s="92"/>
      <c r="B1778" s="92"/>
      <c r="C1778" s="92"/>
      <c r="D1778" s="92"/>
      <c r="E1778" s="92"/>
      <c r="F1778" s="92"/>
      <c r="G1778" s="92"/>
    </row>
    <row r="1779" spans="1:7">
      <c r="A1779" s="92"/>
      <c r="B1779" s="92"/>
      <c r="C1779" s="92"/>
      <c r="D1779" s="92"/>
      <c r="E1779" s="92"/>
      <c r="F1779" s="92"/>
      <c r="G1779" s="92"/>
    </row>
    <row r="1780" spans="1:7">
      <c r="A1780" s="92"/>
      <c r="B1780" s="92"/>
      <c r="C1780" s="92"/>
      <c r="D1780" s="92"/>
      <c r="E1780" s="92"/>
      <c r="F1780" s="92"/>
      <c r="G1780" s="92"/>
    </row>
    <row r="1781" spans="1:7">
      <c r="A1781" s="92"/>
      <c r="B1781" s="92"/>
      <c r="C1781" s="92"/>
      <c r="D1781" s="92"/>
      <c r="E1781" s="92"/>
      <c r="F1781" s="92"/>
      <c r="G1781" s="92"/>
    </row>
    <row r="1782" spans="1:7">
      <c r="A1782" s="92"/>
      <c r="B1782" s="92"/>
      <c r="C1782" s="92"/>
      <c r="D1782" s="92"/>
      <c r="E1782" s="92"/>
      <c r="F1782" s="92"/>
      <c r="G1782" s="92"/>
    </row>
    <row r="1783" spans="1:7">
      <c r="A1783" s="92"/>
      <c r="B1783" s="92"/>
      <c r="C1783" s="92"/>
      <c r="D1783" s="92"/>
      <c r="E1783" s="92"/>
      <c r="F1783" s="92"/>
      <c r="G1783" s="92"/>
    </row>
    <row r="1784" spans="1:7">
      <c r="A1784" s="92"/>
      <c r="B1784" s="92"/>
      <c r="C1784" s="92"/>
      <c r="D1784" s="92"/>
      <c r="E1784" s="92"/>
      <c r="F1784" s="92"/>
      <c r="G1784" s="92"/>
    </row>
    <row r="1785" spans="1:7">
      <c r="A1785" s="92"/>
      <c r="B1785" s="92"/>
      <c r="C1785" s="92"/>
      <c r="D1785" s="92"/>
      <c r="E1785" s="92"/>
      <c r="F1785" s="92"/>
      <c r="G1785" s="92"/>
    </row>
    <row r="1786" spans="1:7">
      <c r="A1786" s="92"/>
      <c r="B1786" s="92"/>
      <c r="C1786" s="92"/>
      <c r="D1786" s="92"/>
      <c r="E1786" s="92"/>
      <c r="F1786" s="92"/>
      <c r="G1786" s="92"/>
    </row>
    <row r="1787" spans="1:7">
      <c r="A1787" s="92"/>
      <c r="B1787" s="92"/>
      <c r="C1787" s="92"/>
      <c r="D1787" s="92"/>
      <c r="E1787" s="92"/>
      <c r="F1787" s="92"/>
      <c r="G1787" s="92"/>
    </row>
    <row r="1788" spans="1:7">
      <c r="A1788" s="92"/>
      <c r="B1788" s="92"/>
      <c r="C1788" s="92"/>
      <c r="D1788" s="92"/>
      <c r="E1788" s="92"/>
      <c r="F1788" s="92"/>
      <c r="G1788" s="92"/>
    </row>
    <row r="1789" spans="1:7">
      <c r="A1789" s="92"/>
      <c r="B1789" s="92"/>
      <c r="C1789" s="92"/>
      <c r="D1789" s="92"/>
      <c r="E1789" s="92"/>
      <c r="F1789" s="92"/>
      <c r="G1789" s="92"/>
    </row>
    <row r="1790" spans="1:7">
      <c r="A1790" s="92"/>
      <c r="B1790" s="92"/>
      <c r="C1790" s="92"/>
      <c r="D1790" s="92"/>
      <c r="E1790" s="92"/>
      <c r="F1790" s="92"/>
      <c r="G1790" s="92"/>
    </row>
    <row r="1791" spans="1:7">
      <c r="A1791" s="92"/>
      <c r="B1791" s="92"/>
      <c r="C1791" s="92"/>
      <c r="D1791" s="92"/>
      <c r="E1791" s="92"/>
      <c r="F1791" s="92"/>
      <c r="G1791" s="92"/>
    </row>
    <row r="1792" spans="1:7">
      <c r="A1792" s="92"/>
      <c r="B1792" s="92"/>
      <c r="C1792" s="92"/>
      <c r="D1792" s="92"/>
      <c r="E1792" s="92"/>
      <c r="F1792" s="92"/>
      <c r="G1792" s="92"/>
    </row>
    <row r="1793" spans="1:7">
      <c r="A1793" s="92"/>
      <c r="B1793" s="92"/>
      <c r="C1793" s="92"/>
      <c r="D1793" s="92"/>
      <c r="E1793" s="92"/>
      <c r="F1793" s="92"/>
      <c r="G1793" s="92"/>
    </row>
    <row r="1794" spans="1:7">
      <c r="A1794" s="92"/>
      <c r="B1794" s="92"/>
      <c r="C1794" s="92"/>
      <c r="D1794" s="92"/>
      <c r="E1794" s="92"/>
      <c r="F1794" s="92"/>
      <c r="G1794" s="92"/>
    </row>
    <row r="1795" spans="1:7">
      <c r="A1795" s="92"/>
      <c r="B1795" s="92"/>
      <c r="C1795" s="92"/>
      <c r="D1795" s="92"/>
      <c r="E1795" s="92"/>
      <c r="F1795" s="92"/>
      <c r="G1795" s="92"/>
    </row>
    <row r="1796" spans="1:7">
      <c r="A1796" s="92"/>
      <c r="B1796" s="92"/>
      <c r="C1796" s="92"/>
      <c r="D1796" s="92"/>
      <c r="E1796" s="92"/>
      <c r="F1796" s="92"/>
      <c r="G1796" s="92"/>
    </row>
    <row r="1797" spans="1:7">
      <c r="A1797" s="92"/>
      <c r="B1797" s="92"/>
      <c r="C1797" s="92"/>
      <c r="D1797" s="92"/>
      <c r="E1797" s="92"/>
      <c r="F1797" s="92"/>
      <c r="G1797" s="92"/>
    </row>
    <row r="1798" spans="1:7">
      <c r="A1798" s="92"/>
      <c r="B1798" s="92"/>
      <c r="C1798" s="92"/>
      <c r="D1798" s="92"/>
      <c r="E1798" s="92"/>
      <c r="F1798" s="92"/>
      <c r="G1798" s="92"/>
    </row>
    <row r="1799" spans="1:7">
      <c r="A1799" s="92"/>
      <c r="B1799" s="92"/>
      <c r="C1799" s="92"/>
      <c r="D1799" s="92"/>
      <c r="E1799" s="92"/>
      <c r="F1799" s="92"/>
      <c r="G1799" s="92"/>
    </row>
    <row r="1800" spans="1:7">
      <c r="A1800" s="92"/>
      <c r="B1800" s="92"/>
      <c r="C1800" s="92"/>
      <c r="D1800" s="92"/>
      <c r="E1800" s="92"/>
      <c r="F1800" s="92"/>
      <c r="G1800" s="92"/>
    </row>
    <row r="1801" spans="1:7">
      <c r="A1801" s="92"/>
      <c r="B1801" s="92"/>
      <c r="C1801" s="92"/>
      <c r="D1801" s="92"/>
      <c r="E1801" s="92"/>
      <c r="F1801" s="92"/>
      <c r="G1801" s="92"/>
    </row>
    <row r="1802" spans="1:7">
      <c r="A1802" s="92"/>
      <c r="B1802" s="92"/>
      <c r="C1802" s="92"/>
      <c r="D1802" s="92"/>
      <c r="E1802" s="92"/>
      <c r="F1802" s="92"/>
      <c r="G1802" s="92"/>
    </row>
    <row r="1803" spans="1:7">
      <c r="A1803" s="92"/>
      <c r="B1803" s="92"/>
      <c r="C1803" s="92"/>
      <c r="D1803" s="92"/>
      <c r="E1803" s="92"/>
      <c r="F1803" s="92"/>
      <c r="G1803" s="92"/>
    </row>
    <row r="1804" spans="1:7">
      <c r="A1804" s="92"/>
      <c r="B1804" s="92"/>
      <c r="C1804" s="92"/>
      <c r="D1804" s="92"/>
      <c r="E1804" s="92"/>
      <c r="F1804" s="92"/>
      <c r="G1804" s="92"/>
    </row>
    <row r="1805" spans="1:7">
      <c r="A1805" s="92"/>
      <c r="B1805" s="92"/>
      <c r="C1805" s="92"/>
      <c r="D1805" s="92"/>
      <c r="E1805" s="92"/>
      <c r="F1805" s="92"/>
      <c r="G1805" s="92"/>
    </row>
    <row r="1806" spans="1:7">
      <c r="A1806" s="92"/>
      <c r="B1806" s="92"/>
      <c r="C1806" s="92"/>
      <c r="D1806" s="92"/>
      <c r="E1806" s="92"/>
      <c r="F1806" s="92"/>
      <c r="G1806" s="92"/>
    </row>
    <row r="1807" spans="1:7">
      <c r="A1807" s="92"/>
      <c r="B1807" s="92"/>
      <c r="C1807" s="92"/>
      <c r="D1807" s="92"/>
      <c r="E1807" s="92"/>
      <c r="F1807" s="92"/>
      <c r="G1807" s="92"/>
    </row>
    <row r="1808" spans="1:7">
      <c r="A1808" s="92"/>
      <c r="B1808" s="92"/>
      <c r="C1808" s="92"/>
      <c r="D1808" s="92"/>
      <c r="E1808" s="92"/>
      <c r="F1808" s="92"/>
      <c r="G1808" s="92"/>
    </row>
    <row r="1809" spans="1:7">
      <c r="A1809" s="92"/>
      <c r="B1809" s="92"/>
      <c r="C1809" s="92"/>
      <c r="D1809" s="92"/>
      <c r="E1809" s="92"/>
      <c r="F1809" s="92"/>
      <c r="G1809" s="92"/>
    </row>
    <row r="1810" spans="1:7">
      <c r="A1810" s="92"/>
      <c r="B1810" s="92"/>
      <c r="C1810" s="92"/>
      <c r="D1810" s="92"/>
      <c r="E1810" s="92"/>
      <c r="F1810" s="92"/>
      <c r="G1810" s="92"/>
    </row>
    <row r="1811" spans="1:7">
      <c r="A1811" s="92"/>
      <c r="B1811" s="92"/>
      <c r="C1811" s="92"/>
      <c r="D1811" s="92"/>
      <c r="E1811" s="92"/>
      <c r="F1811" s="92"/>
      <c r="G1811" s="92"/>
    </row>
    <row r="1812" spans="1:7">
      <c r="A1812" s="92"/>
      <c r="B1812" s="92"/>
      <c r="C1812" s="92"/>
      <c r="D1812" s="92"/>
      <c r="E1812" s="92"/>
      <c r="F1812" s="92"/>
      <c r="G1812" s="92"/>
    </row>
    <row r="1813" spans="1:7">
      <c r="A1813" s="92"/>
      <c r="B1813" s="92"/>
      <c r="C1813" s="92"/>
      <c r="D1813" s="92"/>
      <c r="E1813" s="92"/>
      <c r="F1813" s="92"/>
      <c r="G1813" s="92"/>
    </row>
    <row r="1814" spans="1:7">
      <c r="A1814" s="92"/>
      <c r="B1814" s="92"/>
      <c r="C1814" s="92"/>
      <c r="D1814" s="92"/>
      <c r="E1814" s="92"/>
      <c r="F1814" s="92"/>
      <c r="G1814" s="92"/>
    </row>
    <row r="1815" spans="1:7">
      <c r="A1815" s="92"/>
      <c r="B1815" s="92"/>
      <c r="C1815" s="92"/>
      <c r="D1815" s="92"/>
      <c r="E1815" s="92"/>
      <c r="F1815" s="92"/>
      <c r="G1815" s="92"/>
    </row>
    <row r="1816" spans="1:7">
      <c r="A1816" s="92"/>
      <c r="B1816" s="92"/>
      <c r="C1816" s="92"/>
      <c r="D1816" s="92"/>
      <c r="E1816" s="92"/>
      <c r="F1816" s="92"/>
      <c r="G1816" s="92"/>
    </row>
    <row r="1817" spans="1:7">
      <c r="A1817" s="92"/>
      <c r="B1817" s="92"/>
      <c r="C1817" s="92"/>
      <c r="D1817" s="92"/>
      <c r="E1817" s="92"/>
      <c r="F1817" s="92"/>
      <c r="G1817" s="92"/>
    </row>
    <row r="1818" spans="1:7">
      <c r="A1818" s="92"/>
      <c r="B1818" s="92"/>
      <c r="C1818" s="92"/>
      <c r="D1818" s="92"/>
      <c r="E1818" s="92"/>
      <c r="F1818" s="92"/>
      <c r="G1818" s="92"/>
    </row>
    <row r="1819" spans="1:7">
      <c r="A1819" s="92"/>
      <c r="B1819" s="92"/>
      <c r="C1819" s="92"/>
      <c r="D1819" s="92"/>
      <c r="E1819" s="92"/>
      <c r="F1819" s="92"/>
      <c r="G1819" s="92"/>
    </row>
    <row r="1820" spans="1:7">
      <c r="A1820" s="92"/>
      <c r="B1820" s="92"/>
      <c r="C1820" s="92"/>
      <c r="D1820" s="92"/>
      <c r="E1820" s="92"/>
      <c r="F1820" s="92"/>
      <c r="G1820" s="92"/>
    </row>
    <row r="1821" spans="1:7">
      <c r="A1821" s="92"/>
      <c r="B1821" s="92"/>
      <c r="C1821" s="92"/>
      <c r="D1821" s="92"/>
      <c r="E1821" s="92"/>
      <c r="F1821" s="92"/>
      <c r="G1821" s="92"/>
    </row>
    <row r="1822" spans="1:7">
      <c r="A1822" s="92"/>
      <c r="B1822" s="92"/>
      <c r="C1822" s="92"/>
      <c r="D1822" s="92"/>
      <c r="E1822" s="92"/>
      <c r="F1822" s="92"/>
      <c r="G1822" s="92"/>
    </row>
    <row r="1823" spans="1:7">
      <c r="A1823" s="92"/>
      <c r="B1823" s="92"/>
      <c r="C1823" s="92"/>
      <c r="D1823" s="92"/>
      <c r="E1823" s="92"/>
      <c r="F1823" s="92"/>
      <c r="G1823" s="92"/>
    </row>
    <row r="1824" spans="1:7">
      <c r="A1824" s="92"/>
      <c r="B1824" s="92"/>
      <c r="C1824" s="92"/>
      <c r="D1824" s="92"/>
      <c r="E1824" s="92"/>
      <c r="F1824" s="92"/>
      <c r="G1824" s="92"/>
    </row>
    <row r="1825" spans="1:7">
      <c r="A1825" s="92"/>
      <c r="B1825" s="92"/>
      <c r="C1825" s="92"/>
      <c r="D1825" s="92"/>
      <c r="E1825" s="92"/>
      <c r="F1825" s="92"/>
      <c r="G1825" s="92"/>
    </row>
    <row r="1826" spans="1:7">
      <c r="A1826" s="92"/>
      <c r="B1826" s="92"/>
      <c r="C1826" s="92"/>
      <c r="D1826" s="92"/>
      <c r="E1826" s="92"/>
      <c r="F1826" s="92"/>
      <c r="G1826" s="92"/>
    </row>
    <row r="1827" spans="1:7">
      <c r="A1827" s="92"/>
      <c r="B1827" s="92"/>
      <c r="C1827" s="92"/>
      <c r="D1827" s="92"/>
      <c r="E1827" s="92"/>
      <c r="F1827" s="92"/>
      <c r="G1827" s="92"/>
    </row>
    <row r="1828" spans="1:7">
      <c r="A1828" s="92"/>
      <c r="B1828" s="92"/>
      <c r="C1828" s="92"/>
      <c r="D1828" s="92"/>
      <c r="E1828" s="92"/>
      <c r="F1828" s="92"/>
      <c r="G1828" s="92"/>
    </row>
    <row r="1829" spans="1:7">
      <c r="A1829" s="92"/>
      <c r="B1829" s="92"/>
      <c r="C1829" s="92"/>
      <c r="D1829" s="92"/>
      <c r="E1829" s="92"/>
      <c r="F1829" s="92"/>
      <c r="G1829" s="92"/>
    </row>
    <row r="1830" spans="1:7">
      <c r="A1830" s="92"/>
      <c r="B1830" s="92"/>
      <c r="C1830" s="92"/>
      <c r="D1830" s="92"/>
      <c r="E1830" s="92"/>
      <c r="F1830" s="92"/>
      <c r="G1830" s="92"/>
    </row>
    <row r="1831" spans="1:7">
      <c r="A1831" s="92"/>
      <c r="B1831" s="92"/>
      <c r="C1831" s="92"/>
      <c r="D1831" s="92"/>
      <c r="E1831" s="92"/>
      <c r="F1831" s="92"/>
      <c r="G1831" s="92"/>
    </row>
    <row r="1832" spans="1:7">
      <c r="A1832" s="92"/>
      <c r="B1832" s="92"/>
      <c r="C1832" s="92"/>
      <c r="D1832" s="92"/>
      <c r="E1832" s="92"/>
      <c r="F1832" s="92"/>
      <c r="G1832" s="92"/>
    </row>
    <row r="1833" spans="1:7">
      <c r="A1833" s="92"/>
      <c r="B1833" s="92"/>
      <c r="C1833" s="92"/>
      <c r="D1833" s="92"/>
      <c r="E1833" s="92"/>
      <c r="F1833" s="92"/>
      <c r="G1833" s="92"/>
    </row>
    <row r="1834" spans="1:7">
      <c r="A1834" s="92"/>
      <c r="B1834" s="92"/>
      <c r="C1834" s="92"/>
      <c r="D1834" s="92"/>
      <c r="E1834" s="92"/>
      <c r="F1834" s="92"/>
      <c r="G1834" s="92"/>
    </row>
    <row r="1835" spans="1:7">
      <c r="A1835" s="92"/>
      <c r="B1835" s="92"/>
      <c r="C1835" s="92"/>
      <c r="D1835" s="92"/>
      <c r="E1835" s="92"/>
      <c r="F1835" s="92"/>
      <c r="G1835" s="92"/>
    </row>
    <row r="1836" spans="1:7">
      <c r="A1836" s="92"/>
      <c r="B1836" s="92"/>
      <c r="C1836" s="92"/>
      <c r="D1836" s="92"/>
      <c r="E1836" s="92"/>
      <c r="F1836" s="92"/>
      <c r="G1836" s="92"/>
    </row>
    <row r="1837" spans="1:7">
      <c r="A1837" s="92"/>
      <c r="B1837" s="92"/>
      <c r="C1837" s="92"/>
      <c r="D1837" s="92"/>
      <c r="E1837" s="92"/>
      <c r="F1837" s="92"/>
      <c r="G1837" s="92"/>
    </row>
    <row r="1838" spans="1:7">
      <c r="A1838" s="92"/>
      <c r="B1838" s="92"/>
      <c r="C1838" s="92"/>
      <c r="D1838" s="92"/>
      <c r="E1838" s="92"/>
      <c r="F1838" s="92"/>
      <c r="G1838" s="92"/>
    </row>
    <row r="1839" spans="1:7">
      <c r="A1839" s="92"/>
      <c r="B1839" s="92"/>
      <c r="C1839" s="92"/>
      <c r="D1839" s="92"/>
      <c r="E1839" s="92"/>
      <c r="F1839" s="92"/>
      <c r="G1839" s="92"/>
    </row>
    <row r="1840" spans="1:7">
      <c r="A1840" s="92"/>
      <c r="B1840" s="92"/>
      <c r="C1840" s="92"/>
      <c r="D1840" s="92"/>
      <c r="E1840" s="92"/>
      <c r="F1840" s="92"/>
      <c r="G1840" s="92"/>
    </row>
    <row r="1841" spans="1:7">
      <c r="A1841" s="92"/>
      <c r="B1841" s="92"/>
      <c r="C1841" s="92"/>
      <c r="D1841" s="92"/>
      <c r="E1841" s="92"/>
      <c r="F1841" s="92"/>
      <c r="G1841" s="92"/>
    </row>
    <row r="1842" spans="1:7">
      <c r="A1842" s="92"/>
      <c r="B1842" s="92"/>
      <c r="C1842" s="92"/>
      <c r="D1842" s="92"/>
      <c r="E1842" s="92"/>
      <c r="F1842" s="92"/>
      <c r="G1842" s="92"/>
    </row>
    <row r="1843" spans="1:7">
      <c r="A1843" s="92"/>
      <c r="B1843" s="92"/>
      <c r="C1843" s="92"/>
      <c r="D1843" s="92"/>
      <c r="E1843" s="92"/>
      <c r="F1843" s="92"/>
      <c r="G1843" s="92"/>
    </row>
    <row r="1844" spans="1:7">
      <c r="A1844" s="92"/>
      <c r="B1844" s="92"/>
      <c r="C1844" s="92"/>
      <c r="D1844" s="92"/>
      <c r="E1844" s="92"/>
      <c r="F1844" s="92"/>
      <c r="G1844" s="92"/>
    </row>
    <row r="1845" spans="1:7">
      <c r="A1845" s="92"/>
      <c r="B1845" s="92"/>
      <c r="C1845" s="92"/>
      <c r="D1845" s="92"/>
      <c r="E1845" s="92"/>
      <c r="F1845" s="92"/>
      <c r="G1845" s="92"/>
    </row>
    <row r="1846" spans="1:7">
      <c r="A1846" s="92"/>
      <c r="B1846" s="92"/>
      <c r="C1846" s="92"/>
      <c r="D1846" s="92"/>
      <c r="E1846" s="92"/>
      <c r="F1846" s="92"/>
      <c r="G1846" s="92"/>
    </row>
    <row r="1847" spans="1:7">
      <c r="A1847" s="92"/>
      <c r="B1847" s="92"/>
      <c r="C1847" s="92"/>
      <c r="D1847" s="92"/>
      <c r="E1847" s="92"/>
      <c r="F1847" s="92"/>
      <c r="G1847" s="92"/>
    </row>
    <row r="1848" spans="1:7">
      <c r="A1848" s="92"/>
      <c r="B1848" s="92"/>
      <c r="C1848" s="92"/>
      <c r="D1848" s="92"/>
      <c r="E1848" s="92"/>
      <c r="F1848" s="92"/>
      <c r="G1848" s="92"/>
    </row>
    <row r="1849" spans="1:7">
      <c r="A1849" s="92"/>
      <c r="B1849" s="92"/>
      <c r="C1849" s="92"/>
      <c r="D1849" s="92"/>
      <c r="E1849" s="92"/>
      <c r="F1849" s="92"/>
      <c r="G1849" s="92"/>
    </row>
    <row r="1850" spans="1:7">
      <c r="A1850" s="92"/>
      <c r="B1850" s="92"/>
      <c r="C1850" s="92"/>
      <c r="D1850" s="92"/>
      <c r="E1850" s="92"/>
      <c r="F1850" s="92"/>
      <c r="G1850" s="92"/>
    </row>
    <row r="1851" spans="1:7">
      <c r="A1851" s="92"/>
      <c r="B1851" s="92"/>
      <c r="C1851" s="92"/>
      <c r="D1851" s="92"/>
      <c r="E1851" s="92"/>
      <c r="F1851" s="92"/>
      <c r="G1851" s="92"/>
    </row>
    <row r="1852" spans="1:7">
      <c r="A1852" s="92"/>
      <c r="B1852" s="92"/>
      <c r="C1852" s="92"/>
      <c r="D1852" s="92"/>
      <c r="E1852" s="92"/>
      <c r="F1852" s="92"/>
      <c r="G1852" s="92"/>
    </row>
    <row r="1853" spans="1:7">
      <c r="A1853" s="92"/>
      <c r="B1853" s="92"/>
      <c r="C1853" s="92"/>
      <c r="D1853" s="92"/>
      <c r="E1853" s="92"/>
      <c r="F1853" s="92"/>
      <c r="G1853" s="92"/>
    </row>
    <row r="1854" spans="1:7">
      <c r="A1854" s="92"/>
      <c r="B1854" s="92"/>
      <c r="C1854" s="92"/>
      <c r="D1854" s="92"/>
      <c r="E1854" s="92"/>
      <c r="F1854" s="92"/>
      <c r="G1854" s="92"/>
    </row>
    <row r="1855" spans="1:7">
      <c r="A1855" s="92"/>
      <c r="B1855" s="92"/>
      <c r="C1855" s="92"/>
      <c r="D1855" s="92"/>
      <c r="E1855" s="92"/>
      <c r="F1855" s="92"/>
      <c r="G1855" s="92"/>
    </row>
    <row r="1856" spans="1:7">
      <c r="A1856" s="92"/>
      <c r="B1856" s="92"/>
      <c r="C1856" s="92"/>
      <c r="D1856" s="92"/>
      <c r="E1856" s="92"/>
      <c r="F1856" s="92"/>
      <c r="G1856" s="92"/>
    </row>
    <row r="1857" spans="1:7">
      <c r="A1857" s="92"/>
      <c r="B1857" s="92"/>
      <c r="C1857" s="92"/>
      <c r="D1857" s="92"/>
      <c r="E1857" s="92"/>
      <c r="F1857" s="92"/>
      <c r="G1857" s="92"/>
    </row>
    <row r="1858" spans="1:7">
      <c r="A1858" s="92"/>
      <c r="B1858" s="92"/>
      <c r="C1858" s="92"/>
      <c r="D1858" s="92"/>
      <c r="E1858" s="92"/>
      <c r="F1858" s="92"/>
      <c r="G1858" s="92"/>
    </row>
    <row r="1859" spans="1:7">
      <c r="A1859" s="92"/>
      <c r="B1859" s="92"/>
      <c r="C1859" s="92"/>
      <c r="D1859" s="92"/>
      <c r="E1859" s="92"/>
      <c r="F1859" s="92"/>
      <c r="G1859" s="92"/>
    </row>
    <row r="1860" spans="1:7">
      <c r="A1860" s="92"/>
      <c r="B1860" s="92"/>
      <c r="C1860" s="92"/>
      <c r="D1860" s="92"/>
      <c r="E1860" s="92"/>
      <c r="F1860" s="92"/>
      <c r="G1860" s="92"/>
    </row>
    <row r="1861" spans="1:7">
      <c r="A1861" s="92"/>
      <c r="B1861" s="92"/>
      <c r="C1861" s="92"/>
      <c r="D1861" s="92"/>
      <c r="E1861" s="92"/>
      <c r="F1861" s="92"/>
      <c r="G1861" s="92"/>
    </row>
    <row r="1862" spans="1:7">
      <c r="A1862" s="92"/>
      <c r="B1862" s="92"/>
      <c r="C1862" s="92"/>
      <c r="D1862" s="92"/>
      <c r="E1862" s="92"/>
      <c r="F1862" s="92"/>
      <c r="G1862" s="92"/>
    </row>
    <row r="1863" spans="1:7">
      <c r="A1863" s="92"/>
      <c r="B1863" s="92"/>
      <c r="C1863" s="92"/>
      <c r="D1863" s="92"/>
      <c r="E1863" s="92"/>
      <c r="F1863" s="92"/>
      <c r="G1863" s="92"/>
    </row>
    <row r="1864" spans="1:7">
      <c r="A1864" s="92"/>
      <c r="B1864" s="92"/>
      <c r="C1864" s="92"/>
      <c r="D1864" s="92"/>
      <c r="E1864" s="92"/>
      <c r="F1864" s="92"/>
      <c r="G1864" s="92"/>
    </row>
    <row r="1865" spans="1:7">
      <c r="A1865" s="92"/>
      <c r="B1865" s="92"/>
      <c r="C1865" s="92"/>
      <c r="D1865" s="92"/>
      <c r="E1865" s="92"/>
      <c r="F1865" s="92"/>
      <c r="G1865" s="92"/>
    </row>
    <row r="1866" spans="1:7">
      <c r="A1866" s="92"/>
      <c r="B1866" s="92"/>
      <c r="C1866" s="92"/>
      <c r="D1866" s="92"/>
      <c r="E1866" s="92"/>
      <c r="F1866" s="92"/>
      <c r="G1866" s="92"/>
    </row>
    <row r="1867" spans="1:7">
      <c r="A1867" s="92"/>
      <c r="B1867" s="92"/>
      <c r="C1867" s="92"/>
      <c r="D1867" s="92"/>
      <c r="E1867" s="92"/>
      <c r="F1867" s="92"/>
      <c r="G1867" s="92"/>
    </row>
    <row r="1868" spans="1:7">
      <c r="A1868" s="92"/>
      <c r="B1868" s="92"/>
      <c r="C1868" s="92"/>
      <c r="D1868" s="92"/>
      <c r="E1868" s="92"/>
      <c r="F1868" s="92"/>
      <c r="G1868" s="92"/>
    </row>
    <row r="1869" spans="1:7">
      <c r="A1869" s="92"/>
      <c r="B1869" s="92"/>
      <c r="C1869" s="92"/>
      <c r="D1869" s="92"/>
      <c r="E1869" s="92"/>
      <c r="F1869" s="92"/>
      <c r="G1869" s="92"/>
    </row>
    <row r="1870" spans="1:7">
      <c r="A1870" s="92"/>
      <c r="B1870" s="92"/>
      <c r="C1870" s="92"/>
      <c r="D1870" s="92"/>
      <c r="E1870" s="92"/>
      <c r="F1870" s="92"/>
      <c r="G1870" s="92"/>
    </row>
    <row r="1871" spans="1:7">
      <c r="A1871" s="92"/>
      <c r="B1871" s="92"/>
      <c r="C1871" s="92"/>
      <c r="D1871" s="92"/>
      <c r="E1871" s="92"/>
      <c r="F1871" s="92"/>
      <c r="G1871" s="92"/>
    </row>
    <row r="1872" spans="1:7">
      <c r="A1872" s="92"/>
      <c r="B1872" s="92"/>
      <c r="C1872" s="92"/>
      <c r="D1872" s="92"/>
      <c r="E1872" s="92"/>
      <c r="F1872" s="92"/>
      <c r="G1872" s="92"/>
    </row>
    <row r="1873" spans="1:7">
      <c r="A1873" s="92"/>
      <c r="B1873" s="92"/>
      <c r="C1873" s="92"/>
      <c r="D1873" s="92"/>
      <c r="E1873" s="92"/>
      <c r="F1873" s="92"/>
      <c r="G1873" s="92"/>
    </row>
    <row r="1874" spans="1:7">
      <c r="A1874" s="92"/>
      <c r="B1874" s="92"/>
      <c r="C1874" s="92"/>
      <c r="D1874" s="92"/>
      <c r="E1874" s="92"/>
      <c r="F1874" s="92"/>
      <c r="G1874" s="92"/>
    </row>
    <row r="1875" spans="1:7">
      <c r="A1875" s="92"/>
      <c r="B1875" s="92"/>
      <c r="C1875" s="92"/>
      <c r="D1875" s="92"/>
      <c r="E1875" s="92"/>
      <c r="F1875" s="92"/>
      <c r="G1875" s="92"/>
    </row>
    <row r="1876" spans="1:7">
      <c r="A1876" s="92"/>
      <c r="B1876" s="92"/>
      <c r="C1876" s="92"/>
      <c r="D1876" s="92"/>
      <c r="E1876" s="92"/>
      <c r="F1876" s="92"/>
      <c r="G1876" s="92"/>
    </row>
    <row r="1877" spans="1:7">
      <c r="A1877" s="92"/>
      <c r="B1877" s="92"/>
      <c r="C1877" s="92"/>
      <c r="D1877" s="92"/>
      <c r="E1877" s="92"/>
      <c r="F1877" s="92"/>
      <c r="G1877" s="92"/>
    </row>
    <row r="1878" spans="1:7">
      <c r="A1878" s="92"/>
      <c r="B1878" s="92"/>
      <c r="C1878" s="92"/>
      <c r="D1878" s="92"/>
      <c r="E1878" s="92"/>
      <c r="F1878" s="92"/>
      <c r="G1878" s="92"/>
    </row>
    <row r="1879" spans="1:7">
      <c r="A1879" s="92"/>
      <c r="B1879" s="92"/>
      <c r="C1879" s="92"/>
      <c r="D1879" s="92"/>
      <c r="E1879" s="92"/>
      <c r="F1879" s="92"/>
      <c r="G1879" s="92"/>
    </row>
    <row r="1880" spans="1:7">
      <c r="A1880" s="92"/>
      <c r="B1880" s="92"/>
      <c r="C1880" s="92"/>
      <c r="D1880" s="92"/>
      <c r="E1880" s="92"/>
      <c r="F1880" s="92"/>
      <c r="G1880" s="92"/>
    </row>
    <row r="1881" spans="1:7">
      <c r="A1881" s="92"/>
      <c r="B1881" s="92"/>
      <c r="C1881" s="92"/>
      <c r="D1881" s="92"/>
      <c r="E1881" s="92"/>
      <c r="F1881" s="92"/>
      <c r="G1881" s="92"/>
    </row>
    <row r="1882" spans="1:7">
      <c r="A1882" s="92"/>
      <c r="B1882" s="92"/>
      <c r="C1882" s="92"/>
      <c r="D1882" s="92"/>
      <c r="E1882" s="92"/>
      <c r="F1882" s="92"/>
      <c r="G1882" s="92"/>
    </row>
    <row r="1883" spans="1:7">
      <c r="A1883" s="92"/>
      <c r="B1883" s="92"/>
      <c r="C1883" s="92"/>
      <c r="D1883" s="92"/>
      <c r="E1883" s="92"/>
      <c r="F1883" s="92"/>
      <c r="G1883" s="92"/>
    </row>
    <row r="1884" spans="1:7">
      <c r="A1884" s="92"/>
      <c r="B1884" s="92"/>
      <c r="C1884" s="92"/>
      <c r="D1884" s="92"/>
      <c r="E1884" s="92"/>
      <c r="F1884" s="92"/>
      <c r="G1884" s="92"/>
    </row>
    <row r="1885" spans="1:7">
      <c r="A1885" s="92"/>
      <c r="B1885" s="92"/>
      <c r="C1885" s="92"/>
      <c r="D1885" s="92"/>
      <c r="E1885" s="92"/>
      <c r="F1885" s="92"/>
      <c r="G1885" s="92"/>
    </row>
    <row r="1886" spans="1:7">
      <c r="A1886" s="92"/>
      <c r="B1886" s="92"/>
      <c r="C1886" s="92"/>
      <c r="D1886" s="92"/>
      <c r="E1886" s="92"/>
      <c r="F1886" s="92"/>
      <c r="G1886" s="92"/>
    </row>
    <row r="1887" spans="1:7">
      <c r="A1887" s="92"/>
      <c r="B1887" s="92"/>
      <c r="C1887" s="92"/>
      <c r="D1887" s="92"/>
      <c r="E1887" s="92"/>
      <c r="F1887" s="92"/>
      <c r="G1887" s="92"/>
    </row>
    <row r="1888" spans="1:7">
      <c r="A1888" s="92"/>
      <c r="B1888" s="92"/>
      <c r="C1888" s="92"/>
      <c r="D1888" s="92"/>
      <c r="E1888" s="92"/>
      <c r="F1888" s="92"/>
      <c r="G1888" s="92"/>
    </row>
    <row r="1889" spans="1:7">
      <c r="A1889" s="92"/>
      <c r="B1889" s="92"/>
      <c r="C1889" s="92"/>
      <c r="D1889" s="92"/>
      <c r="E1889" s="92"/>
      <c r="F1889" s="92"/>
      <c r="G1889" s="92"/>
    </row>
    <row r="1890" spans="1:7">
      <c r="A1890" s="92"/>
      <c r="B1890" s="92"/>
      <c r="C1890" s="92"/>
      <c r="D1890" s="92"/>
      <c r="E1890" s="92"/>
      <c r="F1890" s="92"/>
      <c r="G1890" s="92"/>
    </row>
    <row r="1891" spans="1:7">
      <c r="A1891" s="92"/>
      <c r="B1891" s="92"/>
      <c r="C1891" s="92"/>
      <c r="D1891" s="92"/>
      <c r="E1891" s="92"/>
      <c r="F1891" s="92"/>
      <c r="G1891" s="92"/>
    </row>
    <row r="1892" spans="1:7">
      <c r="A1892" s="92"/>
      <c r="B1892" s="92"/>
      <c r="C1892" s="92"/>
      <c r="D1892" s="92"/>
      <c r="E1892" s="92"/>
      <c r="F1892" s="92"/>
      <c r="G1892" s="92"/>
    </row>
    <row r="1893" spans="1:7">
      <c r="A1893" s="92"/>
      <c r="B1893" s="92"/>
      <c r="C1893" s="92"/>
      <c r="D1893" s="92"/>
      <c r="E1893" s="92"/>
      <c r="F1893" s="92"/>
      <c r="G1893" s="92"/>
    </row>
    <row r="1894" spans="1:7">
      <c r="A1894" s="92"/>
      <c r="B1894" s="92"/>
      <c r="C1894" s="92"/>
      <c r="D1894" s="92"/>
      <c r="E1894" s="92"/>
      <c r="F1894" s="92"/>
      <c r="G1894" s="92"/>
    </row>
    <row r="1895" spans="1:7">
      <c r="A1895" s="92"/>
      <c r="B1895" s="92"/>
      <c r="C1895" s="92"/>
      <c r="D1895" s="92"/>
      <c r="E1895" s="92"/>
      <c r="F1895" s="92"/>
      <c r="G1895" s="92"/>
    </row>
    <row r="1896" spans="1:7">
      <c r="A1896" s="92"/>
      <c r="B1896" s="92"/>
      <c r="C1896" s="92"/>
      <c r="D1896" s="92"/>
      <c r="E1896" s="92"/>
      <c r="F1896" s="92"/>
      <c r="G1896" s="92"/>
    </row>
    <row r="1897" spans="1:7">
      <c r="A1897" s="92"/>
      <c r="B1897" s="92"/>
      <c r="C1897" s="92"/>
      <c r="D1897" s="92"/>
      <c r="E1897" s="92"/>
      <c r="F1897" s="92"/>
      <c r="G1897" s="92"/>
    </row>
    <row r="1898" spans="1:7">
      <c r="A1898" s="92"/>
      <c r="B1898" s="92"/>
      <c r="C1898" s="92"/>
      <c r="D1898" s="92"/>
      <c r="E1898" s="92"/>
      <c r="F1898" s="92"/>
      <c r="G1898" s="92"/>
    </row>
    <row r="1899" spans="1:7">
      <c r="A1899" s="92"/>
      <c r="B1899" s="92"/>
      <c r="C1899" s="92"/>
      <c r="D1899" s="92"/>
      <c r="E1899" s="92"/>
      <c r="F1899" s="92"/>
      <c r="G1899" s="92"/>
    </row>
    <row r="1900" spans="1:7">
      <c r="A1900" s="92"/>
      <c r="B1900" s="92"/>
      <c r="C1900" s="92"/>
      <c r="D1900" s="92"/>
      <c r="E1900" s="92"/>
      <c r="F1900" s="92"/>
      <c r="G1900" s="92"/>
    </row>
    <row r="1901" spans="1:7">
      <c r="A1901" s="92"/>
      <c r="B1901" s="92"/>
      <c r="C1901" s="92"/>
      <c r="D1901" s="92"/>
      <c r="E1901" s="92"/>
      <c r="F1901" s="92"/>
      <c r="G1901" s="92"/>
    </row>
    <row r="1902" spans="1:7">
      <c r="A1902" s="92"/>
      <c r="B1902" s="92"/>
      <c r="C1902" s="92"/>
      <c r="D1902" s="92"/>
      <c r="E1902" s="92"/>
      <c r="F1902" s="92"/>
      <c r="G1902" s="92"/>
    </row>
    <row r="1903" spans="1:7">
      <c r="A1903" s="92"/>
      <c r="B1903" s="92"/>
      <c r="C1903" s="92"/>
      <c r="D1903" s="92"/>
      <c r="E1903" s="92"/>
      <c r="F1903" s="92"/>
      <c r="G1903" s="92"/>
    </row>
    <row r="1904" spans="1:7">
      <c r="A1904" s="92"/>
      <c r="B1904" s="92"/>
      <c r="C1904" s="92"/>
      <c r="D1904" s="92"/>
      <c r="E1904" s="92"/>
      <c r="F1904" s="92"/>
      <c r="G1904" s="92"/>
    </row>
    <row r="1905" spans="1:7">
      <c r="A1905" s="92"/>
      <c r="B1905" s="92"/>
      <c r="C1905" s="92"/>
      <c r="D1905" s="92"/>
      <c r="E1905" s="92"/>
      <c r="F1905" s="92"/>
      <c r="G1905" s="92"/>
    </row>
    <row r="1906" spans="1:7">
      <c r="A1906" s="92"/>
      <c r="B1906" s="92"/>
      <c r="C1906" s="92"/>
      <c r="D1906" s="92"/>
      <c r="E1906" s="92"/>
      <c r="F1906" s="92"/>
      <c r="G1906" s="92"/>
    </row>
    <row r="1907" spans="1:7">
      <c r="A1907" s="92"/>
      <c r="B1907" s="92"/>
      <c r="C1907" s="92"/>
      <c r="D1907" s="92"/>
      <c r="E1907" s="92"/>
      <c r="F1907" s="92"/>
      <c r="G1907" s="92"/>
    </row>
    <row r="1908" spans="1:7">
      <c r="A1908" s="92"/>
      <c r="B1908" s="92"/>
      <c r="C1908" s="92"/>
      <c r="D1908" s="92"/>
      <c r="E1908" s="92"/>
      <c r="F1908" s="92"/>
      <c r="G1908" s="92"/>
    </row>
    <row r="1909" spans="1:7">
      <c r="A1909" s="92"/>
      <c r="B1909" s="92"/>
      <c r="C1909" s="92"/>
      <c r="D1909" s="92"/>
      <c r="E1909" s="92"/>
      <c r="F1909" s="92"/>
      <c r="G1909" s="92"/>
    </row>
    <row r="1910" spans="1:7">
      <c r="A1910" s="92"/>
      <c r="B1910" s="92"/>
      <c r="C1910" s="92"/>
      <c r="D1910" s="92"/>
      <c r="E1910" s="92"/>
      <c r="F1910" s="92"/>
      <c r="G1910" s="92"/>
    </row>
    <row r="1911" spans="1:7">
      <c r="A1911" s="92"/>
      <c r="B1911" s="92"/>
      <c r="C1911" s="92"/>
      <c r="D1911" s="92"/>
      <c r="E1911" s="92"/>
      <c r="F1911" s="92"/>
      <c r="G1911" s="92"/>
    </row>
    <row r="1912" spans="1:7">
      <c r="A1912" s="92"/>
      <c r="B1912" s="92"/>
      <c r="C1912" s="92"/>
      <c r="D1912" s="92"/>
      <c r="E1912" s="92"/>
      <c r="F1912" s="92"/>
      <c r="G1912" s="92"/>
    </row>
    <row r="1913" spans="1:7">
      <c r="A1913" s="92"/>
      <c r="B1913" s="92"/>
      <c r="C1913" s="92"/>
      <c r="D1913" s="92"/>
      <c r="E1913" s="92"/>
      <c r="F1913" s="92"/>
      <c r="G1913" s="92"/>
    </row>
    <row r="1914" spans="1:7">
      <c r="A1914" s="92"/>
      <c r="B1914" s="92"/>
      <c r="C1914" s="92"/>
      <c r="D1914" s="92"/>
      <c r="E1914" s="92"/>
      <c r="F1914" s="92"/>
      <c r="G1914" s="92"/>
    </row>
    <row r="1915" spans="1:7">
      <c r="A1915" s="92"/>
      <c r="B1915" s="92"/>
      <c r="C1915" s="92"/>
      <c r="D1915" s="92"/>
      <c r="E1915" s="92"/>
      <c r="F1915" s="92"/>
      <c r="G1915" s="92"/>
    </row>
    <row r="1916" spans="1:7">
      <c r="A1916" s="92"/>
      <c r="B1916" s="92"/>
      <c r="C1916" s="92"/>
      <c r="D1916" s="92"/>
      <c r="E1916" s="92"/>
      <c r="F1916" s="92"/>
      <c r="G1916" s="92"/>
    </row>
    <row r="1917" spans="1:7">
      <c r="A1917" s="92"/>
      <c r="B1917" s="92"/>
      <c r="C1917" s="92"/>
      <c r="D1917" s="92"/>
      <c r="E1917" s="92"/>
      <c r="F1917" s="92"/>
      <c r="G1917" s="92"/>
    </row>
    <row r="1918" spans="1:7">
      <c r="A1918" s="92"/>
      <c r="B1918" s="92"/>
      <c r="C1918" s="92"/>
      <c r="D1918" s="92"/>
      <c r="E1918" s="92"/>
      <c r="F1918" s="92"/>
      <c r="G1918" s="92"/>
    </row>
    <row r="1919" spans="1:7">
      <c r="A1919" s="92"/>
      <c r="B1919" s="92"/>
      <c r="C1919" s="92"/>
      <c r="D1919" s="92"/>
      <c r="E1919" s="92"/>
      <c r="F1919" s="92"/>
      <c r="G1919" s="92"/>
    </row>
    <row r="1920" spans="1:7">
      <c r="A1920" s="92"/>
      <c r="B1920" s="92"/>
      <c r="C1920" s="92"/>
      <c r="D1920" s="92"/>
      <c r="E1920" s="92"/>
      <c r="F1920" s="92"/>
      <c r="G1920" s="92"/>
    </row>
    <row r="1921" spans="1:7">
      <c r="A1921" s="92"/>
      <c r="B1921" s="92"/>
      <c r="C1921" s="92"/>
      <c r="D1921" s="92"/>
      <c r="E1921" s="92"/>
      <c r="F1921" s="92"/>
      <c r="G1921" s="92"/>
    </row>
    <row r="1922" spans="1:7">
      <c r="A1922" s="92"/>
      <c r="B1922" s="92"/>
      <c r="C1922" s="92"/>
      <c r="D1922" s="92"/>
      <c r="E1922" s="92"/>
      <c r="F1922" s="92"/>
      <c r="G1922" s="92"/>
    </row>
    <row r="1923" spans="1:7">
      <c r="A1923" s="92"/>
      <c r="B1923" s="92"/>
      <c r="C1923" s="92"/>
      <c r="D1923" s="92"/>
      <c r="E1923" s="92"/>
      <c r="F1923" s="92"/>
      <c r="G1923" s="92"/>
    </row>
    <row r="1924" spans="1:7">
      <c r="A1924" s="92"/>
      <c r="B1924" s="92"/>
      <c r="C1924" s="92"/>
      <c r="D1924" s="92"/>
      <c r="E1924" s="92"/>
      <c r="F1924" s="92"/>
      <c r="G1924" s="92"/>
    </row>
    <row r="1925" spans="1:7">
      <c r="A1925" s="92"/>
      <c r="B1925" s="92"/>
      <c r="C1925" s="92"/>
      <c r="D1925" s="92"/>
      <c r="E1925" s="92"/>
      <c r="F1925" s="92"/>
      <c r="G1925" s="92"/>
    </row>
    <row r="1926" spans="1:7">
      <c r="A1926" s="92"/>
      <c r="B1926" s="92"/>
      <c r="C1926" s="92"/>
      <c r="D1926" s="92"/>
      <c r="E1926" s="92"/>
      <c r="F1926" s="92"/>
      <c r="G1926" s="92"/>
    </row>
    <row r="1927" spans="1:7">
      <c r="A1927" s="92"/>
      <c r="B1927" s="92"/>
      <c r="C1927" s="92"/>
      <c r="D1927" s="92"/>
      <c r="E1927" s="92"/>
      <c r="F1927" s="92"/>
      <c r="G1927" s="92"/>
    </row>
    <row r="1928" spans="1:7">
      <c r="A1928" s="92"/>
      <c r="B1928" s="92"/>
      <c r="C1928" s="92"/>
      <c r="D1928" s="92"/>
      <c r="E1928" s="92"/>
      <c r="F1928" s="92"/>
      <c r="G1928" s="92"/>
    </row>
    <row r="1929" spans="1:7">
      <c r="A1929" s="92"/>
      <c r="B1929" s="92"/>
      <c r="C1929" s="92"/>
      <c r="D1929" s="92"/>
      <c r="E1929" s="92"/>
      <c r="F1929" s="92"/>
      <c r="G1929" s="92"/>
    </row>
    <row r="1930" spans="1:7">
      <c r="A1930" s="92"/>
      <c r="B1930" s="92"/>
      <c r="C1930" s="92"/>
      <c r="D1930" s="92"/>
      <c r="E1930" s="92"/>
      <c r="F1930" s="92"/>
      <c r="G1930" s="92"/>
    </row>
    <row r="1931" spans="1:7">
      <c r="A1931" s="92"/>
      <c r="B1931" s="92"/>
      <c r="C1931" s="92"/>
      <c r="D1931" s="92"/>
      <c r="E1931" s="92"/>
      <c r="F1931" s="92"/>
      <c r="G1931" s="92"/>
    </row>
    <row r="1932" spans="1:7">
      <c r="A1932" s="92"/>
      <c r="B1932" s="92"/>
      <c r="C1932" s="92"/>
      <c r="D1932" s="92"/>
      <c r="E1932" s="92"/>
      <c r="F1932" s="92"/>
      <c r="G1932" s="92"/>
    </row>
    <row r="1933" spans="1:7">
      <c r="A1933" s="92"/>
      <c r="B1933" s="92"/>
      <c r="C1933" s="92"/>
      <c r="D1933" s="92"/>
      <c r="E1933" s="92"/>
      <c r="F1933" s="92"/>
      <c r="G1933" s="92"/>
    </row>
    <row r="1934" spans="1:7">
      <c r="A1934" s="92"/>
      <c r="B1934" s="92"/>
      <c r="C1934" s="92"/>
      <c r="D1934" s="92"/>
      <c r="E1934" s="92"/>
      <c r="F1934" s="92"/>
      <c r="G1934" s="92"/>
    </row>
    <row r="1935" spans="1:7">
      <c r="A1935" s="92"/>
      <c r="B1935" s="92"/>
      <c r="C1935" s="92"/>
      <c r="D1935" s="92"/>
      <c r="E1935" s="92"/>
      <c r="F1935" s="92"/>
      <c r="G1935" s="92"/>
    </row>
    <row r="1936" spans="1:7">
      <c r="A1936" s="92"/>
      <c r="B1936" s="92"/>
      <c r="C1936" s="92"/>
      <c r="D1936" s="92"/>
      <c r="E1936" s="92"/>
      <c r="F1936" s="92"/>
      <c r="G1936" s="92"/>
    </row>
    <row r="1937" spans="1:7">
      <c r="A1937" s="92"/>
      <c r="B1937" s="92"/>
      <c r="C1937" s="92"/>
      <c r="D1937" s="92"/>
      <c r="E1937" s="92"/>
      <c r="F1937" s="92"/>
      <c r="G1937" s="92"/>
    </row>
    <row r="1938" spans="1:7">
      <c r="A1938" s="92"/>
      <c r="B1938" s="92"/>
      <c r="C1938" s="92"/>
      <c r="D1938" s="92"/>
      <c r="E1938" s="92"/>
      <c r="F1938" s="92"/>
      <c r="G1938" s="92"/>
    </row>
    <row r="1939" spans="1:7">
      <c r="A1939" s="92"/>
      <c r="B1939" s="92"/>
      <c r="C1939" s="92"/>
      <c r="D1939" s="92"/>
      <c r="E1939" s="92"/>
      <c r="F1939" s="92"/>
      <c r="G1939" s="92"/>
    </row>
    <row r="1940" spans="1:7">
      <c r="A1940" s="92"/>
      <c r="B1940" s="92"/>
      <c r="C1940" s="92"/>
      <c r="D1940" s="92"/>
      <c r="E1940" s="92"/>
      <c r="F1940" s="92"/>
      <c r="G1940" s="92"/>
    </row>
    <row r="1941" spans="1:7">
      <c r="A1941" s="92"/>
      <c r="B1941" s="92"/>
      <c r="C1941" s="92"/>
      <c r="D1941" s="92"/>
      <c r="E1941" s="92"/>
      <c r="F1941" s="92"/>
      <c r="G1941" s="92"/>
    </row>
    <row r="1942" spans="1:7">
      <c r="A1942" s="92"/>
      <c r="B1942" s="92"/>
      <c r="C1942" s="92"/>
      <c r="D1942" s="92"/>
      <c r="E1942" s="92"/>
      <c r="F1942" s="92"/>
      <c r="G1942" s="92"/>
    </row>
    <row r="1943" spans="1:7">
      <c r="A1943" s="92"/>
      <c r="B1943" s="92"/>
      <c r="C1943" s="92"/>
      <c r="D1943" s="92"/>
      <c r="E1943" s="92"/>
      <c r="F1943" s="92"/>
      <c r="G1943" s="92"/>
    </row>
    <row r="1944" spans="1:7">
      <c r="A1944" s="92"/>
      <c r="B1944" s="92"/>
      <c r="C1944" s="92"/>
      <c r="D1944" s="92"/>
      <c r="E1944" s="92"/>
      <c r="F1944" s="92"/>
      <c r="G1944" s="92"/>
    </row>
    <row r="1945" spans="1:7">
      <c r="A1945" s="92"/>
      <c r="B1945" s="92"/>
      <c r="C1945" s="92"/>
      <c r="D1945" s="92"/>
      <c r="E1945" s="92"/>
      <c r="F1945" s="92"/>
      <c r="G1945" s="92"/>
    </row>
    <row r="1946" spans="1:7">
      <c r="A1946" s="92"/>
      <c r="B1946" s="92"/>
      <c r="C1946" s="92"/>
      <c r="D1946" s="92"/>
      <c r="E1946" s="92"/>
      <c r="F1946" s="92"/>
      <c r="G1946" s="92"/>
    </row>
    <row r="1947" spans="1:7">
      <c r="A1947" s="92"/>
      <c r="B1947" s="92"/>
      <c r="C1947" s="92"/>
      <c r="D1947" s="92"/>
      <c r="E1947" s="92"/>
      <c r="F1947" s="92"/>
      <c r="G1947" s="92"/>
    </row>
    <row r="1948" spans="1:7">
      <c r="A1948" s="92"/>
      <c r="B1948" s="92"/>
      <c r="C1948" s="92"/>
      <c r="D1948" s="92"/>
      <c r="E1948" s="92"/>
      <c r="F1948" s="92"/>
      <c r="G1948" s="92"/>
    </row>
    <row r="1949" spans="1:7">
      <c r="A1949" s="92"/>
      <c r="B1949" s="92"/>
      <c r="C1949" s="92"/>
      <c r="D1949" s="92"/>
      <c r="E1949" s="92"/>
      <c r="F1949" s="92"/>
      <c r="G1949" s="92"/>
    </row>
    <row r="1950" spans="1:7">
      <c r="A1950" s="92"/>
      <c r="B1950" s="92"/>
      <c r="C1950" s="92"/>
      <c r="D1950" s="92"/>
      <c r="E1950" s="92"/>
      <c r="F1950" s="92"/>
      <c r="G1950" s="92"/>
    </row>
    <row r="1951" spans="1:7">
      <c r="A1951" s="92"/>
      <c r="B1951" s="92"/>
      <c r="C1951" s="92"/>
      <c r="D1951" s="92"/>
      <c r="E1951" s="92"/>
      <c r="F1951" s="92"/>
      <c r="G1951" s="92"/>
    </row>
    <row r="1952" spans="1:7">
      <c r="A1952" s="92"/>
      <c r="B1952" s="92"/>
      <c r="C1952" s="92"/>
      <c r="D1952" s="92"/>
      <c r="E1952" s="92"/>
      <c r="F1952" s="92"/>
      <c r="G1952" s="92"/>
    </row>
    <row r="1953" spans="1:7">
      <c r="A1953" s="92"/>
      <c r="B1953" s="92"/>
      <c r="C1953" s="92"/>
      <c r="D1953" s="92"/>
      <c r="E1953" s="92"/>
      <c r="F1953" s="92"/>
      <c r="G1953" s="92"/>
    </row>
    <row r="1954" spans="1:7">
      <c r="A1954" s="92"/>
      <c r="B1954" s="92"/>
      <c r="C1954" s="92"/>
      <c r="D1954" s="92"/>
      <c r="E1954" s="92"/>
      <c r="F1954" s="92"/>
      <c r="G1954" s="92"/>
    </row>
    <row r="1955" spans="1:7">
      <c r="A1955" s="92"/>
      <c r="B1955" s="92"/>
      <c r="C1955" s="92"/>
      <c r="D1955" s="92"/>
      <c r="E1955" s="92"/>
      <c r="F1955" s="92"/>
      <c r="G1955" s="92"/>
    </row>
    <row r="1956" spans="1:7">
      <c r="A1956" s="92"/>
      <c r="B1956" s="92"/>
      <c r="C1956" s="92"/>
      <c r="D1956" s="92"/>
      <c r="E1956" s="92"/>
      <c r="F1956" s="92"/>
      <c r="G1956" s="92"/>
    </row>
    <row r="1957" spans="1:7">
      <c r="A1957" s="92"/>
      <c r="B1957" s="92"/>
      <c r="C1957" s="92"/>
      <c r="D1957" s="92"/>
      <c r="E1957" s="92"/>
      <c r="F1957" s="92"/>
      <c r="G1957" s="92"/>
    </row>
    <row r="1958" spans="1:7">
      <c r="A1958" s="92"/>
      <c r="B1958" s="92"/>
      <c r="C1958" s="92"/>
      <c r="D1958" s="92"/>
      <c r="E1958" s="92"/>
      <c r="F1958" s="92"/>
      <c r="G1958" s="92"/>
    </row>
    <row r="1959" spans="1:7">
      <c r="A1959" s="92"/>
      <c r="B1959" s="92"/>
      <c r="C1959" s="92"/>
      <c r="D1959" s="92"/>
      <c r="E1959" s="92"/>
      <c r="F1959" s="92"/>
      <c r="G1959" s="92"/>
    </row>
    <row r="1960" spans="1:7">
      <c r="A1960" s="92"/>
      <c r="B1960" s="92"/>
      <c r="C1960" s="92"/>
      <c r="D1960" s="92"/>
      <c r="E1960" s="92"/>
      <c r="F1960" s="92"/>
      <c r="G1960" s="92"/>
    </row>
    <row r="1961" spans="1:7">
      <c r="A1961" s="92"/>
      <c r="B1961" s="92"/>
      <c r="C1961" s="92"/>
      <c r="D1961" s="92"/>
      <c r="E1961" s="92"/>
      <c r="F1961" s="92"/>
      <c r="G1961" s="92"/>
    </row>
    <row r="1962" spans="1:7">
      <c r="A1962" s="92"/>
      <c r="B1962" s="92"/>
      <c r="C1962" s="92"/>
      <c r="D1962" s="92"/>
      <c r="E1962" s="92"/>
      <c r="F1962" s="92"/>
      <c r="G1962" s="92"/>
    </row>
    <row r="1963" spans="1:7">
      <c r="A1963" s="92"/>
      <c r="B1963" s="92"/>
      <c r="C1963" s="92"/>
      <c r="D1963" s="92"/>
      <c r="E1963" s="92"/>
      <c r="F1963" s="92"/>
      <c r="G1963" s="92"/>
    </row>
    <row r="1964" spans="1:7">
      <c r="A1964" s="92"/>
      <c r="B1964" s="92"/>
      <c r="C1964" s="92"/>
      <c r="D1964" s="92"/>
      <c r="E1964" s="92"/>
      <c r="F1964" s="92"/>
      <c r="G1964" s="92"/>
    </row>
    <row r="1965" spans="1:7">
      <c r="A1965" s="92"/>
      <c r="B1965" s="92"/>
      <c r="C1965" s="92"/>
      <c r="D1965" s="92"/>
      <c r="E1965" s="92"/>
      <c r="F1965" s="92"/>
      <c r="G1965" s="92"/>
    </row>
    <row r="1966" spans="1:7">
      <c r="A1966" s="92"/>
      <c r="B1966" s="92"/>
      <c r="C1966" s="92"/>
      <c r="D1966" s="92"/>
      <c r="E1966" s="92"/>
      <c r="F1966" s="92"/>
      <c r="G1966" s="92"/>
    </row>
    <row r="1967" spans="1:7">
      <c r="A1967" s="92"/>
      <c r="B1967" s="92"/>
      <c r="C1967" s="92"/>
      <c r="D1967" s="92"/>
      <c r="E1967" s="92"/>
      <c r="F1967" s="92"/>
      <c r="G1967" s="92"/>
    </row>
    <row r="1968" spans="1:7">
      <c r="A1968" s="92"/>
      <c r="B1968" s="92"/>
      <c r="C1968" s="92"/>
      <c r="D1968" s="92"/>
      <c r="E1968" s="92"/>
      <c r="F1968" s="92"/>
      <c r="G1968" s="92"/>
    </row>
    <row r="1969" spans="1:7">
      <c r="A1969" s="92"/>
      <c r="B1969" s="92"/>
      <c r="C1969" s="92"/>
      <c r="D1969" s="92"/>
      <c r="E1969" s="92"/>
      <c r="F1969" s="92"/>
      <c r="G1969" s="92"/>
    </row>
    <row r="1970" spans="1:7">
      <c r="A1970" s="92"/>
      <c r="B1970" s="92"/>
      <c r="C1970" s="92"/>
      <c r="D1970" s="92"/>
      <c r="E1970" s="92"/>
      <c r="F1970" s="92"/>
      <c r="G1970" s="92"/>
    </row>
    <row r="1971" spans="1:7">
      <c r="A1971" s="92"/>
      <c r="B1971" s="92"/>
      <c r="C1971" s="92"/>
      <c r="D1971" s="92"/>
      <c r="E1971" s="92"/>
      <c r="F1971" s="92"/>
      <c r="G1971" s="92"/>
    </row>
    <row r="1972" spans="1:7">
      <c r="A1972" s="92"/>
      <c r="B1972" s="92"/>
      <c r="C1972" s="92"/>
      <c r="D1972" s="92"/>
      <c r="E1972" s="92"/>
      <c r="F1972" s="92"/>
      <c r="G1972" s="92"/>
    </row>
    <row r="1973" spans="1:7">
      <c r="A1973" s="92"/>
      <c r="B1973" s="92"/>
      <c r="C1973" s="92"/>
      <c r="D1973" s="92"/>
      <c r="E1973" s="92"/>
      <c r="F1973" s="92"/>
      <c r="G1973" s="92"/>
    </row>
    <row r="1974" spans="1:7">
      <c r="A1974" s="92"/>
      <c r="B1974" s="92"/>
      <c r="C1974" s="92"/>
      <c r="D1974" s="92"/>
      <c r="E1974" s="92"/>
      <c r="F1974" s="92"/>
      <c r="G1974" s="92"/>
    </row>
    <row r="1975" spans="1:7">
      <c r="A1975" s="92"/>
      <c r="B1975" s="92"/>
      <c r="C1975" s="92"/>
      <c r="D1975" s="92"/>
      <c r="E1975" s="92"/>
      <c r="F1975" s="92"/>
      <c r="G1975" s="92"/>
    </row>
    <row r="1976" spans="1:7">
      <c r="A1976" s="92"/>
      <c r="B1976" s="92"/>
      <c r="C1976" s="92"/>
      <c r="D1976" s="92"/>
      <c r="E1976" s="92"/>
      <c r="F1976" s="92"/>
      <c r="G1976" s="92"/>
    </row>
    <row r="1977" spans="1:7">
      <c r="A1977" s="92"/>
      <c r="B1977" s="92"/>
      <c r="C1977" s="92"/>
      <c r="D1977" s="92"/>
      <c r="E1977" s="92"/>
      <c r="F1977" s="92"/>
      <c r="G1977" s="92"/>
    </row>
    <row r="1978" spans="1:7">
      <c r="A1978" s="92"/>
      <c r="B1978" s="92"/>
      <c r="C1978" s="92"/>
      <c r="D1978" s="92"/>
      <c r="E1978" s="92"/>
      <c r="F1978" s="92"/>
      <c r="G1978" s="92"/>
    </row>
    <row r="1979" spans="1:7">
      <c r="A1979" s="92"/>
      <c r="B1979" s="92"/>
      <c r="C1979" s="92"/>
      <c r="D1979" s="92"/>
      <c r="E1979" s="92"/>
      <c r="F1979" s="92"/>
      <c r="G1979" s="92"/>
    </row>
    <row r="1980" spans="1:7">
      <c r="A1980" s="92"/>
      <c r="B1980" s="92"/>
      <c r="C1980" s="92"/>
      <c r="D1980" s="92"/>
      <c r="E1980" s="92"/>
      <c r="F1980" s="92"/>
      <c r="G1980" s="92"/>
    </row>
    <row r="1981" spans="1:7">
      <c r="A1981" s="92"/>
      <c r="B1981" s="92"/>
      <c r="C1981" s="92"/>
      <c r="D1981" s="92"/>
      <c r="E1981" s="92"/>
      <c r="F1981" s="92"/>
      <c r="G1981" s="92"/>
    </row>
    <row r="1982" spans="1:7">
      <c r="A1982" s="92"/>
      <c r="B1982" s="92"/>
      <c r="C1982" s="92"/>
      <c r="D1982" s="92"/>
      <c r="E1982" s="92"/>
      <c r="F1982" s="92"/>
      <c r="G1982" s="92"/>
    </row>
    <row r="1983" spans="1:7">
      <c r="A1983" s="92"/>
      <c r="B1983" s="92"/>
      <c r="C1983" s="92"/>
      <c r="D1983" s="92"/>
      <c r="E1983" s="92"/>
      <c r="F1983" s="92"/>
      <c r="G1983" s="92"/>
    </row>
    <row r="1984" spans="1:7">
      <c r="A1984" s="92"/>
      <c r="B1984" s="92"/>
      <c r="C1984" s="92"/>
      <c r="D1984" s="92"/>
      <c r="E1984" s="92"/>
      <c r="F1984" s="92"/>
      <c r="G1984" s="92"/>
    </row>
    <row r="1985" spans="1:7">
      <c r="A1985" s="92"/>
      <c r="B1985" s="92"/>
      <c r="C1985" s="92"/>
      <c r="D1985" s="92"/>
      <c r="E1985" s="92"/>
      <c r="F1985" s="92"/>
      <c r="G1985" s="92"/>
    </row>
    <row r="1986" spans="1:7">
      <c r="A1986" s="92"/>
      <c r="B1986" s="92"/>
      <c r="C1986" s="92"/>
      <c r="D1986" s="92"/>
      <c r="E1986" s="92"/>
      <c r="F1986" s="92"/>
      <c r="G1986" s="92"/>
    </row>
    <row r="1987" spans="1:7">
      <c r="A1987" s="92"/>
      <c r="B1987" s="92"/>
      <c r="C1987" s="92"/>
      <c r="D1987" s="92"/>
      <c r="E1987" s="92"/>
      <c r="F1987" s="92"/>
      <c r="G1987" s="92"/>
    </row>
    <row r="1988" spans="1:7">
      <c r="A1988" s="92"/>
      <c r="B1988" s="92"/>
      <c r="C1988" s="92"/>
      <c r="D1988" s="92"/>
      <c r="E1988" s="92"/>
      <c r="F1988" s="92"/>
      <c r="G1988" s="92"/>
    </row>
    <row r="1989" spans="1:7">
      <c r="A1989" s="92"/>
      <c r="B1989" s="92"/>
      <c r="C1989" s="92"/>
      <c r="D1989" s="92"/>
      <c r="E1989" s="92"/>
      <c r="F1989" s="92"/>
      <c r="G1989" s="92"/>
    </row>
    <row r="1990" spans="1:7">
      <c r="A1990" s="92"/>
      <c r="B1990" s="92"/>
      <c r="C1990" s="92"/>
      <c r="D1990" s="92"/>
      <c r="E1990" s="92"/>
      <c r="F1990" s="92"/>
      <c r="G1990" s="92"/>
    </row>
    <row r="1991" spans="1:7">
      <c r="A1991" s="92"/>
      <c r="B1991" s="92"/>
      <c r="C1991" s="92"/>
      <c r="D1991" s="92"/>
      <c r="E1991" s="92"/>
      <c r="F1991" s="92"/>
      <c r="G1991" s="92"/>
    </row>
    <row r="1992" spans="1:7">
      <c r="A1992" s="92"/>
      <c r="B1992" s="92"/>
      <c r="C1992" s="92"/>
      <c r="D1992" s="92"/>
      <c r="E1992" s="92"/>
      <c r="F1992" s="92"/>
      <c r="G1992" s="92"/>
    </row>
    <row r="1993" spans="1:7">
      <c r="A1993" s="92"/>
      <c r="B1993" s="92"/>
      <c r="C1993" s="92"/>
      <c r="D1993" s="92"/>
      <c r="E1993" s="92"/>
      <c r="F1993" s="92"/>
      <c r="G1993" s="92"/>
    </row>
    <row r="1994" spans="1:7">
      <c r="A1994" s="92"/>
      <c r="B1994" s="92"/>
      <c r="C1994" s="92"/>
      <c r="D1994" s="92"/>
      <c r="E1994" s="92"/>
      <c r="F1994" s="92"/>
      <c r="G1994" s="92"/>
    </row>
    <row r="1995" spans="1:7">
      <c r="A1995" s="92"/>
      <c r="B1995" s="92"/>
      <c r="C1995" s="92"/>
      <c r="D1995" s="92"/>
      <c r="E1995" s="92"/>
      <c r="F1995" s="92"/>
      <c r="G1995" s="92"/>
    </row>
    <row r="1996" spans="1:7">
      <c r="A1996" s="92"/>
      <c r="B1996" s="92"/>
      <c r="C1996" s="92"/>
      <c r="D1996" s="92"/>
      <c r="E1996" s="92"/>
      <c r="F1996" s="92"/>
      <c r="G1996" s="92"/>
    </row>
    <row r="1997" spans="1:7">
      <c r="A1997" s="92"/>
      <c r="B1997" s="92"/>
      <c r="C1997" s="92"/>
      <c r="D1997" s="92"/>
      <c r="E1997" s="92"/>
      <c r="F1997" s="92"/>
      <c r="G1997" s="92"/>
    </row>
    <row r="1998" spans="1:7">
      <c r="A1998" s="92"/>
      <c r="B1998" s="92"/>
      <c r="C1998" s="92"/>
      <c r="D1998" s="92"/>
      <c r="E1998" s="92"/>
      <c r="F1998" s="92"/>
      <c r="G1998" s="92"/>
    </row>
    <row r="1999" spans="1:7">
      <c r="A1999" s="92"/>
      <c r="B1999" s="92"/>
      <c r="C1999" s="92"/>
      <c r="D1999" s="92"/>
      <c r="E1999" s="92"/>
      <c r="F1999" s="92"/>
      <c r="G1999" s="92"/>
    </row>
    <row r="2000" spans="1:7">
      <c r="A2000" s="92"/>
      <c r="B2000" s="92"/>
      <c r="C2000" s="92"/>
      <c r="D2000" s="92"/>
      <c r="E2000" s="92"/>
      <c r="F2000" s="92"/>
      <c r="G2000" s="92"/>
    </row>
    <row r="2001" spans="1:7">
      <c r="A2001" s="92"/>
      <c r="B2001" s="92"/>
      <c r="C2001" s="92"/>
      <c r="D2001" s="92"/>
      <c r="E2001" s="92"/>
      <c r="F2001" s="92"/>
      <c r="G2001" s="92"/>
    </row>
    <row r="2002" spans="1:7">
      <c r="A2002" s="92"/>
      <c r="B2002" s="92"/>
      <c r="C2002" s="92"/>
      <c r="D2002" s="92"/>
      <c r="E2002" s="92"/>
      <c r="F2002" s="92"/>
      <c r="G2002" s="92"/>
    </row>
    <row r="2003" spans="1:7">
      <c r="A2003" s="92"/>
      <c r="B2003" s="92"/>
      <c r="C2003" s="92"/>
      <c r="D2003" s="92"/>
      <c r="E2003" s="92"/>
      <c r="F2003" s="92"/>
      <c r="G2003" s="92"/>
    </row>
    <row r="2004" spans="1:7">
      <c r="A2004" s="92"/>
      <c r="B2004" s="92"/>
      <c r="C2004" s="92"/>
      <c r="D2004" s="92"/>
      <c r="E2004" s="92"/>
      <c r="F2004" s="92"/>
      <c r="G2004" s="92"/>
    </row>
    <row r="2005" spans="1:7">
      <c r="A2005" s="92"/>
      <c r="B2005" s="92"/>
      <c r="C2005" s="92"/>
      <c r="D2005" s="92"/>
      <c r="E2005" s="92"/>
      <c r="F2005" s="92"/>
      <c r="G2005" s="92"/>
    </row>
    <row r="2006" spans="1:7">
      <c r="A2006" s="92"/>
      <c r="B2006" s="92"/>
      <c r="C2006" s="92"/>
      <c r="D2006" s="92"/>
      <c r="E2006" s="92"/>
      <c r="F2006" s="92"/>
      <c r="G2006" s="92"/>
    </row>
    <row r="2007" spans="1:7">
      <c r="A2007" s="92"/>
      <c r="B2007" s="92"/>
      <c r="C2007" s="92"/>
      <c r="D2007" s="92"/>
      <c r="E2007" s="92"/>
      <c r="F2007" s="92"/>
      <c r="G2007" s="92"/>
    </row>
    <row r="2008" spans="1:7">
      <c r="A2008" s="92"/>
      <c r="B2008" s="92"/>
      <c r="C2008" s="92"/>
      <c r="D2008" s="92"/>
      <c r="E2008" s="92"/>
      <c r="F2008" s="92"/>
      <c r="G2008" s="92"/>
    </row>
    <row r="2009" spans="1:7">
      <c r="A2009" s="92"/>
      <c r="B2009" s="92"/>
      <c r="C2009" s="92"/>
      <c r="D2009" s="92"/>
      <c r="E2009" s="92"/>
      <c r="F2009" s="92"/>
      <c r="G2009" s="92"/>
    </row>
    <row r="2010" spans="1:7">
      <c r="A2010" s="92"/>
      <c r="B2010" s="92"/>
      <c r="C2010" s="92"/>
      <c r="D2010" s="92"/>
      <c r="E2010" s="92"/>
      <c r="F2010" s="92"/>
      <c r="G2010" s="92"/>
    </row>
    <row r="2011" spans="1:7">
      <c r="A2011" s="92"/>
      <c r="B2011" s="92"/>
      <c r="C2011" s="92"/>
      <c r="D2011" s="92"/>
      <c r="E2011" s="92"/>
      <c r="F2011" s="92"/>
      <c r="G2011" s="92"/>
    </row>
    <row r="2012" spans="1:7">
      <c r="A2012" s="92"/>
      <c r="B2012" s="92"/>
      <c r="C2012" s="92"/>
      <c r="D2012" s="92"/>
      <c r="E2012" s="92"/>
      <c r="F2012" s="92"/>
      <c r="G2012" s="92"/>
    </row>
    <row r="2013" spans="1:7">
      <c r="A2013" s="92"/>
      <c r="B2013" s="92"/>
      <c r="C2013" s="92"/>
      <c r="D2013" s="92"/>
      <c r="E2013" s="92"/>
      <c r="F2013" s="92"/>
      <c r="G2013" s="92"/>
    </row>
    <row r="2014" spans="1:7">
      <c r="A2014" s="92"/>
      <c r="B2014" s="92"/>
      <c r="C2014" s="92"/>
      <c r="D2014" s="92"/>
      <c r="E2014" s="92"/>
      <c r="F2014" s="92"/>
      <c r="G2014" s="92"/>
    </row>
    <row r="2015" spans="1:7">
      <c r="A2015" s="92"/>
      <c r="B2015" s="92"/>
      <c r="C2015" s="92"/>
      <c r="D2015" s="92"/>
      <c r="E2015" s="92"/>
      <c r="F2015" s="92"/>
      <c r="G2015" s="92"/>
    </row>
    <row r="2016" spans="1:7">
      <c r="A2016" s="92"/>
      <c r="B2016" s="92"/>
      <c r="C2016" s="92"/>
      <c r="D2016" s="92"/>
      <c r="E2016" s="92"/>
      <c r="F2016" s="92"/>
      <c r="G2016" s="92"/>
    </row>
    <row r="2017" spans="1:7">
      <c r="A2017" s="92"/>
      <c r="B2017" s="92"/>
      <c r="C2017" s="92"/>
      <c r="D2017" s="92"/>
      <c r="E2017" s="92"/>
      <c r="F2017" s="92"/>
      <c r="G2017" s="92"/>
    </row>
    <row r="2018" spans="1:7">
      <c r="A2018" s="92"/>
      <c r="B2018" s="92"/>
      <c r="C2018" s="92"/>
      <c r="D2018" s="92"/>
      <c r="E2018" s="92"/>
      <c r="F2018" s="92"/>
      <c r="G2018" s="92"/>
    </row>
    <row r="2019" spans="1:7">
      <c r="A2019" s="92"/>
      <c r="B2019" s="92"/>
      <c r="C2019" s="92"/>
      <c r="D2019" s="92"/>
      <c r="E2019" s="92"/>
      <c r="F2019" s="92"/>
      <c r="G2019" s="92"/>
    </row>
    <row r="2020" spans="1:7">
      <c r="A2020" s="92"/>
      <c r="B2020" s="92"/>
      <c r="C2020" s="92"/>
      <c r="D2020" s="92"/>
      <c r="E2020" s="92"/>
      <c r="F2020" s="92"/>
      <c r="G2020" s="92"/>
    </row>
    <row r="2021" spans="1:7">
      <c r="A2021" s="92"/>
      <c r="B2021" s="92"/>
      <c r="C2021" s="92"/>
      <c r="D2021" s="92"/>
      <c r="E2021" s="92"/>
      <c r="F2021" s="92"/>
      <c r="G2021" s="92"/>
    </row>
    <row r="2022" spans="1:7">
      <c r="A2022" s="92"/>
      <c r="B2022" s="92"/>
      <c r="C2022" s="92"/>
      <c r="D2022" s="92"/>
      <c r="E2022" s="92"/>
      <c r="F2022" s="92"/>
      <c r="G2022" s="92"/>
    </row>
    <row r="2023" spans="1:7">
      <c r="A2023" s="92"/>
      <c r="B2023" s="92"/>
      <c r="C2023" s="92"/>
      <c r="D2023" s="92"/>
      <c r="E2023" s="92"/>
      <c r="F2023" s="92"/>
      <c r="G2023" s="92"/>
    </row>
    <row r="2024" spans="1:7">
      <c r="A2024" s="92"/>
      <c r="B2024" s="92"/>
      <c r="C2024" s="92"/>
      <c r="D2024" s="92"/>
      <c r="E2024" s="92"/>
      <c r="F2024" s="92"/>
      <c r="G2024" s="92"/>
    </row>
    <row r="2025" spans="1:7">
      <c r="A2025" s="92"/>
      <c r="B2025" s="92"/>
      <c r="C2025" s="92"/>
      <c r="D2025" s="92"/>
      <c r="E2025" s="92"/>
      <c r="F2025" s="92"/>
      <c r="G2025" s="92"/>
    </row>
    <row r="2026" spans="1:7">
      <c r="A2026" s="92"/>
      <c r="B2026" s="92"/>
      <c r="C2026" s="92"/>
      <c r="D2026" s="92"/>
      <c r="E2026" s="92"/>
      <c r="F2026" s="92"/>
      <c r="G2026" s="92"/>
    </row>
    <row r="2027" spans="1:7">
      <c r="A2027" s="92"/>
      <c r="B2027" s="92"/>
      <c r="C2027" s="92"/>
      <c r="D2027" s="92"/>
      <c r="E2027" s="92"/>
      <c r="F2027" s="92"/>
      <c r="G2027" s="92"/>
    </row>
    <row r="2028" spans="1:7">
      <c r="A2028" s="92"/>
      <c r="B2028" s="92"/>
      <c r="C2028" s="92"/>
      <c r="D2028" s="92"/>
      <c r="E2028" s="92"/>
      <c r="F2028" s="92"/>
      <c r="G2028" s="92"/>
    </row>
    <row r="2029" spans="1:7">
      <c r="A2029" s="92"/>
      <c r="B2029" s="92"/>
      <c r="C2029" s="92"/>
      <c r="D2029" s="92"/>
      <c r="E2029" s="92"/>
      <c r="F2029" s="92"/>
      <c r="G2029" s="92"/>
    </row>
    <row r="2030" spans="1:7">
      <c r="A2030" s="92"/>
      <c r="B2030" s="92"/>
      <c r="C2030" s="92"/>
      <c r="D2030" s="92"/>
      <c r="E2030" s="92"/>
      <c r="F2030" s="92"/>
      <c r="G2030" s="92"/>
    </row>
    <row r="2031" spans="1:7">
      <c r="A2031" s="92"/>
      <c r="B2031" s="92"/>
      <c r="C2031" s="92"/>
      <c r="D2031" s="92"/>
      <c r="E2031" s="92"/>
      <c r="F2031" s="92"/>
      <c r="G2031" s="92"/>
    </row>
    <row r="2032" spans="1:7">
      <c r="A2032" s="92"/>
      <c r="B2032" s="92"/>
      <c r="C2032" s="92"/>
      <c r="D2032" s="92"/>
      <c r="E2032" s="92"/>
      <c r="F2032" s="92"/>
      <c r="G2032" s="92"/>
    </row>
    <row r="2033" spans="1:7">
      <c r="A2033" s="92"/>
      <c r="B2033" s="92"/>
      <c r="C2033" s="92"/>
      <c r="D2033" s="92"/>
      <c r="E2033" s="92"/>
      <c r="F2033" s="92"/>
      <c r="G2033" s="92"/>
    </row>
    <row r="2034" spans="1:7">
      <c r="A2034" s="92"/>
      <c r="B2034" s="92"/>
      <c r="C2034" s="92"/>
      <c r="D2034" s="92"/>
      <c r="E2034" s="92"/>
      <c r="F2034" s="92"/>
      <c r="G2034" s="92"/>
    </row>
    <row r="2035" spans="1:7">
      <c r="A2035" s="92"/>
      <c r="B2035" s="92"/>
      <c r="C2035" s="92"/>
      <c r="D2035" s="92"/>
      <c r="E2035" s="92"/>
      <c r="F2035" s="92"/>
      <c r="G2035" s="92"/>
    </row>
    <row r="2036" spans="1:7">
      <c r="A2036" s="92"/>
      <c r="B2036" s="92"/>
      <c r="C2036" s="92"/>
      <c r="D2036" s="92"/>
      <c r="E2036" s="92"/>
      <c r="F2036" s="92"/>
      <c r="G2036" s="92"/>
    </row>
    <row r="2037" spans="1:7">
      <c r="A2037" s="92"/>
      <c r="B2037" s="92"/>
      <c r="C2037" s="92"/>
      <c r="D2037" s="92"/>
      <c r="E2037" s="92"/>
      <c r="F2037" s="92"/>
      <c r="G2037" s="92"/>
    </row>
    <row r="2038" spans="1:7">
      <c r="A2038" s="92"/>
      <c r="B2038" s="92"/>
      <c r="C2038" s="92"/>
      <c r="D2038" s="92"/>
      <c r="E2038" s="92"/>
      <c r="F2038" s="92"/>
      <c r="G2038" s="92"/>
    </row>
    <row r="2039" spans="1:7">
      <c r="A2039" s="92"/>
      <c r="B2039" s="92"/>
      <c r="C2039" s="92"/>
      <c r="D2039" s="92"/>
      <c r="E2039" s="92"/>
      <c r="F2039" s="92"/>
      <c r="G2039" s="92"/>
    </row>
    <row r="2040" spans="1:7">
      <c r="A2040" s="92"/>
      <c r="B2040" s="92"/>
      <c r="C2040" s="92"/>
      <c r="D2040" s="92"/>
      <c r="E2040" s="92"/>
      <c r="F2040" s="92"/>
      <c r="G2040" s="92"/>
    </row>
    <row r="2041" spans="1:7">
      <c r="A2041" s="92"/>
      <c r="B2041" s="92"/>
      <c r="C2041" s="92"/>
      <c r="D2041" s="92"/>
      <c r="E2041" s="92"/>
      <c r="F2041" s="92"/>
      <c r="G2041" s="92"/>
    </row>
    <row r="2042" spans="1:7">
      <c r="A2042" s="92"/>
      <c r="B2042" s="92"/>
      <c r="C2042" s="92"/>
      <c r="D2042" s="92"/>
      <c r="E2042" s="92"/>
      <c r="F2042" s="92"/>
      <c r="G2042" s="92"/>
    </row>
    <row r="2043" spans="1:7">
      <c r="A2043" s="92"/>
      <c r="B2043" s="92"/>
      <c r="C2043" s="92"/>
      <c r="D2043" s="92"/>
      <c r="E2043" s="92"/>
      <c r="F2043" s="92"/>
      <c r="G2043" s="92"/>
    </row>
    <row r="2044" spans="1:7">
      <c r="A2044" s="92"/>
      <c r="B2044" s="92"/>
      <c r="C2044" s="92"/>
      <c r="D2044" s="92"/>
      <c r="E2044" s="92"/>
      <c r="F2044" s="92"/>
      <c r="G2044" s="92"/>
    </row>
    <row r="2045" spans="1:7">
      <c r="A2045" s="92"/>
      <c r="B2045" s="92"/>
      <c r="C2045" s="92"/>
      <c r="D2045" s="92"/>
      <c r="E2045" s="92"/>
      <c r="F2045" s="92"/>
      <c r="G2045" s="92"/>
    </row>
    <row r="2046" spans="1:7">
      <c r="A2046" s="92"/>
      <c r="B2046" s="92"/>
      <c r="C2046" s="92"/>
      <c r="D2046" s="92"/>
      <c r="E2046" s="92"/>
      <c r="F2046" s="92"/>
      <c r="G2046" s="92"/>
    </row>
    <row r="2047" spans="1:7">
      <c r="A2047" s="92"/>
      <c r="B2047" s="92"/>
      <c r="C2047" s="92"/>
      <c r="D2047" s="92"/>
      <c r="E2047" s="92"/>
      <c r="F2047" s="92"/>
      <c r="G2047" s="92"/>
    </row>
    <row r="2048" spans="1:7">
      <c r="A2048" s="92"/>
      <c r="B2048" s="92"/>
      <c r="C2048" s="92"/>
      <c r="D2048" s="92"/>
      <c r="E2048" s="92"/>
      <c r="F2048" s="92"/>
      <c r="G2048" s="92"/>
    </row>
    <row r="2049" spans="1:7">
      <c r="A2049" s="92"/>
      <c r="B2049" s="92"/>
      <c r="C2049" s="92"/>
      <c r="D2049" s="92"/>
      <c r="E2049" s="92"/>
      <c r="F2049" s="92"/>
      <c r="G2049" s="92"/>
    </row>
    <row r="2050" spans="1:7">
      <c r="A2050" s="92"/>
      <c r="B2050" s="92"/>
      <c r="C2050" s="92"/>
      <c r="D2050" s="92"/>
      <c r="E2050" s="92"/>
      <c r="F2050" s="92"/>
      <c r="G2050" s="92"/>
    </row>
    <row r="2051" spans="1:7">
      <c r="A2051" s="92"/>
      <c r="B2051" s="92"/>
      <c r="C2051" s="92"/>
      <c r="D2051" s="92"/>
      <c r="E2051" s="92"/>
      <c r="F2051" s="92"/>
      <c r="G2051" s="92"/>
    </row>
    <row r="2052" spans="1:7">
      <c r="A2052" s="92"/>
      <c r="B2052" s="92"/>
      <c r="C2052" s="92"/>
      <c r="D2052" s="92"/>
      <c r="E2052" s="92"/>
      <c r="F2052" s="92"/>
      <c r="G2052" s="92"/>
    </row>
    <row r="2053" spans="1:7">
      <c r="A2053" s="92"/>
      <c r="B2053" s="92"/>
      <c r="C2053" s="92"/>
      <c r="D2053" s="92"/>
      <c r="E2053" s="92"/>
      <c r="F2053" s="92"/>
      <c r="G2053" s="92"/>
    </row>
    <row r="2054" spans="1:7">
      <c r="A2054" s="92"/>
      <c r="B2054" s="92"/>
      <c r="C2054" s="92"/>
      <c r="D2054" s="92"/>
      <c r="E2054" s="92"/>
      <c r="F2054" s="92"/>
      <c r="G2054" s="92"/>
    </row>
    <row r="2055" spans="1:7">
      <c r="A2055" s="92"/>
      <c r="B2055" s="92"/>
      <c r="C2055" s="92"/>
      <c r="D2055" s="92"/>
      <c r="E2055" s="92"/>
      <c r="F2055" s="92"/>
      <c r="G2055" s="92"/>
    </row>
    <row r="2056" spans="1:7">
      <c r="A2056" s="92"/>
      <c r="B2056" s="92"/>
      <c r="C2056" s="92"/>
      <c r="D2056" s="92"/>
      <c r="E2056" s="92"/>
      <c r="F2056" s="92"/>
      <c r="G2056" s="92"/>
    </row>
    <row r="2057" spans="1:7">
      <c r="A2057" s="92"/>
      <c r="B2057" s="92"/>
      <c r="C2057" s="92"/>
      <c r="D2057" s="92"/>
      <c r="E2057" s="92"/>
      <c r="F2057" s="92"/>
      <c r="G2057" s="92"/>
    </row>
    <row r="2058" spans="1:7">
      <c r="A2058" s="92"/>
      <c r="B2058" s="92"/>
      <c r="C2058" s="92"/>
      <c r="D2058" s="92"/>
      <c r="E2058" s="92"/>
      <c r="F2058" s="92"/>
      <c r="G2058" s="92"/>
    </row>
    <row r="2059" spans="1:7">
      <c r="A2059" s="92"/>
      <c r="B2059" s="92"/>
      <c r="C2059" s="92"/>
      <c r="D2059" s="92"/>
      <c r="E2059" s="92"/>
      <c r="F2059" s="92"/>
      <c r="G2059" s="92"/>
    </row>
    <row r="2060" spans="1:7">
      <c r="A2060" s="92"/>
      <c r="B2060" s="92"/>
      <c r="C2060" s="92"/>
      <c r="D2060" s="92"/>
      <c r="E2060" s="92"/>
      <c r="F2060" s="92"/>
      <c r="G2060" s="92"/>
    </row>
    <row r="2061" spans="1:7">
      <c r="A2061" s="92"/>
      <c r="B2061" s="92"/>
      <c r="C2061" s="92"/>
      <c r="D2061" s="92"/>
      <c r="E2061" s="92"/>
      <c r="F2061" s="92"/>
      <c r="G2061" s="92"/>
    </row>
    <row r="2062" spans="1:7">
      <c r="A2062" s="92"/>
      <c r="B2062" s="92"/>
      <c r="C2062" s="92"/>
      <c r="D2062" s="92"/>
      <c r="E2062" s="92"/>
      <c r="F2062" s="92"/>
      <c r="G2062" s="92"/>
    </row>
    <row r="2063" spans="1:7">
      <c r="A2063" s="92"/>
      <c r="B2063" s="92"/>
      <c r="C2063" s="92"/>
      <c r="D2063" s="92"/>
      <c r="E2063" s="92"/>
      <c r="F2063" s="92"/>
      <c r="G2063" s="92"/>
    </row>
    <row r="2064" spans="1:7">
      <c r="A2064" s="92"/>
      <c r="B2064" s="92"/>
      <c r="C2064" s="92"/>
      <c r="D2064" s="92"/>
      <c r="E2064" s="92"/>
      <c r="F2064" s="92"/>
      <c r="G2064" s="92"/>
    </row>
    <row r="2065" spans="1:7">
      <c r="A2065" s="92"/>
      <c r="B2065" s="92"/>
      <c r="C2065" s="92"/>
      <c r="D2065" s="92"/>
      <c r="E2065" s="92"/>
      <c r="F2065" s="92"/>
      <c r="G2065" s="92"/>
    </row>
    <row r="2066" spans="1:7">
      <c r="A2066" s="92"/>
      <c r="B2066" s="92"/>
      <c r="C2066" s="92"/>
      <c r="D2066" s="92"/>
      <c r="E2066" s="92"/>
      <c r="F2066" s="92"/>
      <c r="G2066" s="92"/>
    </row>
    <row r="2067" spans="1:7">
      <c r="A2067" s="92"/>
      <c r="B2067" s="92"/>
      <c r="C2067" s="92"/>
      <c r="D2067" s="92"/>
      <c r="E2067" s="92"/>
      <c r="F2067" s="92"/>
      <c r="G2067" s="92"/>
    </row>
    <row r="2068" spans="1:7">
      <c r="A2068" s="92"/>
      <c r="B2068" s="92"/>
      <c r="C2068" s="92"/>
      <c r="D2068" s="92"/>
      <c r="E2068" s="92"/>
      <c r="F2068" s="92"/>
      <c r="G2068" s="92"/>
    </row>
    <row r="2069" spans="1:7">
      <c r="A2069" s="92"/>
      <c r="B2069" s="92"/>
      <c r="C2069" s="92"/>
      <c r="D2069" s="92"/>
      <c r="E2069" s="92"/>
      <c r="F2069" s="92"/>
      <c r="G2069" s="92"/>
    </row>
    <row r="2070" spans="1:7">
      <c r="A2070" s="92"/>
      <c r="B2070" s="92"/>
      <c r="C2070" s="92"/>
      <c r="D2070" s="92"/>
      <c r="E2070" s="92"/>
      <c r="F2070" s="92"/>
      <c r="G2070" s="92"/>
    </row>
    <row r="2071" spans="1:7">
      <c r="A2071" s="92"/>
      <c r="B2071" s="92"/>
      <c r="C2071" s="92"/>
      <c r="D2071" s="92"/>
      <c r="E2071" s="92"/>
      <c r="F2071" s="92"/>
      <c r="G2071" s="92"/>
    </row>
    <row r="2072" spans="1:7">
      <c r="A2072" s="92"/>
      <c r="B2072" s="92"/>
      <c r="C2072" s="92"/>
      <c r="D2072" s="92"/>
      <c r="E2072" s="92"/>
      <c r="F2072" s="92"/>
      <c r="G2072" s="92"/>
    </row>
    <row r="2073" spans="1:7">
      <c r="A2073" s="92"/>
      <c r="B2073" s="92"/>
      <c r="C2073" s="92"/>
      <c r="D2073" s="92"/>
      <c r="E2073" s="92"/>
      <c r="F2073" s="92"/>
      <c r="G2073" s="92"/>
    </row>
    <row r="2074" spans="1:7">
      <c r="A2074" s="92"/>
      <c r="B2074" s="92"/>
      <c r="C2074" s="92"/>
      <c r="D2074" s="92"/>
      <c r="E2074" s="92"/>
      <c r="F2074" s="92"/>
      <c r="G2074" s="92"/>
    </row>
    <row r="2075" spans="1:7">
      <c r="A2075" s="92"/>
      <c r="B2075" s="92"/>
      <c r="C2075" s="92"/>
      <c r="D2075" s="92"/>
      <c r="E2075" s="92"/>
      <c r="F2075" s="92"/>
      <c r="G2075" s="92"/>
    </row>
    <row r="2076" spans="1:7">
      <c r="A2076" s="92"/>
      <c r="B2076" s="92"/>
      <c r="C2076" s="92"/>
      <c r="D2076" s="92"/>
      <c r="E2076" s="92"/>
      <c r="F2076" s="92"/>
      <c r="G2076" s="92"/>
    </row>
    <row r="2077" spans="1:7">
      <c r="A2077" s="92"/>
      <c r="B2077" s="92"/>
      <c r="C2077" s="92"/>
      <c r="D2077" s="92"/>
      <c r="E2077" s="92"/>
      <c r="F2077" s="92"/>
      <c r="G2077" s="92"/>
    </row>
    <row r="2078" spans="1:7">
      <c r="A2078" s="92"/>
      <c r="B2078" s="92"/>
      <c r="C2078" s="92"/>
      <c r="D2078" s="92"/>
      <c r="E2078" s="92"/>
      <c r="F2078" s="92"/>
      <c r="G2078" s="92"/>
    </row>
    <row r="2079" spans="1:7">
      <c r="A2079" s="92"/>
      <c r="B2079" s="92"/>
      <c r="C2079" s="92"/>
      <c r="D2079" s="92"/>
      <c r="E2079" s="92"/>
      <c r="F2079" s="92"/>
      <c r="G2079" s="92"/>
    </row>
    <row r="2080" spans="1:7">
      <c r="A2080" s="92"/>
      <c r="B2080" s="92"/>
      <c r="C2080" s="92"/>
      <c r="D2080" s="92"/>
      <c r="E2080" s="92"/>
      <c r="F2080" s="92"/>
      <c r="G2080" s="92"/>
    </row>
    <row r="2081" spans="1:7">
      <c r="A2081" s="92"/>
      <c r="B2081" s="92"/>
      <c r="C2081" s="92"/>
      <c r="D2081" s="92"/>
      <c r="E2081" s="92"/>
      <c r="F2081" s="92"/>
      <c r="G2081" s="92"/>
    </row>
    <row r="2082" spans="1:7">
      <c r="A2082" s="92"/>
      <c r="B2082" s="92"/>
      <c r="C2082" s="92"/>
      <c r="D2082" s="92"/>
      <c r="E2082" s="92"/>
      <c r="F2082" s="92"/>
      <c r="G2082" s="92"/>
    </row>
    <row r="2083" spans="1:7">
      <c r="A2083" s="92"/>
      <c r="B2083" s="92"/>
      <c r="C2083" s="92"/>
      <c r="D2083" s="92"/>
      <c r="E2083" s="92"/>
      <c r="F2083" s="92"/>
      <c r="G2083" s="92"/>
    </row>
    <row r="2084" spans="1:7">
      <c r="A2084" s="92"/>
      <c r="B2084" s="92"/>
      <c r="C2084" s="92"/>
      <c r="D2084" s="92"/>
      <c r="E2084" s="92"/>
      <c r="F2084" s="92"/>
      <c r="G2084" s="92"/>
    </row>
    <row r="2085" spans="1:7">
      <c r="A2085" s="92"/>
      <c r="B2085" s="92"/>
      <c r="C2085" s="92"/>
      <c r="D2085" s="92"/>
      <c r="E2085" s="92"/>
      <c r="F2085" s="92"/>
      <c r="G2085" s="92"/>
    </row>
    <row r="2086" spans="1:7">
      <c r="A2086" s="92"/>
      <c r="B2086" s="92"/>
      <c r="C2086" s="92"/>
      <c r="D2086" s="92"/>
      <c r="E2086" s="92"/>
      <c r="F2086" s="92"/>
      <c r="G2086" s="92"/>
    </row>
    <row r="2087" spans="1:7">
      <c r="A2087" s="92"/>
      <c r="B2087" s="92"/>
      <c r="C2087" s="92"/>
      <c r="D2087" s="92"/>
      <c r="E2087" s="92"/>
      <c r="F2087" s="92"/>
      <c r="G2087" s="92"/>
    </row>
    <row r="2088" spans="1:7">
      <c r="A2088" s="92"/>
      <c r="B2088" s="92"/>
      <c r="C2088" s="92"/>
      <c r="D2088" s="92"/>
      <c r="E2088" s="92"/>
      <c r="F2088" s="92"/>
      <c r="G2088" s="92"/>
    </row>
    <row r="2089" spans="1:7">
      <c r="A2089" s="92"/>
      <c r="B2089" s="92"/>
      <c r="C2089" s="92"/>
      <c r="D2089" s="92"/>
      <c r="E2089" s="92"/>
      <c r="F2089" s="92"/>
      <c r="G2089" s="92"/>
    </row>
    <row r="2090" spans="1:7">
      <c r="A2090" s="92"/>
      <c r="B2090" s="92"/>
      <c r="C2090" s="92"/>
      <c r="D2090" s="92"/>
      <c r="E2090" s="92"/>
      <c r="F2090" s="92"/>
      <c r="G2090" s="92"/>
    </row>
    <row r="2091" spans="1:7">
      <c r="A2091" s="92"/>
      <c r="B2091" s="92"/>
      <c r="C2091" s="92"/>
      <c r="D2091" s="92"/>
      <c r="E2091" s="92"/>
      <c r="F2091" s="92"/>
      <c r="G2091" s="92"/>
    </row>
    <row r="2092" spans="1:7">
      <c r="A2092" s="92"/>
      <c r="B2092" s="92"/>
      <c r="C2092" s="92"/>
      <c r="D2092" s="92"/>
      <c r="E2092" s="92"/>
      <c r="F2092" s="92"/>
      <c r="G2092" s="92"/>
    </row>
    <row r="2093" spans="1:7">
      <c r="A2093" s="92"/>
      <c r="B2093" s="92"/>
      <c r="C2093" s="92"/>
      <c r="D2093" s="92"/>
      <c r="E2093" s="92"/>
      <c r="F2093" s="92"/>
      <c r="G2093" s="92"/>
    </row>
    <row r="2094" spans="1:7">
      <c r="A2094" s="92"/>
      <c r="B2094" s="92"/>
      <c r="C2094" s="92"/>
      <c r="D2094" s="92"/>
      <c r="E2094" s="92"/>
      <c r="F2094" s="92"/>
      <c r="G2094" s="92"/>
    </row>
    <row r="2095" spans="1:7">
      <c r="A2095" s="92"/>
      <c r="B2095" s="92"/>
      <c r="C2095" s="92"/>
      <c r="D2095" s="92"/>
      <c r="E2095" s="92"/>
      <c r="F2095" s="92"/>
      <c r="G2095" s="92"/>
    </row>
    <row r="2096" spans="1:7">
      <c r="A2096" s="92"/>
      <c r="B2096" s="92"/>
      <c r="C2096" s="92"/>
      <c r="D2096" s="92"/>
      <c r="E2096" s="92"/>
      <c r="F2096" s="92"/>
      <c r="G2096" s="92"/>
    </row>
    <row r="2097" spans="1:7">
      <c r="A2097" s="92"/>
      <c r="B2097" s="92"/>
      <c r="C2097" s="92"/>
      <c r="D2097" s="92"/>
      <c r="E2097" s="92"/>
      <c r="F2097" s="92"/>
      <c r="G2097" s="92"/>
    </row>
    <row r="2098" spans="1:7">
      <c r="A2098" s="92"/>
      <c r="B2098" s="92"/>
      <c r="C2098" s="92"/>
      <c r="D2098" s="92"/>
      <c r="E2098" s="92"/>
      <c r="F2098" s="92"/>
      <c r="G2098" s="92"/>
    </row>
    <row r="2099" spans="1:7">
      <c r="A2099" s="92"/>
      <c r="B2099" s="92"/>
      <c r="C2099" s="92"/>
      <c r="D2099" s="92"/>
      <c r="E2099" s="92"/>
      <c r="F2099" s="92"/>
      <c r="G2099" s="92"/>
    </row>
    <row r="2100" spans="1:7">
      <c r="A2100" s="92"/>
      <c r="B2100" s="92"/>
      <c r="C2100" s="92"/>
      <c r="D2100" s="92"/>
      <c r="E2100" s="92"/>
      <c r="F2100" s="92"/>
      <c r="G2100" s="92"/>
    </row>
    <row r="2101" spans="1:7">
      <c r="A2101" s="92"/>
      <c r="B2101" s="92"/>
      <c r="C2101" s="92"/>
      <c r="D2101" s="92"/>
      <c r="E2101" s="92"/>
      <c r="F2101" s="92"/>
      <c r="G2101" s="92"/>
    </row>
    <row r="2102" spans="1:7">
      <c r="A2102" s="92"/>
      <c r="B2102" s="92"/>
      <c r="C2102" s="92"/>
      <c r="D2102" s="92"/>
      <c r="E2102" s="92"/>
      <c r="F2102" s="92"/>
      <c r="G2102" s="92"/>
    </row>
    <row r="2103" spans="1:7">
      <c r="A2103" s="92"/>
      <c r="B2103" s="92"/>
      <c r="C2103" s="92"/>
      <c r="D2103" s="92"/>
      <c r="E2103" s="92"/>
      <c r="F2103" s="92"/>
      <c r="G2103" s="92"/>
    </row>
    <row r="2104" spans="1:7">
      <c r="A2104" s="92"/>
      <c r="B2104" s="92"/>
      <c r="C2104" s="92"/>
      <c r="D2104" s="92"/>
      <c r="E2104" s="92"/>
      <c r="F2104" s="92"/>
      <c r="G2104" s="92"/>
    </row>
    <row r="2105" spans="1:7">
      <c r="A2105" s="92"/>
      <c r="B2105" s="92"/>
      <c r="C2105" s="92"/>
      <c r="D2105" s="92"/>
      <c r="E2105" s="92"/>
      <c r="F2105" s="92"/>
      <c r="G2105" s="92"/>
    </row>
    <row r="2106" spans="1:7">
      <c r="A2106" s="92"/>
      <c r="B2106" s="92"/>
      <c r="C2106" s="92"/>
      <c r="D2106" s="92"/>
      <c r="E2106" s="92"/>
      <c r="F2106" s="92"/>
      <c r="G2106" s="92"/>
    </row>
    <row r="2107" spans="1:7">
      <c r="A2107" s="92"/>
      <c r="B2107" s="92"/>
      <c r="C2107" s="92"/>
      <c r="D2107" s="92"/>
      <c r="E2107" s="92"/>
      <c r="F2107" s="92"/>
      <c r="G2107" s="92"/>
    </row>
    <row r="2108" spans="1:7">
      <c r="A2108" s="92"/>
      <c r="B2108" s="92"/>
      <c r="C2108" s="92"/>
      <c r="D2108" s="92"/>
      <c r="E2108" s="92"/>
      <c r="F2108" s="92"/>
      <c r="G2108" s="92"/>
    </row>
    <row r="2109" spans="1:7">
      <c r="A2109" s="92"/>
      <c r="B2109" s="92"/>
      <c r="C2109" s="92"/>
      <c r="D2109" s="92"/>
      <c r="E2109" s="92"/>
      <c r="F2109" s="92"/>
      <c r="G2109" s="92"/>
    </row>
    <row r="2110" spans="1:7">
      <c r="A2110" s="92"/>
      <c r="B2110" s="92"/>
      <c r="C2110" s="92"/>
      <c r="D2110" s="92"/>
      <c r="E2110" s="92"/>
      <c r="F2110" s="92"/>
      <c r="G2110" s="92"/>
    </row>
    <row r="2111" spans="1:7">
      <c r="A2111" s="92"/>
      <c r="B2111" s="92"/>
      <c r="C2111" s="92"/>
      <c r="D2111" s="92"/>
      <c r="E2111" s="92"/>
      <c r="F2111" s="92"/>
      <c r="G2111" s="92"/>
    </row>
    <row r="2112" spans="1:7">
      <c r="A2112" s="92"/>
      <c r="B2112" s="92"/>
      <c r="C2112" s="92"/>
      <c r="D2112" s="92"/>
      <c r="E2112" s="92"/>
      <c r="F2112" s="92"/>
      <c r="G2112" s="92"/>
    </row>
    <row r="2113" spans="1:7">
      <c r="A2113" s="92"/>
      <c r="B2113" s="92"/>
      <c r="C2113" s="92"/>
      <c r="D2113" s="92"/>
      <c r="E2113" s="92"/>
      <c r="F2113" s="92"/>
      <c r="G2113" s="92"/>
    </row>
    <row r="2114" spans="1:7">
      <c r="A2114" s="92"/>
      <c r="B2114" s="92"/>
      <c r="C2114" s="92"/>
      <c r="D2114" s="92"/>
      <c r="E2114" s="92"/>
      <c r="F2114" s="92"/>
      <c r="G2114" s="92"/>
    </row>
    <row r="2115" spans="1:7">
      <c r="A2115" s="92"/>
      <c r="B2115" s="92"/>
      <c r="C2115" s="92"/>
      <c r="D2115" s="92"/>
      <c r="E2115" s="92"/>
      <c r="F2115" s="92"/>
      <c r="G2115" s="92"/>
    </row>
    <row r="2116" spans="1:7">
      <c r="A2116" s="92"/>
      <c r="B2116" s="92"/>
      <c r="C2116" s="92"/>
      <c r="D2116" s="92"/>
      <c r="E2116" s="92"/>
      <c r="F2116" s="92"/>
      <c r="G2116" s="92"/>
    </row>
    <row r="2117" spans="1:7">
      <c r="A2117" s="92"/>
      <c r="B2117" s="92"/>
      <c r="C2117" s="92"/>
      <c r="D2117" s="92"/>
      <c r="E2117" s="92"/>
      <c r="F2117" s="92"/>
      <c r="G2117" s="92"/>
    </row>
    <row r="2118" spans="1:7">
      <c r="A2118" s="92"/>
      <c r="B2118" s="92"/>
      <c r="C2118" s="92"/>
      <c r="D2118" s="92"/>
      <c r="E2118" s="92"/>
      <c r="F2118" s="92"/>
      <c r="G2118" s="92"/>
    </row>
    <row r="2119" spans="1:7">
      <c r="A2119" s="92"/>
      <c r="B2119" s="92"/>
      <c r="C2119" s="92"/>
      <c r="D2119" s="92"/>
      <c r="E2119" s="92"/>
      <c r="F2119" s="92"/>
      <c r="G2119" s="92"/>
    </row>
    <row r="2120" spans="1:7">
      <c r="A2120" s="92"/>
      <c r="B2120" s="92"/>
      <c r="C2120" s="92"/>
      <c r="D2120" s="92"/>
      <c r="E2120" s="92"/>
      <c r="F2120" s="92"/>
      <c r="G2120" s="92"/>
    </row>
    <row r="2121" spans="1:7">
      <c r="A2121" s="92"/>
      <c r="B2121" s="92"/>
      <c r="C2121" s="92"/>
      <c r="D2121" s="92"/>
      <c r="E2121" s="92"/>
      <c r="F2121" s="92"/>
      <c r="G2121" s="92"/>
    </row>
    <row r="2122" spans="1:7">
      <c r="A2122" s="92"/>
      <c r="B2122" s="92"/>
      <c r="C2122" s="92"/>
      <c r="D2122" s="92"/>
      <c r="E2122" s="92"/>
      <c r="F2122" s="92"/>
      <c r="G2122" s="92"/>
    </row>
    <row r="2123" spans="1:7">
      <c r="A2123" s="92"/>
      <c r="B2123" s="92"/>
      <c r="C2123" s="92"/>
      <c r="D2123" s="92"/>
      <c r="E2123" s="92"/>
      <c r="F2123" s="92"/>
      <c r="G2123" s="92"/>
    </row>
    <row r="2124" spans="1:7">
      <c r="A2124" s="92"/>
      <c r="B2124" s="92"/>
      <c r="C2124" s="92"/>
      <c r="D2124" s="92"/>
      <c r="E2124" s="92"/>
      <c r="F2124" s="92"/>
      <c r="G2124" s="92"/>
    </row>
    <row r="2125" spans="1:7">
      <c r="A2125" s="92"/>
      <c r="B2125" s="92"/>
      <c r="C2125" s="92"/>
      <c r="D2125" s="92"/>
      <c r="E2125" s="92"/>
      <c r="F2125" s="92"/>
      <c r="G2125" s="92"/>
    </row>
    <row r="2126" spans="1:7">
      <c r="A2126" s="92"/>
      <c r="B2126" s="92"/>
      <c r="C2126" s="92"/>
      <c r="D2126" s="92"/>
      <c r="E2126" s="92"/>
      <c r="F2126" s="92"/>
      <c r="G2126" s="92"/>
    </row>
    <row r="2127" spans="1:7">
      <c r="A2127" s="92"/>
      <c r="B2127" s="92"/>
      <c r="C2127" s="92"/>
      <c r="D2127" s="92"/>
      <c r="E2127" s="92"/>
      <c r="F2127" s="92"/>
      <c r="G2127" s="92"/>
    </row>
    <row r="2128" spans="1:7">
      <c r="A2128" s="92"/>
      <c r="B2128" s="92"/>
      <c r="C2128" s="92"/>
      <c r="D2128" s="92"/>
      <c r="E2128" s="92"/>
      <c r="F2128" s="92"/>
      <c r="G2128" s="92"/>
    </row>
    <row r="2129" spans="1:7">
      <c r="A2129" s="92"/>
      <c r="B2129" s="92"/>
      <c r="C2129" s="92"/>
      <c r="D2129" s="92"/>
      <c r="E2129" s="92"/>
      <c r="F2129" s="92"/>
      <c r="G2129" s="92"/>
    </row>
    <row r="2130" spans="1:7">
      <c r="A2130" s="92"/>
      <c r="B2130" s="92"/>
      <c r="C2130" s="92"/>
      <c r="D2130" s="92"/>
      <c r="E2130" s="92"/>
      <c r="F2130" s="92"/>
      <c r="G2130" s="92"/>
    </row>
    <row r="2131" spans="1:7">
      <c r="A2131" s="92"/>
      <c r="B2131" s="92"/>
      <c r="C2131" s="92"/>
      <c r="D2131" s="92"/>
      <c r="E2131" s="92"/>
      <c r="F2131" s="92"/>
      <c r="G2131" s="92"/>
    </row>
    <row r="2132" spans="1:7">
      <c r="A2132" s="92"/>
      <c r="B2132" s="92"/>
      <c r="C2132" s="92"/>
      <c r="D2132" s="92"/>
      <c r="E2132" s="92"/>
      <c r="F2132" s="92"/>
      <c r="G2132" s="92"/>
    </row>
    <row r="2133" spans="1:7">
      <c r="A2133" s="92"/>
      <c r="B2133" s="92"/>
      <c r="C2133" s="92"/>
      <c r="D2133" s="92"/>
      <c r="E2133" s="92"/>
      <c r="F2133" s="92"/>
      <c r="G2133" s="92"/>
    </row>
    <row r="2134" spans="1:7">
      <c r="A2134" s="92"/>
      <c r="B2134" s="92"/>
      <c r="C2134" s="92"/>
      <c r="D2134" s="92"/>
      <c r="E2134" s="92"/>
      <c r="F2134" s="92"/>
      <c r="G2134" s="92"/>
    </row>
    <row r="2135" spans="1:7">
      <c r="A2135" s="92"/>
      <c r="B2135" s="92"/>
      <c r="C2135" s="92"/>
      <c r="D2135" s="92"/>
      <c r="E2135" s="92"/>
      <c r="F2135" s="92"/>
      <c r="G2135" s="92"/>
    </row>
    <row r="2136" spans="1:7">
      <c r="A2136" s="92"/>
      <c r="B2136" s="92"/>
      <c r="C2136" s="92"/>
      <c r="D2136" s="92"/>
      <c r="E2136" s="92"/>
      <c r="F2136" s="92"/>
      <c r="G2136" s="92"/>
    </row>
    <row r="2137" spans="1:7">
      <c r="A2137" s="92"/>
      <c r="B2137" s="92"/>
      <c r="C2137" s="92"/>
      <c r="D2137" s="92"/>
      <c r="E2137" s="92"/>
      <c r="F2137" s="92"/>
      <c r="G2137" s="92"/>
    </row>
    <row r="2138" spans="1:7">
      <c r="A2138" s="92"/>
      <c r="B2138" s="92"/>
      <c r="C2138" s="92"/>
      <c r="D2138" s="92"/>
      <c r="E2138" s="92"/>
      <c r="F2138" s="92"/>
      <c r="G2138" s="92"/>
    </row>
    <row r="2139" spans="1:7">
      <c r="A2139" s="92"/>
      <c r="B2139" s="92"/>
      <c r="C2139" s="92"/>
      <c r="D2139" s="92"/>
      <c r="E2139" s="92"/>
      <c r="F2139" s="92"/>
      <c r="G2139" s="92"/>
    </row>
    <row r="2140" spans="1:7">
      <c r="A2140" s="92"/>
      <c r="B2140" s="92"/>
      <c r="C2140" s="92"/>
      <c r="D2140" s="92"/>
      <c r="E2140" s="92"/>
      <c r="F2140" s="92"/>
      <c r="G2140" s="92"/>
    </row>
    <row r="2141" spans="1:7">
      <c r="A2141" s="92"/>
      <c r="B2141" s="92"/>
      <c r="C2141" s="92"/>
      <c r="D2141" s="92"/>
      <c r="E2141" s="92"/>
      <c r="F2141" s="92"/>
      <c r="G2141" s="92"/>
    </row>
    <row r="2142" spans="1:7">
      <c r="A2142" s="92"/>
      <c r="B2142" s="92"/>
      <c r="C2142" s="92"/>
      <c r="D2142" s="92"/>
      <c r="E2142" s="92"/>
      <c r="F2142" s="92"/>
      <c r="G2142" s="92"/>
    </row>
    <row r="2143" spans="1:7">
      <c r="A2143" s="92"/>
      <c r="B2143" s="92"/>
      <c r="C2143" s="92"/>
      <c r="D2143" s="92"/>
      <c r="E2143" s="92"/>
      <c r="F2143" s="92"/>
      <c r="G2143" s="92"/>
    </row>
    <row r="2144" spans="1:7">
      <c r="A2144" s="92"/>
      <c r="B2144" s="92"/>
      <c r="C2144" s="92"/>
      <c r="D2144" s="92"/>
      <c r="E2144" s="92"/>
      <c r="F2144" s="92"/>
      <c r="G2144" s="92"/>
    </row>
    <row r="2145" spans="1:7">
      <c r="A2145" s="92"/>
      <c r="B2145" s="92"/>
      <c r="C2145" s="92"/>
      <c r="D2145" s="92"/>
      <c r="E2145" s="92"/>
      <c r="F2145" s="92"/>
      <c r="G2145" s="92"/>
    </row>
    <row r="2146" spans="1:7">
      <c r="A2146" s="92"/>
      <c r="B2146" s="92"/>
      <c r="C2146" s="92"/>
      <c r="D2146" s="92"/>
      <c r="E2146" s="92"/>
      <c r="F2146" s="92"/>
      <c r="G2146" s="92"/>
    </row>
    <row r="2147" spans="1:7">
      <c r="A2147" s="92"/>
      <c r="B2147" s="92"/>
      <c r="C2147" s="92"/>
      <c r="D2147" s="92"/>
      <c r="E2147" s="92"/>
      <c r="F2147" s="92"/>
      <c r="G2147" s="92"/>
    </row>
    <row r="2148" spans="1:7">
      <c r="A2148" s="92"/>
      <c r="B2148" s="92"/>
      <c r="C2148" s="92"/>
      <c r="D2148" s="92"/>
      <c r="E2148" s="92"/>
      <c r="F2148" s="92"/>
      <c r="G2148" s="92"/>
    </row>
    <row r="2149" spans="1:7">
      <c r="A2149" s="92"/>
      <c r="B2149" s="92"/>
      <c r="C2149" s="92"/>
      <c r="D2149" s="92"/>
      <c r="E2149" s="92"/>
      <c r="F2149" s="92"/>
      <c r="G2149" s="92"/>
    </row>
    <row r="2150" spans="1:7">
      <c r="A2150" s="92"/>
      <c r="B2150" s="92"/>
      <c r="C2150" s="92"/>
      <c r="D2150" s="92"/>
      <c r="E2150" s="92"/>
      <c r="F2150" s="92"/>
      <c r="G2150" s="92"/>
    </row>
    <row r="2151" spans="1:7">
      <c r="A2151" s="92"/>
      <c r="B2151" s="92"/>
      <c r="C2151" s="92"/>
      <c r="D2151" s="92"/>
      <c r="E2151" s="92"/>
      <c r="F2151" s="92"/>
      <c r="G2151" s="92"/>
    </row>
    <row r="2152" spans="1:7">
      <c r="A2152" s="92"/>
      <c r="B2152" s="92"/>
      <c r="C2152" s="92"/>
      <c r="D2152" s="92"/>
      <c r="E2152" s="92"/>
      <c r="F2152" s="92"/>
      <c r="G2152" s="92"/>
    </row>
    <row r="2153" spans="1:7">
      <c r="A2153" s="92"/>
      <c r="B2153" s="92"/>
      <c r="C2153" s="92"/>
      <c r="D2153" s="92"/>
      <c r="E2153" s="92"/>
      <c r="F2153" s="92"/>
      <c r="G2153" s="92"/>
    </row>
    <row r="2154" spans="1:7">
      <c r="A2154" s="92"/>
      <c r="B2154" s="92"/>
      <c r="C2154" s="92"/>
      <c r="D2154" s="92"/>
      <c r="E2154" s="92"/>
      <c r="F2154" s="92"/>
      <c r="G2154" s="92"/>
    </row>
    <row r="2155" spans="1:7">
      <c r="A2155" s="92"/>
      <c r="B2155" s="92"/>
      <c r="C2155" s="92"/>
      <c r="D2155" s="92"/>
      <c r="E2155" s="92"/>
      <c r="F2155" s="92"/>
      <c r="G2155" s="92"/>
    </row>
    <row r="2156" spans="1:7">
      <c r="A2156" s="92"/>
      <c r="B2156" s="92"/>
      <c r="C2156" s="92"/>
      <c r="D2156" s="92"/>
      <c r="E2156" s="92"/>
      <c r="F2156" s="92"/>
      <c r="G2156" s="92"/>
    </row>
    <row r="2157" spans="1:7">
      <c r="A2157" s="92"/>
      <c r="B2157" s="92"/>
      <c r="C2157" s="92"/>
      <c r="D2157" s="92"/>
      <c r="E2157" s="92"/>
      <c r="F2157" s="92"/>
      <c r="G2157" s="92"/>
    </row>
    <row r="2158" spans="1:7">
      <c r="A2158" s="92"/>
      <c r="B2158" s="92"/>
      <c r="C2158" s="92"/>
      <c r="D2158" s="92"/>
      <c r="E2158" s="92"/>
      <c r="F2158" s="92"/>
      <c r="G2158" s="92"/>
    </row>
    <row r="2159" spans="1:7">
      <c r="A2159" s="92"/>
      <c r="B2159" s="92"/>
      <c r="C2159" s="92"/>
      <c r="D2159" s="92"/>
      <c r="E2159" s="92"/>
      <c r="F2159" s="92"/>
      <c r="G2159" s="92"/>
    </row>
    <row r="2160" spans="1:7">
      <c r="A2160" s="92"/>
      <c r="B2160" s="92"/>
      <c r="C2160" s="92"/>
      <c r="D2160" s="92"/>
      <c r="E2160" s="92"/>
      <c r="F2160" s="92"/>
      <c r="G2160" s="92"/>
    </row>
    <row r="2161" spans="1:7">
      <c r="A2161" s="92"/>
      <c r="B2161" s="92"/>
      <c r="C2161" s="92"/>
      <c r="D2161" s="92"/>
      <c r="E2161" s="92"/>
      <c r="F2161" s="92"/>
      <c r="G2161" s="92"/>
    </row>
    <row r="2162" spans="1:7">
      <c r="A2162" s="92"/>
      <c r="B2162" s="92"/>
      <c r="C2162" s="92"/>
      <c r="D2162" s="92"/>
      <c r="E2162" s="92"/>
      <c r="F2162" s="92"/>
      <c r="G2162" s="92"/>
    </row>
    <row r="2163" spans="1:7">
      <c r="A2163" s="92"/>
      <c r="B2163" s="92"/>
      <c r="C2163" s="92"/>
      <c r="D2163" s="92"/>
      <c r="E2163" s="92"/>
      <c r="F2163" s="92"/>
      <c r="G2163" s="92"/>
    </row>
    <row r="2164" spans="1:7">
      <c r="A2164" s="92"/>
      <c r="B2164" s="92"/>
      <c r="C2164" s="92"/>
      <c r="D2164" s="92"/>
      <c r="E2164" s="92"/>
      <c r="F2164" s="92"/>
      <c r="G2164" s="92"/>
    </row>
    <row r="2165" spans="1:7">
      <c r="A2165" s="92"/>
      <c r="B2165" s="92"/>
      <c r="C2165" s="92"/>
      <c r="D2165" s="92"/>
      <c r="E2165" s="92"/>
      <c r="F2165" s="92"/>
      <c r="G2165" s="92"/>
    </row>
    <row r="2166" spans="1:7">
      <c r="A2166" s="92"/>
      <c r="B2166" s="92"/>
      <c r="C2166" s="92"/>
      <c r="D2166" s="92"/>
      <c r="E2166" s="92"/>
      <c r="F2166" s="92"/>
      <c r="G2166" s="92"/>
    </row>
    <row r="2167" spans="1:7">
      <c r="A2167" s="92"/>
      <c r="B2167" s="92"/>
      <c r="C2167" s="92"/>
      <c r="D2167" s="92"/>
      <c r="E2167" s="92"/>
      <c r="F2167" s="92"/>
      <c r="G2167" s="92"/>
    </row>
    <row r="2168" spans="1:7">
      <c r="A2168" s="92"/>
      <c r="B2168" s="92"/>
      <c r="C2168" s="92"/>
      <c r="D2168" s="92"/>
      <c r="E2168" s="92"/>
      <c r="F2168" s="92"/>
      <c r="G2168" s="92"/>
    </row>
    <row r="2169" spans="1:7">
      <c r="A2169" s="92"/>
      <c r="B2169" s="92"/>
      <c r="C2169" s="92"/>
      <c r="D2169" s="92"/>
      <c r="E2169" s="92"/>
      <c r="F2169" s="92"/>
      <c r="G2169" s="92"/>
    </row>
    <row r="2170" spans="1:7">
      <c r="A2170" s="92"/>
      <c r="B2170" s="92"/>
      <c r="C2170" s="92"/>
      <c r="D2170" s="92"/>
      <c r="E2170" s="92"/>
      <c r="F2170" s="92"/>
      <c r="G2170" s="92"/>
    </row>
    <row r="2171" spans="1:7">
      <c r="A2171" s="92"/>
      <c r="B2171" s="92"/>
      <c r="C2171" s="92"/>
      <c r="D2171" s="92"/>
      <c r="E2171" s="92"/>
      <c r="F2171" s="92"/>
      <c r="G2171" s="92"/>
    </row>
    <row r="2172" spans="1:7">
      <c r="A2172" s="92"/>
      <c r="B2172" s="92"/>
      <c r="C2172" s="92"/>
      <c r="D2172" s="92"/>
      <c r="E2172" s="92"/>
      <c r="F2172" s="92"/>
      <c r="G2172" s="92"/>
    </row>
    <row r="2173" spans="1:7">
      <c r="A2173" s="92"/>
      <c r="B2173" s="92"/>
      <c r="C2173" s="92"/>
      <c r="D2173" s="92"/>
      <c r="E2173" s="92"/>
      <c r="F2173" s="92"/>
      <c r="G2173" s="92"/>
    </row>
    <row r="2174" spans="1:7">
      <c r="A2174" s="92"/>
      <c r="B2174" s="92"/>
      <c r="C2174" s="92"/>
      <c r="D2174" s="92"/>
      <c r="E2174" s="92"/>
      <c r="F2174" s="92"/>
      <c r="G2174" s="92"/>
    </row>
    <row r="2175" spans="1:7">
      <c r="A2175" s="92"/>
      <c r="B2175" s="92"/>
      <c r="C2175" s="92"/>
      <c r="D2175" s="92"/>
      <c r="E2175" s="92"/>
      <c r="F2175" s="92"/>
      <c r="G2175" s="92"/>
    </row>
    <row r="2176" spans="1:7">
      <c r="A2176" s="92"/>
      <c r="B2176" s="92"/>
      <c r="C2176" s="92"/>
      <c r="D2176" s="92"/>
      <c r="E2176" s="92"/>
      <c r="F2176" s="92"/>
      <c r="G2176" s="92"/>
    </row>
    <row r="2177" spans="1:7">
      <c r="A2177" s="92"/>
      <c r="B2177" s="92"/>
      <c r="C2177" s="92"/>
      <c r="D2177" s="92"/>
      <c r="E2177" s="92"/>
      <c r="F2177" s="92"/>
      <c r="G2177" s="92"/>
    </row>
    <row r="2178" spans="1:7">
      <c r="A2178" s="92"/>
      <c r="B2178" s="92"/>
      <c r="C2178" s="92"/>
      <c r="D2178" s="92"/>
      <c r="E2178" s="92"/>
      <c r="F2178" s="92"/>
      <c r="G2178" s="92"/>
    </row>
    <row r="2179" spans="1:7">
      <c r="A2179" s="92"/>
      <c r="B2179" s="92"/>
      <c r="C2179" s="92"/>
      <c r="D2179" s="92"/>
      <c r="E2179" s="92"/>
      <c r="F2179" s="92"/>
      <c r="G2179" s="92"/>
    </row>
    <row r="2180" spans="1:7">
      <c r="A2180" s="92"/>
      <c r="B2180" s="92"/>
      <c r="C2180" s="92"/>
      <c r="D2180" s="92"/>
      <c r="E2180" s="92"/>
      <c r="F2180" s="92"/>
      <c r="G2180" s="92"/>
    </row>
    <row r="2181" spans="1:7">
      <c r="A2181" s="92"/>
      <c r="B2181" s="92"/>
      <c r="C2181" s="92"/>
      <c r="D2181" s="92"/>
      <c r="E2181" s="92"/>
      <c r="F2181" s="92"/>
      <c r="G2181" s="92"/>
    </row>
    <row r="2182" spans="1:7">
      <c r="A2182" s="92"/>
      <c r="B2182" s="92"/>
      <c r="C2182" s="92"/>
      <c r="D2182" s="92"/>
      <c r="E2182" s="92"/>
      <c r="F2182" s="92"/>
      <c r="G2182" s="92"/>
    </row>
    <row r="2183" spans="1:7">
      <c r="A2183" s="92"/>
      <c r="B2183" s="92"/>
      <c r="C2183" s="92"/>
      <c r="D2183" s="92"/>
      <c r="E2183" s="92"/>
      <c r="F2183" s="92"/>
      <c r="G2183" s="92"/>
    </row>
    <row r="2184" spans="1:7">
      <c r="A2184" s="92"/>
      <c r="B2184" s="92"/>
      <c r="C2184" s="92"/>
      <c r="D2184" s="92"/>
      <c r="E2184" s="92"/>
      <c r="F2184" s="92"/>
      <c r="G2184" s="92"/>
    </row>
    <row r="2185" spans="1:7">
      <c r="A2185" s="92"/>
      <c r="B2185" s="92"/>
      <c r="C2185" s="92"/>
      <c r="D2185" s="92"/>
      <c r="E2185" s="92"/>
      <c r="F2185" s="92"/>
      <c r="G2185" s="92"/>
    </row>
    <row r="2186" spans="1:7">
      <c r="A2186" s="92"/>
      <c r="B2186" s="92"/>
      <c r="C2186" s="92"/>
      <c r="D2186" s="92"/>
      <c r="E2186" s="92"/>
      <c r="F2186" s="92"/>
      <c r="G2186" s="92"/>
    </row>
    <row r="2187" spans="1:7">
      <c r="A2187" s="92"/>
      <c r="B2187" s="92"/>
      <c r="C2187" s="92"/>
      <c r="D2187" s="92"/>
      <c r="E2187" s="92"/>
      <c r="F2187" s="92"/>
      <c r="G2187" s="92"/>
    </row>
    <row r="2188" spans="1:7">
      <c r="A2188" s="92"/>
      <c r="B2188" s="92"/>
      <c r="C2188" s="92"/>
      <c r="D2188" s="92"/>
      <c r="E2188" s="92"/>
      <c r="F2188" s="92"/>
      <c r="G2188" s="92"/>
    </row>
    <row r="2189" spans="1:7">
      <c r="A2189" s="92"/>
      <c r="B2189" s="92"/>
      <c r="C2189" s="92"/>
      <c r="D2189" s="92"/>
      <c r="E2189" s="92"/>
      <c r="F2189" s="92"/>
      <c r="G2189" s="92"/>
    </row>
    <row r="2190" spans="1:7">
      <c r="A2190" s="92"/>
      <c r="B2190" s="92"/>
      <c r="C2190" s="92"/>
      <c r="D2190" s="92"/>
      <c r="E2190" s="92"/>
      <c r="F2190" s="92"/>
      <c r="G2190" s="92"/>
    </row>
    <row r="2191" spans="1:7">
      <c r="A2191" s="92"/>
      <c r="B2191" s="92"/>
      <c r="C2191" s="92"/>
      <c r="D2191" s="92"/>
      <c r="E2191" s="92"/>
      <c r="F2191" s="92"/>
      <c r="G2191" s="92"/>
    </row>
    <row r="2192" spans="1:7">
      <c r="A2192" s="92"/>
      <c r="B2192" s="92"/>
      <c r="C2192" s="92"/>
      <c r="D2192" s="92"/>
      <c r="E2192" s="92"/>
      <c r="F2192" s="92"/>
      <c r="G2192" s="92"/>
    </row>
    <row r="2193" spans="1:7">
      <c r="A2193" s="92"/>
      <c r="B2193" s="92"/>
      <c r="C2193" s="92"/>
      <c r="D2193" s="92"/>
      <c r="E2193" s="92"/>
      <c r="F2193" s="92"/>
      <c r="G2193" s="92"/>
    </row>
    <row r="2194" spans="1:7">
      <c r="A2194" s="92"/>
      <c r="B2194" s="92"/>
      <c r="C2194" s="92"/>
      <c r="D2194" s="92"/>
      <c r="E2194" s="92"/>
      <c r="F2194" s="92"/>
      <c r="G2194" s="92"/>
    </row>
    <row r="2195" spans="1:7">
      <c r="A2195" s="92"/>
      <c r="B2195" s="92"/>
      <c r="C2195" s="92"/>
      <c r="D2195" s="92"/>
      <c r="E2195" s="92"/>
      <c r="F2195" s="92"/>
      <c r="G2195" s="92"/>
    </row>
    <row r="2196" spans="1:7">
      <c r="A2196" s="92"/>
      <c r="B2196" s="92"/>
      <c r="C2196" s="92"/>
      <c r="D2196" s="92"/>
      <c r="E2196" s="92"/>
      <c r="F2196" s="92"/>
      <c r="G2196" s="92"/>
    </row>
    <row r="2197" spans="1:7">
      <c r="A2197" s="92"/>
      <c r="B2197" s="92"/>
      <c r="C2197" s="92"/>
      <c r="D2197" s="92"/>
      <c r="E2197" s="92"/>
      <c r="F2197" s="92"/>
      <c r="G2197" s="92"/>
    </row>
    <row r="2198" spans="1:7">
      <c r="A2198" s="92"/>
      <c r="B2198" s="92"/>
      <c r="C2198" s="92"/>
      <c r="D2198" s="92"/>
      <c r="E2198" s="92"/>
      <c r="F2198" s="92"/>
      <c r="G2198" s="92"/>
    </row>
    <row r="2199" spans="1:7">
      <c r="A2199" s="92"/>
      <c r="B2199" s="92"/>
      <c r="C2199" s="92"/>
      <c r="D2199" s="92"/>
      <c r="E2199" s="92"/>
      <c r="F2199" s="92"/>
      <c r="G2199" s="92"/>
    </row>
    <row r="2200" spans="1:7">
      <c r="A2200" s="92"/>
      <c r="B2200" s="92"/>
      <c r="C2200" s="92"/>
      <c r="D2200" s="92"/>
      <c r="E2200" s="92"/>
      <c r="F2200" s="92"/>
      <c r="G2200" s="92"/>
    </row>
    <row r="2201" spans="1:7">
      <c r="A2201" s="92"/>
      <c r="B2201" s="92"/>
      <c r="C2201" s="92"/>
      <c r="D2201" s="92"/>
      <c r="E2201" s="92"/>
      <c r="F2201" s="92"/>
      <c r="G2201" s="92"/>
    </row>
    <row r="2202" spans="1:7">
      <c r="A2202" s="92"/>
      <c r="B2202" s="92"/>
      <c r="C2202" s="92"/>
      <c r="D2202" s="92"/>
      <c r="E2202" s="92"/>
      <c r="F2202" s="92"/>
      <c r="G2202" s="92"/>
    </row>
    <row r="2203" spans="1:7">
      <c r="A2203" s="92"/>
      <c r="B2203" s="92"/>
      <c r="C2203" s="92"/>
      <c r="D2203" s="92"/>
      <c r="E2203" s="92"/>
      <c r="F2203" s="92"/>
      <c r="G2203" s="92"/>
    </row>
    <row r="2204" spans="1:7">
      <c r="A2204" s="92"/>
      <c r="B2204" s="92"/>
      <c r="C2204" s="92"/>
      <c r="D2204" s="92"/>
      <c r="E2204" s="92"/>
      <c r="F2204" s="92"/>
      <c r="G2204" s="92"/>
    </row>
    <row r="2205" spans="1:7">
      <c r="A2205" s="92"/>
      <c r="B2205" s="92"/>
      <c r="C2205" s="92"/>
      <c r="D2205" s="92"/>
      <c r="E2205" s="92"/>
      <c r="F2205" s="92"/>
      <c r="G2205" s="92"/>
    </row>
    <row r="2206" spans="1:7">
      <c r="A2206" s="92"/>
      <c r="B2206" s="92"/>
      <c r="C2206" s="92"/>
      <c r="D2206" s="92"/>
      <c r="E2206" s="92"/>
      <c r="F2206" s="92"/>
      <c r="G2206" s="92"/>
    </row>
    <row r="2207" spans="1:7">
      <c r="A2207" s="92"/>
      <c r="B2207" s="92"/>
      <c r="C2207" s="92"/>
      <c r="D2207" s="92"/>
      <c r="E2207" s="92"/>
      <c r="F2207" s="92"/>
      <c r="G2207" s="92"/>
    </row>
    <row r="2208" spans="1:7">
      <c r="A2208" s="92"/>
      <c r="B2208" s="92"/>
      <c r="C2208" s="92"/>
      <c r="D2208" s="92"/>
      <c r="E2208" s="92"/>
      <c r="F2208" s="92"/>
      <c r="G2208" s="92"/>
    </row>
    <row r="2209" spans="1:7">
      <c r="A2209" s="92"/>
      <c r="B2209" s="92"/>
      <c r="C2209" s="92"/>
      <c r="D2209" s="92"/>
      <c r="E2209" s="92"/>
      <c r="F2209" s="92"/>
      <c r="G2209" s="92"/>
    </row>
    <row r="2210" spans="1:7">
      <c r="A2210" s="92"/>
      <c r="B2210" s="92"/>
      <c r="C2210" s="92"/>
      <c r="D2210" s="92"/>
      <c r="E2210" s="92"/>
      <c r="F2210" s="92"/>
      <c r="G2210" s="92"/>
    </row>
    <row r="2211" spans="1:7">
      <c r="A2211" s="92"/>
      <c r="B2211" s="92"/>
      <c r="C2211" s="92"/>
      <c r="D2211" s="92"/>
      <c r="E2211" s="92"/>
      <c r="F2211" s="92"/>
      <c r="G2211" s="92"/>
    </row>
    <row r="2212" spans="1:7">
      <c r="A2212" s="92"/>
      <c r="B2212" s="92"/>
      <c r="C2212" s="92"/>
      <c r="D2212" s="92"/>
      <c r="E2212" s="92"/>
      <c r="F2212" s="92"/>
      <c r="G2212" s="92"/>
    </row>
    <row r="2213" spans="1:7">
      <c r="A2213" s="92"/>
      <c r="B2213" s="92"/>
      <c r="C2213" s="92"/>
      <c r="D2213" s="92"/>
      <c r="E2213" s="92"/>
      <c r="F2213" s="92"/>
      <c r="G2213" s="92"/>
    </row>
    <row r="2214" spans="1:7">
      <c r="A2214" s="92"/>
      <c r="B2214" s="92"/>
      <c r="C2214" s="92"/>
      <c r="D2214" s="92"/>
      <c r="E2214" s="92"/>
      <c r="F2214" s="92"/>
      <c r="G2214" s="92"/>
    </row>
    <row r="2215" spans="1:7">
      <c r="A2215" s="92"/>
      <c r="B2215" s="92"/>
      <c r="C2215" s="92"/>
      <c r="D2215" s="92"/>
      <c r="E2215" s="92"/>
      <c r="F2215" s="92"/>
      <c r="G2215" s="92"/>
    </row>
    <row r="2216" spans="1:7">
      <c r="A2216" s="92"/>
      <c r="B2216" s="92"/>
      <c r="C2216" s="92"/>
      <c r="D2216" s="92"/>
      <c r="E2216" s="92"/>
      <c r="F2216" s="92"/>
      <c r="G2216" s="92"/>
    </row>
    <row r="2217" spans="1:7">
      <c r="A2217" s="92"/>
      <c r="B2217" s="92"/>
      <c r="C2217" s="92"/>
      <c r="D2217" s="92"/>
      <c r="E2217" s="92"/>
      <c r="F2217" s="92"/>
      <c r="G2217" s="92"/>
    </row>
    <row r="2218" spans="1:7">
      <c r="A2218" s="92"/>
      <c r="B2218" s="92"/>
      <c r="C2218" s="92"/>
      <c r="D2218" s="92"/>
      <c r="E2218" s="92"/>
      <c r="F2218" s="92"/>
      <c r="G2218" s="92"/>
    </row>
    <row r="2219" spans="1:7">
      <c r="A2219" s="92"/>
      <c r="B2219" s="92"/>
      <c r="C2219" s="92"/>
      <c r="D2219" s="92"/>
      <c r="E2219" s="92"/>
      <c r="F2219" s="92"/>
      <c r="G2219" s="92"/>
    </row>
    <row r="2220" spans="1:7">
      <c r="A2220" s="92"/>
      <c r="B2220" s="92"/>
      <c r="C2220" s="92"/>
      <c r="D2220" s="92"/>
      <c r="E2220" s="92"/>
      <c r="F2220" s="92"/>
      <c r="G2220" s="92"/>
    </row>
    <row r="2221" spans="1:7">
      <c r="A2221" s="92"/>
      <c r="B2221" s="92"/>
      <c r="C2221" s="92"/>
      <c r="D2221" s="92"/>
      <c r="E2221" s="92"/>
      <c r="F2221" s="92"/>
      <c r="G2221" s="92"/>
    </row>
    <row r="2222" spans="1:7">
      <c r="A2222" s="92"/>
      <c r="B2222" s="92"/>
      <c r="C2222" s="92"/>
      <c r="D2222" s="92"/>
      <c r="E2222" s="92"/>
      <c r="F2222" s="92"/>
      <c r="G2222" s="92"/>
    </row>
    <row r="2223" spans="1:7">
      <c r="A2223" s="92"/>
      <c r="B2223" s="92"/>
      <c r="C2223" s="92"/>
      <c r="D2223" s="92"/>
      <c r="E2223" s="92"/>
      <c r="F2223" s="92"/>
      <c r="G2223" s="92"/>
    </row>
    <row r="2224" spans="1:7">
      <c r="A2224" s="92"/>
      <c r="B2224" s="92"/>
      <c r="C2224" s="92"/>
      <c r="D2224" s="92"/>
      <c r="E2224" s="92"/>
      <c r="F2224" s="92"/>
      <c r="G2224" s="92"/>
    </row>
    <row r="2225" spans="1:7">
      <c r="A2225" s="92"/>
      <c r="B2225" s="92"/>
      <c r="C2225" s="92"/>
      <c r="D2225" s="92"/>
      <c r="E2225" s="92"/>
      <c r="F2225" s="92"/>
      <c r="G2225" s="92"/>
    </row>
    <row r="2226" spans="1:7">
      <c r="A2226" s="92"/>
      <c r="B2226" s="92"/>
      <c r="C2226" s="92"/>
      <c r="D2226" s="92"/>
      <c r="E2226" s="92"/>
      <c r="F2226" s="92"/>
      <c r="G2226" s="92"/>
    </row>
    <row r="2227" spans="1:7">
      <c r="A2227" s="92"/>
      <c r="B2227" s="92"/>
      <c r="C2227" s="92"/>
      <c r="D2227" s="92"/>
      <c r="E2227" s="92"/>
      <c r="F2227" s="92"/>
      <c r="G2227" s="92"/>
    </row>
    <row r="2228" spans="1:7">
      <c r="A2228" s="92"/>
      <c r="B2228" s="92"/>
      <c r="C2228" s="92"/>
      <c r="D2228" s="92"/>
      <c r="E2228" s="92"/>
      <c r="F2228" s="92"/>
      <c r="G2228" s="92"/>
    </row>
    <row r="2229" spans="1:7">
      <c r="A2229" s="92"/>
      <c r="B2229" s="92"/>
      <c r="C2229" s="92"/>
      <c r="D2229" s="92"/>
      <c r="E2229" s="92"/>
      <c r="F2229" s="92"/>
      <c r="G2229" s="92"/>
    </row>
    <row r="2230" spans="1:7">
      <c r="A2230" s="92"/>
      <c r="B2230" s="92"/>
      <c r="C2230" s="92"/>
      <c r="D2230" s="92"/>
      <c r="E2230" s="92"/>
      <c r="F2230" s="92"/>
      <c r="G2230" s="92"/>
    </row>
    <row r="2231" spans="1:7">
      <c r="A2231" s="92"/>
      <c r="B2231" s="92"/>
      <c r="C2231" s="92"/>
      <c r="D2231" s="92"/>
      <c r="E2231" s="92"/>
      <c r="F2231" s="92"/>
      <c r="G2231" s="92"/>
    </row>
    <row r="2232" spans="1:7">
      <c r="A2232" s="92"/>
      <c r="B2232" s="92"/>
      <c r="C2232" s="92"/>
      <c r="D2232" s="92"/>
      <c r="E2232" s="92"/>
      <c r="F2232" s="92"/>
      <c r="G2232" s="92"/>
    </row>
    <row r="2233" spans="1:7">
      <c r="A2233" s="92"/>
      <c r="B2233" s="92"/>
      <c r="C2233" s="92"/>
      <c r="D2233" s="92"/>
      <c r="E2233" s="92"/>
      <c r="F2233" s="92"/>
      <c r="G2233" s="92"/>
    </row>
    <row r="2234" spans="1:7">
      <c r="A2234" s="92"/>
      <c r="B2234" s="92"/>
      <c r="C2234" s="92"/>
      <c r="D2234" s="92"/>
      <c r="E2234" s="92"/>
      <c r="F2234" s="92"/>
      <c r="G2234" s="92"/>
    </row>
    <row r="2235" spans="1:7">
      <c r="A2235" s="92"/>
      <c r="B2235" s="92"/>
      <c r="C2235" s="92"/>
      <c r="D2235" s="92"/>
      <c r="E2235" s="92"/>
      <c r="F2235" s="92"/>
      <c r="G2235" s="92"/>
    </row>
    <row r="2236" spans="1:7">
      <c r="A2236" s="92"/>
      <c r="B2236" s="92"/>
      <c r="C2236" s="92"/>
      <c r="D2236" s="92"/>
      <c r="E2236" s="92"/>
      <c r="F2236" s="92"/>
      <c r="G2236" s="92"/>
    </row>
    <row r="2237" spans="1:7">
      <c r="A2237" s="92"/>
      <c r="B2237" s="92"/>
      <c r="C2237" s="92"/>
      <c r="D2237" s="92"/>
      <c r="E2237" s="92"/>
      <c r="F2237" s="92"/>
      <c r="G2237" s="92"/>
    </row>
    <row r="2238" spans="1:7">
      <c r="A2238" s="92"/>
      <c r="B2238" s="92"/>
      <c r="C2238" s="92"/>
      <c r="D2238" s="92"/>
      <c r="E2238" s="92"/>
      <c r="F2238" s="92"/>
      <c r="G2238" s="92"/>
    </row>
    <row r="2239" spans="1:7">
      <c r="A2239" s="92"/>
      <c r="B2239" s="92"/>
      <c r="C2239" s="92"/>
      <c r="D2239" s="92"/>
      <c r="E2239" s="92"/>
      <c r="F2239" s="92"/>
      <c r="G2239" s="92"/>
    </row>
    <row r="2240" spans="1:7">
      <c r="A2240" s="92"/>
      <c r="B2240" s="92"/>
      <c r="C2240" s="92"/>
      <c r="D2240" s="92"/>
      <c r="E2240" s="92"/>
      <c r="F2240" s="92"/>
      <c r="G2240" s="92"/>
    </row>
    <row r="2241" spans="1:7">
      <c r="A2241" s="92"/>
      <c r="B2241" s="92"/>
      <c r="C2241" s="92"/>
      <c r="D2241" s="92"/>
      <c r="E2241" s="92"/>
      <c r="F2241" s="92"/>
      <c r="G2241" s="92"/>
    </row>
    <row r="2242" spans="1:7">
      <c r="A2242" s="92"/>
      <c r="B2242" s="92"/>
      <c r="C2242" s="92"/>
      <c r="D2242" s="92"/>
      <c r="E2242" s="92"/>
      <c r="F2242" s="92"/>
      <c r="G2242" s="92"/>
    </row>
    <row r="2243" spans="1:7">
      <c r="A2243" s="92"/>
      <c r="B2243" s="92"/>
      <c r="C2243" s="92"/>
      <c r="D2243" s="92"/>
      <c r="E2243" s="92"/>
      <c r="F2243" s="92"/>
      <c r="G2243" s="92"/>
    </row>
    <row r="2244" spans="1:7">
      <c r="A2244" s="92"/>
      <c r="B2244" s="92"/>
      <c r="C2244" s="92"/>
      <c r="D2244" s="92"/>
      <c r="E2244" s="92"/>
      <c r="F2244" s="92"/>
      <c r="G2244" s="92"/>
    </row>
    <row r="2245" spans="1:7">
      <c r="A2245" s="92"/>
      <c r="B2245" s="92"/>
      <c r="C2245" s="92"/>
      <c r="D2245" s="92"/>
      <c r="E2245" s="92"/>
      <c r="F2245" s="92"/>
      <c r="G2245" s="92"/>
    </row>
    <row r="2246" spans="1:7">
      <c r="A2246" s="92"/>
      <c r="B2246" s="92"/>
      <c r="C2246" s="92"/>
      <c r="D2246" s="92"/>
      <c r="E2246" s="92"/>
      <c r="F2246" s="92"/>
      <c r="G2246" s="92"/>
    </row>
    <row r="2247" spans="1:7">
      <c r="A2247" s="92"/>
      <c r="B2247" s="92"/>
      <c r="C2247" s="92"/>
      <c r="D2247" s="92"/>
      <c r="E2247" s="92"/>
      <c r="F2247" s="92"/>
      <c r="G2247" s="92"/>
    </row>
    <row r="2248" spans="1:7">
      <c r="A2248" s="92"/>
      <c r="B2248" s="92"/>
      <c r="C2248" s="92"/>
      <c r="D2248" s="92"/>
      <c r="E2248" s="92"/>
      <c r="F2248" s="92"/>
      <c r="G2248" s="92"/>
    </row>
    <row r="2249" spans="1:7">
      <c r="A2249" s="92"/>
      <c r="B2249" s="92"/>
      <c r="C2249" s="92"/>
      <c r="D2249" s="92"/>
      <c r="E2249" s="92"/>
      <c r="F2249" s="92"/>
      <c r="G2249" s="92"/>
    </row>
    <row r="2250" spans="1:7">
      <c r="A2250" s="92"/>
      <c r="B2250" s="92"/>
      <c r="C2250" s="92"/>
      <c r="D2250" s="92"/>
      <c r="E2250" s="92"/>
      <c r="F2250" s="92"/>
      <c r="G2250" s="92"/>
    </row>
    <row r="2251" spans="1:7">
      <c r="A2251" s="92"/>
      <c r="B2251" s="92"/>
      <c r="C2251" s="92"/>
      <c r="D2251" s="92"/>
      <c r="E2251" s="92"/>
      <c r="F2251" s="92"/>
      <c r="G2251" s="92"/>
    </row>
    <row r="2252" spans="1:7">
      <c r="A2252" s="92"/>
      <c r="B2252" s="92"/>
      <c r="C2252" s="92"/>
      <c r="D2252" s="92"/>
      <c r="E2252" s="92"/>
      <c r="F2252" s="92"/>
      <c r="G2252" s="92"/>
    </row>
    <row r="2253" spans="1:7">
      <c r="A2253" s="92"/>
      <c r="B2253" s="92"/>
      <c r="C2253" s="92"/>
      <c r="D2253" s="92"/>
      <c r="E2253" s="92"/>
      <c r="F2253" s="92"/>
      <c r="G2253" s="92"/>
    </row>
    <row r="2254" spans="1:7">
      <c r="A2254" s="92"/>
      <c r="B2254" s="92"/>
      <c r="C2254" s="92"/>
      <c r="D2254" s="92"/>
      <c r="E2254" s="92"/>
      <c r="F2254" s="92"/>
      <c r="G2254" s="92"/>
    </row>
    <row r="2255" spans="1:7">
      <c r="A2255" s="92"/>
      <c r="B2255" s="92"/>
      <c r="C2255" s="92"/>
      <c r="D2255" s="92"/>
      <c r="E2255" s="92"/>
      <c r="F2255" s="92"/>
      <c r="G2255" s="92"/>
    </row>
    <row r="2256" spans="1:7">
      <c r="A2256" s="92"/>
      <c r="B2256" s="92"/>
      <c r="C2256" s="92"/>
      <c r="D2256" s="92"/>
      <c r="E2256" s="92"/>
      <c r="F2256" s="92"/>
      <c r="G2256" s="92"/>
    </row>
    <row r="2257" spans="1:7">
      <c r="A2257" s="92"/>
      <c r="B2257" s="92"/>
      <c r="C2257" s="92"/>
      <c r="D2257" s="92"/>
      <c r="E2257" s="92"/>
      <c r="F2257" s="92"/>
      <c r="G2257" s="92"/>
    </row>
    <row r="2258" spans="1:7">
      <c r="A2258" s="92"/>
      <c r="B2258" s="92"/>
      <c r="C2258" s="92"/>
      <c r="D2258" s="92"/>
      <c r="E2258" s="92"/>
      <c r="F2258" s="92"/>
      <c r="G2258" s="92"/>
    </row>
    <row r="2259" spans="1:7">
      <c r="A2259" s="92"/>
      <c r="B2259" s="92"/>
      <c r="C2259" s="92"/>
      <c r="D2259" s="92"/>
      <c r="E2259" s="92"/>
      <c r="F2259" s="92"/>
      <c r="G2259" s="92"/>
    </row>
    <row r="2260" spans="1:7">
      <c r="A2260" s="92"/>
      <c r="B2260" s="92"/>
      <c r="C2260" s="92"/>
      <c r="D2260" s="92"/>
      <c r="E2260" s="92"/>
      <c r="F2260" s="92"/>
      <c r="G2260" s="92"/>
    </row>
    <row r="2261" spans="1:7">
      <c r="A2261" s="92"/>
      <c r="B2261" s="92"/>
      <c r="C2261" s="92"/>
      <c r="D2261" s="92"/>
      <c r="E2261" s="92"/>
      <c r="F2261" s="92"/>
      <c r="G2261" s="92"/>
    </row>
    <row r="2262" spans="1:7">
      <c r="A2262" s="92"/>
      <c r="B2262" s="92"/>
      <c r="C2262" s="92"/>
      <c r="D2262" s="92"/>
      <c r="E2262" s="92"/>
      <c r="F2262" s="92"/>
      <c r="G2262" s="92"/>
    </row>
    <row r="2263" spans="1:7">
      <c r="A2263" s="92"/>
      <c r="B2263" s="92"/>
      <c r="C2263" s="92"/>
      <c r="D2263" s="92"/>
      <c r="E2263" s="92"/>
      <c r="F2263" s="92"/>
      <c r="G2263" s="92"/>
    </row>
    <row r="2264" spans="1:7">
      <c r="A2264" s="92"/>
      <c r="B2264" s="92"/>
      <c r="C2264" s="92"/>
      <c r="D2264" s="92"/>
      <c r="E2264" s="92"/>
      <c r="F2264" s="92"/>
      <c r="G2264" s="92"/>
    </row>
    <row r="2265" spans="1:7">
      <c r="A2265" s="92"/>
      <c r="B2265" s="92"/>
      <c r="C2265" s="92"/>
      <c r="D2265" s="92"/>
      <c r="E2265" s="92"/>
      <c r="F2265" s="92"/>
      <c r="G2265" s="92"/>
    </row>
    <row r="2266" spans="1:7">
      <c r="A2266" s="92"/>
      <c r="B2266" s="92"/>
      <c r="C2266" s="92"/>
      <c r="D2266" s="92"/>
      <c r="E2266" s="92"/>
      <c r="F2266" s="92"/>
      <c r="G2266" s="92"/>
    </row>
    <row r="2267" spans="1:7">
      <c r="A2267" s="92"/>
      <c r="B2267" s="92"/>
      <c r="C2267" s="92"/>
      <c r="D2267" s="92"/>
      <c r="E2267" s="92"/>
      <c r="F2267" s="92"/>
      <c r="G2267" s="92"/>
    </row>
    <row r="2268" spans="1:7">
      <c r="A2268" s="92"/>
      <c r="B2268" s="92"/>
      <c r="C2268" s="92"/>
      <c r="D2268" s="92"/>
      <c r="E2268" s="92"/>
      <c r="F2268" s="92"/>
      <c r="G2268" s="92"/>
    </row>
    <row r="2269" spans="1:7">
      <c r="A2269" s="92"/>
      <c r="B2269" s="92"/>
      <c r="C2269" s="92"/>
      <c r="D2269" s="92"/>
      <c r="E2269" s="92"/>
      <c r="F2269" s="92"/>
      <c r="G2269" s="92"/>
    </row>
    <row r="2270" spans="1:7">
      <c r="A2270" s="92"/>
      <c r="B2270" s="92"/>
      <c r="C2270" s="92"/>
      <c r="D2270" s="92"/>
      <c r="E2270" s="92"/>
      <c r="F2270" s="92"/>
      <c r="G2270" s="92"/>
    </row>
    <row r="2271" spans="1:7">
      <c r="A2271" s="92"/>
      <c r="B2271" s="92"/>
      <c r="C2271" s="92"/>
      <c r="D2271" s="92"/>
      <c r="E2271" s="92"/>
      <c r="F2271" s="92"/>
      <c r="G2271" s="92"/>
    </row>
    <row r="2272" spans="1:7">
      <c r="A2272" s="92"/>
      <c r="B2272" s="92"/>
      <c r="C2272" s="92"/>
      <c r="D2272" s="92"/>
      <c r="E2272" s="92"/>
      <c r="F2272" s="92"/>
      <c r="G2272" s="92"/>
    </row>
    <row r="2273" spans="1:7">
      <c r="A2273" s="92"/>
      <c r="B2273" s="92"/>
      <c r="C2273" s="92"/>
      <c r="D2273" s="92"/>
      <c r="E2273" s="92"/>
      <c r="F2273" s="92"/>
      <c r="G2273" s="92"/>
    </row>
    <row r="2274" spans="1:7">
      <c r="A2274" s="92"/>
      <c r="B2274" s="92"/>
      <c r="C2274" s="92"/>
      <c r="D2274" s="92"/>
      <c r="E2274" s="92"/>
      <c r="F2274" s="92"/>
      <c r="G2274" s="92"/>
    </row>
    <row r="2275" spans="1:7">
      <c r="A2275" s="92"/>
      <c r="B2275" s="92"/>
      <c r="C2275" s="92"/>
      <c r="D2275" s="92"/>
      <c r="E2275" s="92"/>
      <c r="F2275" s="92"/>
      <c r="G2275" s="92"/>
    </row>
    <row r="2276" spans="1:7">
      <c r="A2276" s="92"/>
      <c r="B2276" s="92"/>
      <c r="C2276" s="92"/>
      <c r="D2276" s="92"/>
      <c r="E2276" s="92"/>
      <c r="F2276" s="92"/>
      <c r="G2276" s="92"/>
    </row>
    <row r="2277" spans="1:7">
      <c r="A2277" s="92"/>
      <c r="B2277" s="92"/>
      <c r="C2277" s="92"/>
      <c r="D2277" s="92"/>
      <c r="E2277" s="92"/>
      <c r="F2277" s="92"/>
      <c r="G2277" s="92"/>
    </row>
    <row r="2278" spans="1:7">
      <c r="A2278" s="92"/>
      <c r="B2278" s="92"/>
      <c r="C2278" s="92"/>
      <c r="D2278" s="92"/>
      <c r="E2278" s="92"/>
      <c r="F2278" s="92"/>
      <c r="G2278" s="92"/>
    </row>
    <row r="2279" spans="1:7">
      <c r="A2279" s="92"/>
      <c r="B2279" s="92"/>
      <c r="C2279" s="92"/>
      <c r="D2279" s="92"/>
      <c r="E2279" s="92"/>
      <c r="F2279" s="92"/>
      <c r="G2279" s="92"/>
    </row>
    <row r="2280" spans="1:7">
      <c r="A2280" s="92"/>
      <c r="B2280" s="92"/>
      <c r="C2280" s="92"/>
      <c r="D2280" s="92"/>
      <c r="E2280" s="92"/>
      <c r="F2280" s="92"/>
      <c r="G2280" s="92"/>
    </row>
    <row r="2281" spans="1:7">
      <c r="A2281" s="92"/>
      <c r="B2281" s="92"/>
      <c r="C2281" s="92"/>
      <c r="D2281" s="92"/>
      <c r="E2281" s="92"/>
      <c r="F2281" s="92"/>
      <c r="G2281" s="92"/>
    </row>
    <row r="2282" spans="1:7">
      <c r="A2282" s="92"/>
      <c r="B2282" s="92"/>
      <c r="C2282" s="92"/>
      <c r="D2282" s="92"/>
      <c r="E2282" s="92"/>
      <c r="F2282" s="92"/>
      <c r="G2282" s="92"/>
    </row>
    <row r="2283" spans="1:7">
      <c r="A2283" s="92"/>
      <c r="B2283" s="92"/>
      <c r="C2283" s="92"/>
      <c r="D2283" s="92"/>
      <c r="E2283" s="92"/>
      <c r="F2283" s="92"/>
      <c r="G2283" s="92"/>
    </row>
    <row r="2284" spans="1:7">
      <c r="A2284" s="92"/>
      <c r="B2284" s="92"/>
      <c r="C2284" s="92"/>
      <c r="D2284" s="92"/>
      <c r="E2284" s="92"/>
      <c r="F2284" s="92"/>
      <c r="G2284" s="92"/>
    </row>
    <row r="2285" spans="1:7">
      <c r="A2285" s="92"/>
      <c r="B2285" s="92"/>
      <c r="C2285" s="92"/>
      <c r="D2285" s="92"/>
      <c r="E2285" s="92"/>
      <c r="F2285" s="92"/>
      <c r="G2285" s="92"/>
    </row>
    <row r="2286" spans="1:7">
      <c r="A2286" s="92"/>
      <c r="B2286" s="92"/>
      <c r="C2286" s="92"/>
      <c r="D2286" s="92"/>
      <c r="E2286" s="92"/>
      <c r="F2286" s="92"/>
      <c r="G2286" s="92"/>
    </row>
    <row r="2287" spans="1:7">
      <c r="A2287" s="92"/>
      <c r="B2287" s="92"/>
      <c r="C2287" s="92"/>
      <c r="D2287" s="92"/>
      <c r="E2287" s="92"/>
      <c r="F2287" s="92"/>
      <c r="G2287" s="92"/>
    </row>
    <row r="2288" spans="1:7">
      <c r="A2288" s="92"/>
      <c r="B2288" s="92"/>
      <c r="C2288" s="92"/>
      <c r="D2288" s="92"/>
      <c r="E2288" s="92"/>
      <c r="F2288" s="92"/>
      <c r="G2288" s="92"/>
    </row>
    <row r="2289" spans="1:7">
      <c r="A2289" s="92"/>
      <c r="B2289" s="92"/>
      <c r="C2289" s="92"/>
      <c r="D2289" s="92"/>
      <c r="E2289" s="92"/>
      <c r="F2289" s="92"/>
      <c r="G2289" s="92"/>
    </row>
    <row r="2290" spans="1:7">
      <c r="A2290" s="92"/>
      <c r="B2290" s="92"/>
      <c r="C2290" s="92"/>
      <c r="D2290" s="92"/>
      <c r="E2290" s="92"/>
      <c r="F2290" s="92"/>
      <c r="G2290" s="92"/>
    </row>
    <row r="2291" spans="1:7">
      <c r="A2291" s="92"/>
      <c r="B2291" s="92"/>
      <c r="C2291" s="92"/>
      <c r="D2291" s="92"/>
      <c r="E2291" s="92"/>
      <c r="F2291" s="92"/>
      <c r="G2291" s="92"/>
    </row>
    <row r="2292" spans="1:7">
      <c r="A2292" s="92"/>
      <c r="B2292" s="92"/>
      <c r="C2292" s="92"/>
      <c r="D2292" s="92"/>
      <c r="E2292" s="92"/>
      <c r="F2292" s="92"/>
      <c r="G2292" s="92"/>
    </row>
    <row r="2293" spans="1:7">
      <c r="A2293" s="92"/>
      <c r="B2293" s="92"/>
      <c r="C2293" s="92"/>
      <c r="D2293" s="92"/>
      <c r="E2293" s="92"/>
      <c r="F2293" s="92"/>
      <c r="G2293" s="92"/>
    </row>
    <row r="2294" spans="1:7">
      <c r="A2294" s="92"/>
      <c r="B2294" s="92"/>
      <c r="C2294" s="92"/>
      <c r="D2294" s="92"/>
      <c r="E2294" s="92"/>
      <c r="F2294" s="92"/>
      <c r="G2294" s="92"/>
    </row>
    <row r="2295" spans="1:7">
      <c r="A2295" s="92"/>
      <c r="B2295" s="92"/>
      <c r="C2295" s="92"/>
      <c r="D2295" s="92"/>
      <c r="E2295" s="92"/>
      <c r="F2295" s="92"/>
      <c r="G2295" s="92"/>
    </row>
    <row r="2296" spans="1:7">
      <c r="A2296" s="92"/>
      <c r="B2296" s="92"/>
      <c r="C2296" s="92"/>
      <c r="D2296" s="92"/>
      <c r="E2296" s="92"/>
      <c r="F2296" s="92"/>
      <c r="G2296" s="92"/>
    </row>
    <row r="2297" spans="1:7">
      <c r="A2297" s="92"/>
      <c r="B2297" s="92"/>
      <c r="C2297" s="92"/>
      <c r="D2297" s="92"/>
      <c r="E2297" s="92"/>
      <c r="F2297" s="92"/>
      <c r="G2297" s="92"/>
    </row>
    <row r="2298" spans="1:7">
      <c r="A2298" s="92"/>
      <c r="B2298" s="92"/>
      <c r="C2298" s="92"/>
      <c r="D2298" s="92"/>
      <c r="E2298" s="92"/>
      <c r="F2298" s="92"/>
      <c r="G2298" s="92"/>
    </row>
    <row r="2299" spans="1:7">
      <c r="A2299" s="92"/>
      <c r="B2299" s="92"/>
      <c r="C2299" s="92"/>
      <c r="D2299" s="92"/>
      <c r="E2299" s="92"/>
      <c r="F2299" s="92"/>
      <c r="G2299" s="92"/>
    </row>
    <row r="2300" spans="1:7">
      <c r="A2300" s="92"/>
      <c r="B2300" s="92"/>
      <c r="C2300" s="92"/>
      <c r="D2300" s="92"/>
      <c r="E2300" s="92"/>
      <c r="F2300" s="92"/>
      <c r="G2300" s="92"/>
    </row>
    <row r="2301" spans="1:7">
      <c r="A2301" s="92"/>
      <c r="B2301" s="92"/>
      <c r="C2301" s="92"/>
      <c r="D2301" s="92"/>
      <c r="E2301" s="92"/>
      <c r="F2301" s="92"/>
      <c r="G2301" s="92"/>
    </row>
    <row r="2302" spans="1:7">
      <c r="A2302" s="92"/>
      <c r="B2302" s="92"/>
      <c r="C2302" s="92"/>
      <c r="D2302" s="92"/>
      <c r="E2302" s="92"/>
      <c r="F2302" s="92"/>
      <c r="G2302" s="92"/>
    </row>
    <row r="2303" spans="1:7">
      <c r="A2303" s="92"/>
      <c r="B2303" s="92"/>
      <c r="C2303" s="92"/>
      <c r="D2303" s="92"/>
      <c r="E2303" s="92"/>
      <c r="F2303" s="92"/>
      <c r="G2303" s="92"/>
    </row>
    <row r="2304" spans="1:7">
      <c r="A2304" s="92"/>
      <c r="B2304" s="92"/>
      <c r="C2304" s="92"/>
      <c r="D2304" s="92"/>
      <c r="E2304" s="92"/>
      <c r="F2304" s="92"/>
      <c r="G2304" s="92"/>
    </row>
    <row r="2305" spans="1:7">
      <c r="A2305" s="92"/>
      <c r="B2305" s="92"/>
      <c r="C2305" s="92"/>
      <c r="D2305" s="92"/>
      <c r="E2305" s="92"/>
      <c r="F2305" s="92"/>
      <c r="G2305" s="92"/>
    </row>
    <row r="2306" spans="1:7">
      <c r="A2306" s="92"/>
      <c r="B2306" s="92"/>
      <c r="C2306" s="92"/>
      <c r="D2306" s="92"/>
      <c r="E2306" s="92"/>
      <c r="F2306" s="92"/>
      <c r="G2306" s="92"/>
    </row>
    <row r="2307" spans="1:7">
      <c r="A2307" s="92"/>
      <c r="B2307" s="92"/>
      <c r="C2307" s="92"/>
      <c r="D2307" s="92"/>
      <c r="E2307" s="92"/>
      <c r="F2307" s="92"/>
      <c r="G2307" s="92"/>
    </row>
    <row r="2308" spans="1:7">
      <c r="A2308" s="92"/>
      <c r="B2308" s="92"/>
      <c r="C2308" s="92"/>
      <c r="D2308" s="92"/>
      <c r="E2308" s="92"/>
      <c r="F2308" s="92"/>
      <c r="G2308" s="92"/>
    </row>
    <row r="2309" spans="1:7">
      <c r="A2309" s="92"/>
      <c r="B2309" s="92"/>
      <c r="C2309" s="92"/>
      <c r="D2309" s="92"/>
      <c r="E2309" s="92"/>
      <c r="F2309" s="92"/>
      <c r="G2309" s="92"/>
    </row>
    <row r="2310" spans="1:7">
      <c r="A2310" s="92"/>
      <c r="B2310" s="92"/>
      <c r="C2310" s="92"/>
      <c r="D2310" s="92"/>
      <c r="E2310" s="92"/>
      <c r="F2310" s="92"/>
      <c r="G2310" s="92"/>
    </row>
    <row r="2311" spans="1:7">
      <c r="A2311" s="92"/>
      <c r="B2311" s="92"/>
      <c r="C2311" s="92"/>
      <c r="D2311" s="92"/>
      <c r="E2311" s="92"/>
      <c r="F2311" s="92"/>
      <c r="G2311" s="92"/>
    </row>
    <row r="2312" spans="1:7">
      <c r="A2312" s="92"/>
      <c r="B2312" s="92"/>
      <c r="C2312" s="92"/>
      <c r="D2312" s="92"/>
      <c r="E2312" s="92"/>
      <c r="F2312" s="92"/>
      <c r="G2312" s="92"/>
    </row>
    <row r="2313" spans="1:7">
      <c r="A2313" s="92"/>
      <c r="B2313" s="92"/>
      <c r="C2313" s="92"/>
      <c r="D2313" s="92"/>
      <c r="E2313" s="92"/>
      <c r="F2313" s="92"/>
      <c r="G2313" s="92"/>
    </row>
    <row r="2314" spans="1:7">
      <c r="A2314" s="92"/>
      <c r="B2314" s="92"/>
      <c r="C2314" s="92"/>
      <c r="D2314" s="92"/>
      <c r="E2314" s="92"/>
      <c r="F2314" s="92"/>
      <c r="G2314" s="92"/>
    </row>
    <row r="2315" spans="1:7">
      <c r="A2315" s="92"/>
      <c r="B2315" s="92"/>
      <c r="C2315" s="92"/>
      <c r="D2315" s="92"/>
      <c r="E2315" s="92"/>
      <c r="F2315" s="92"/>
      <c r="G2315" s="92"/>
    </row>
    <row r="2316" spans="1:7">
      <c r="A2316" s="92"/>
      <c r="B2316" s="92"/>
      <c r="C2316" s="92"/>
      <c r="D2316" s="92"/>
      <c r="E2316" s="92"/>
      <c r="F2316" s="92"/>
      <c r="G2316" s="92"/>
    </row>
    <row r="2317" spans="1:7">
      <c r="A2317" s="92"/>
      <c r="B2317" s="92"/>
      <c r="C2317" s="92"/>
      <c r="D2317" s="92"/>
      <c r="E2317" s="92"/>
      <c r="F2317" s="92"/>
      <c r="G2317" s="92"/>
    </row>
    <row r="2318" spans="1:7">
      <c r="A2318" s="92"/>
      <c r="B2318" s="92"/>
      <c r="C2318" s="92"/>
      <c r="D2318" s="92"/>
      <c r="E2318" s="92"/>
      <c r="F2318" s="92"/>
      <c r="G2318" s="92"/>
    </row>
    <row r="2319" spans="1:7">
      <c r="A2319" s="92"/>
      <c r="B2319" s="92"/>
      <c r="C2319" s="92"/>
      <c r="D2319" s="92"/>
      <c r="E2319" s="92"/>
      <c r="F2319" s="92"/>
      <c r="G2319" s="92"/>
    </row>
    <row r="2320" spans="1:7">
      <c r="A2320" s="92"/>
      <c r="B2320" s="92"/>
      <c r="C2320" s="92"/>
      <c r="D2320" s="92"/>
      <c r="E2320" s="92"/>
      <c r="F2320" s="92"/>
      <c r="G2320" s="92"/>
    </row>
    <row r="2321" spans="1:7">
      <c r="A2321" s="92"/>
      <c r="B2321" s="92"/>
      <c r="C2321" s="92"/>
      <c r="D2321" s="92"/>
      <c r="E2321" s="92"/>
      <c r="F2321" s="92"/>
      <c r="G2321" s="92"/>
    </row>
    <row r="2322" spans="1:7">
      <c r="A2322" s="92"/>
      <c r="B2322" s="92"/>
      <c r="C2322" s="92"/>
      <c r="D2322" s="92"/>
      <c r="E2322" s="92"/>
      <c r="F2322" s="92"/>
      <c r="G2322" s="92"/>
    </row>
    <row r="2323" spans="1:7">
      <c r="A2323" s="92"/>
      <c r="B2323" s="92"/>
      <c r="C2323" s="92"/>
      <c r="D2323" s="92"/>
      <c r="E2323" s="92"/>
      <c r="F2323" s="92"/>
      <c r="G2323" s="92"/>
    </row>
    <row r="2324" spans="1:7">
      <c r="A2324" s="92"/>
      <c r="B2324" s="92"/>
      <c r="C2324" s="92"/>
      <c r="D2324" s="92"/>
      <c r="E2324" s="92"/>
      <c r="F2324" s="92"/>
      <c r="G2324" s="92"/>
    </row>
    <row r="2325" spans="1:7">
      <c r="A2325" s="92"/>
      <c r="B2325" s="92"/>
      <c r="C2325" s="92"/>
      <c r="D2325" s="92"/>
      <c r="E2325" s="92"/>
      <c r="F2325" s="92"/>
      <c r="G2325" s="92"/>
    </row>
    <row r="2326" spans="1:7">
      <c r="A2326" s="92"/>
      <c r="B2326" s="92"/>
      <c r="C2326" s="92"/>
      <c r="D2326" s="92"/>
      <c r="E2326" s="92"/>
      <c r="F2326" s="92"/>
      <c r="G2326" s="92"/>
    </row>
    <row r="2327" spans="1:7">
      <c r="A2327" s="92"/>
      <c r="B2327" s="92"/>
      <c r="C2327" s="92"/>
      <c r="D2327" s="92"/>
      <c r="E2327" s="92"/>
      <c r="F2327" s="92"/>
      <c r="G2327" s="92"/>
    </row>
    <row r="2328" spans="1:7">
      <c r="A2328" s="92"/>
      <c r="B2328" s="92"/>
      <c r="C2328" s="92"/>
      <c r="D2328" s="92"/>
      <c r="E2328" s="92"/>
      <c r="F2328" s="92"/>
      <c r="G2328" s="92"/>
    </row>
    <row r="2329" spans="1:7">
      <c r="A2329" s="92"/>
      <c r="B2329" s="92"/>
      <c r="C2329" s="92"/>
      <c r="D2329" s="92"/>
      <c r="E2329" s="92"/>
      <c r="F2329" s="92"/>
      <c r="G2329" s="92"/>
    </row>
    <row r="2330" spans="1:7">
      <c r="A2330" s="92"/>
      <c r="B2330" s="92"/>
      <c r="C2330" s="92"/>
      <c r="D2330" s="92"/>
      <c r="E2330" s="92"/>
      <c r="F2330" s="92"/>
      <c r="G2330" s="92"/>
    </row>
    <row r="2331" spans="1:7">
      <c r="A2331" s="92"/>
      <c r="B2331" s="92"/>
      <c r="C2331" s="92"/>
      <c r="D2331" s="92"/>
      <c r="E2331" s="92"/>
      <c r="F2331" s="92"/>
      <c r="G2331" s="92"/>
    </row>
    <row r="2332" spans="1:7">
      <c r="A2332" s="92"/>
      <c r="B2332" s="92"/>
      <c r="C2332" s="92"/>
      <c r="D2332" s="92"/>
      <c r="E2332" s="92"/>
      <c r="F2332" s="92"/>
      <c r="G2332" s="92"/>
    </row>
    <row r="2333" spans="1:7">
      <c r="A2333" s="92"/>
      <c r="B2333" s="92"/>
      <c r="C2333" s="92"/>
      <c r="D2333" s="92"/>
      <c r="E2333" s="92"/>
      <c r="F2333" s="92"/>
      <c r="G2333" s="92"/>
    </row>
    <row r="2334" spans="1:7">
      <c r="A2334" s="92"/>
      <c r="B2334" s="92"/>
      <c r="C2334" s="92"/>
      <c r="D2334" s="92"/>
      <c r="E2334" s="92"/>
      <c r="F2334" s="92"/>
      <c r="G2334" s="92"/>
    </row>
    <row r="2335" spans="1:7">
      <c r="A2335" s="92"/>
      <c r="B2335" s="92"/>
      <c r="C2335" s="92"/>
      <c r="D2335" s="92"/>
      <c r="E2335" s="92"/>
      <c r="F2335" s="92"/>
      <c r="G2335" s="92"/>
    </row>
    <row r="2336" spans="1:7">
      <c r="A2336" s="92"/>
      <c r="B2336" s="92"/>
      <c r="C2336" s="92"/>
      <c r="D2336" s="92"/>
      <c r="E2336" s="92"/>
      <c r="F2336" s="92"/>
      <c r="G2336" s="92"/>
    </row>
    <row r="2337" spans="1:7">
      <c r="A2337" s="92"/>
      <c r="B2337" s="92"/>
      <c r="C2337" s="92"/>
      <c r="D2337" s="92"/>
      <c r="E2337" s="92"/>
      <c r="F2337" s="92"/>
      <c r="G2337" s="92"/>
    </row>
    <row r="2338" spans="1:7">
      <c r="A2338" s="92"/>
      <c r="B2338" s="92"/>
      <c r="C2338" s="92"/>
      <c r="D2338" s="92"/>
      <c r="E2338" s="92"/>
      <c r="F2338" s="92"/>
      <c r="G2338" s="92"/>
    </row>
    <row r="2339" spans="1:7">
      <c r="A2339" s="92"/>
      <c r="B2339" s="92"/>
      <c r="C2339" s="92"/>
      <c r="D2339" s="92"/>
      <c r="E2339" s="92"/>
      <c r="F2339" s="92"/>
      <c r="G2339" s="92"/>
    </row>
    <row r="2340" spans="1:7">
      <c r="A2340" s="92"/>
      <c r="B2340" s="92"/>
      <c r="C2340" s="92"/>
      <c r="D2340" s="92"/>
      <c r="E2340" s="92"/>
      <c r="F2340" s="92"/>
      <c r="G2340" s="92"/>
    </row>
    <row r="2341" spans="1:7">
      <c r="A2341" s="92"/>
      <c r="B2341" s="92"/>
      <c r="C2341" s="92"/>
      <c r="D2341" s="92"/>
      <c r="E2341" s="92"/>
      <c r="F2341" s="92"/>
      <c r="G2341" s="92"/>
    </row>
    <row r="2342" spans="1:7">
      <c r="A2342" s="92"/>
      <c r="B2342" s="92"/>
      <c r="C2342" s="92"/>
      <c r="D2342" s="92"/>
      <c r="E2342" s="92"/>
      <c r="F2342" s="92"/>
      <c r="G2342" s="92"/>
    </row>
    <row r="2343" spans="1:7">
      <c r="A2343" s="92"/>
      <c r="B2343" s="92"/>
      <c r="C2343" s="92"/>
      <c r="D2343" s="92"/>
      <c r="E2343" s="92"/>
      <c r="F2343" s="92"/>
      <c r="G2343" s="92"/>
    </row>
    <row r="2344" spans="1:7">
      <c r="A2344" s="92"/>
      <c r="B2344" s="92"/>
      <c r="C2344" s="92"/>
      <c r="D2344" s="92"/>
      <c r="E2344" s="92"/>
      <c r="F2344" s="92"/>
      <c r="G2344" s="92"/>
    </row>
    <row r="2345" spans="1:7">
      <c r="A2345" s="92"/>
      <c r="B2345" s="92"/>
      <c r="C2345" s="92"/>
      <c r="D2345" s="92"/>
      <c r="E2345" s="92"/>
      <c r="F2345" s="92"/>
      <c r="G2345" s="92"/>
    </row>
    <row r="2346" spans="1:7">
      <c r="A2346" s="92"/>
      <c r="B2346" s="92"/>
      <c r="C2346" s="92"/>
      <c r="D2346" s="92"/>
      <c r="E2346" s="92"/>
      <c r="F2346" s="92"/>
      <c r="G2346" s="92"/>
    </row>
    <row r="2347" spans="1:7">
      <c r="A2347" s="92"/>
      <c r="B2347" s="92"/>
      <c r="C2347" s="92"/>
      <c r="D2347" s="92"/>
      <c r="E2347" s="92"/>
      <c r="F2347" s="92"/>
      <c r="G2347" s="92"/>
    </row>
    <row r="2348" spans="1:7">
      <c r="A2348" s="92"/>
      <c r="B2348" s="92"/>
      <c r="C2348" s="92"/>
      <c r="D2348" s="92"/>
      <c r="E2348" s="92"/>
      <c r="F2348" s="92"/>
      <c r="G2348" s="92"/>
    </row>
    <row r="2349" spans="1:7">
      <c r="A2349" s="92"/>
      <c r="B2349" s="92"/>
      <c r="C2349" s="92"/>
      <c r="D2349" s="92"/>
      <c r="E2349" s="92"/>
      <c r="F2349" s="92"/>
      <c r="G2349" s="92"/>
    </row>
    <row r="2350" spans="1:7">
      <c r="A2350" s="92"/>
      <c r="B2350" s="92"/>
      <c r="C2350" s="92"/>
      <c r="D2350" s="92"/>
      <c r="E2350" s="92"/>
      <c r="F2350" s="92"/>
      <c r="G2350" s="92"/>
    </row>
    <row r="2351" spans="1:7">
      <c r="A2351" s="92"/>
      <c r="B2351" s="92"/>
      <c r="C2351" s="92"/>
      <c r="D2351" s="92"/>
      <c r="E2351" s="92"/>
      <c r="F2351" s="92"/>
      <c r="G2351" s="92"/>
    </row>
    <row r="2352" spans="1:7">
      <c r="A2352" s="92"/>
      <c r="B2352" s="92"/>
      <c r="C2352" s="92"/>
      <c r="D2352" s="92"/>
      <c r="E2352" s="92"/>
      <c r="F2352" s="92"/>
      <c r="G2352" s="92"/>
    </row>
    <row r="2353" spans="1:7">
      <c r="A2353" s="92"/>
      <c r="B2353" s="92"/>
      <c r="C2353" s="92"/>
      <c r="D2353" s="92"/>
      <c r="E2353" s="92"/>
      <c r="F2353" s="92"/>
      <c r="G2353" s="92"/>
    </row>
    <row r="2354" spans="1:7">
      <c r="A2354" s="92"/>
      <c r="B2354" s="92"/>
      <c r="C2354" s="92"/>
      <c r="D2354" s="92"/>
      <c r="E2354" s="92"/>
      <c r="F2354" s="92"/>
      <c r="G2354" s="92"/>
    </row>
    <row r="2355" spans="1:7">
      <c r="A2355" s="92"/>
      <c r="B2355" s="92"/>
      <c r="C2355" s="92"/>
      <c r="D2355" s="92"/>
      <c r="E2355" s="92"/>
      <c r="F2355" s="92"/>
      <c r="G2355" s="92"/>
    </row>
    <row r="2356" spans="1:7">
      <c r="A2356" s="92"/>
      <c r="B2356" s="92"/>
      <c r="C2356" s="92"/>
      <c r="D2356" s="92"/>
      <c r="E2356" s="92"/>
      <c r="F2356" s="92"/>
      <c r="G2356" s="92"/>
    </row>
    <row r="2357" spans="1:7">
      <c r="A2357" s="92"/>
      <c r="B2357" s="92"/>
      <c r="C2357" s="92"/>
      <c r="D2357" s="92"/>
      <c r="E2357" s="92"/>
      <c r="F2357" s="92"/>
      <c r="G2357" s="92"/>
    </row>
    <row r="2358" spans="1:7">
      <c r="A2358" s="92"/>
      <c r="B2358" s="92"/>
      <c r="C2358" s="92"/>
      <c r="D2358" s="92"/>
      <c r="E2358" s="92"/>
      <c r="F2358" s="92"/>
      <c r="G2358" s="92"/>
    </row>
    <row r="2359" spans="1:7">
      <c r="A2359" s="92"/>
      <c r="B2359" s="92"/>
      <c r="C2359" s="92"/>
      <c r="D2359" s="92"/>
      <c r="E2359" s="92"/>
      <c r="F2359" s="92"/>
      <c r="G2359" s="92"/>
    </row>
    <row r="2360" spans="1:7">
      <c r="A2360" s="92"/>
      <c r="B2360" s="92"/>
      <c r="C2360" s="92"/>
      <c r="D2360" s="92"/>
      <c r="E2360" s="92"/>
      <c r="F2360" s="92"/>
      <c r="G2360" s="92"/>
    </row>
    <row r="2361" spans="1:7">
      <c r="A2361" s="92"/>
      <c r="B2361" s="92"/>
      <c r="C2361" s="92"/>
      <c r="D2361" s="92"/>
      <c r="E2361" s="92"/>
      <c r="F2361" s="92"/>
      <c r="G2361" s="92"/>
    </row>
    <row r="2362" spans="1:7">
      <c r="A2362" s="92"/>
      <c r="B2362" s="92"/>
      <c r="C2362" s="92"/>
      <c r="D2362" s="92"/>
      <c r="E2362" s="92"/>
      <c r="F2362" s="92"/>
      <c r="G2362" s="92"/>
    </row>
    <row r="2363" spans="1:7">
      <c r="A2363" s="92"/>
      <c r="B2363" s="92"/>
      <c r="C2363" s="92"/>
      <c r="D2363" s="92"/>
      <c r="E2363" s="92"/>
      <c r="F2363" s="92"/>
      <c r="G2363" s="92"/>
    </row>
    <row r="2364" spans="1:7">
      <c r="A2364" s="92"/>
      <c r="B2364" s="92"/>
      <c r="C2364" s="92"/>
      <c r="D2364" s="92"/>
      <c r="E2364" s="92"/>
      <c r="F2364" s="92"/>
      <c r="G2364" s="92"/>
    </row>
    <row r="2365" spans="1:7">
      <c r="A2365" s="92"/>
      <c r="B2365" s="92"/>
      <c r="C2365" s="92"/>
      <c r="D2365" s="92"/>
      <c r="E2365" s="92"/>
      <c r="F2365" s="92"/>
      <c r="G2365" s="92"/>
    </row>
    <row r="2366" spans="1:7">
      <c r="A2366" s="92"/>
      <c r="B2366" s="92"/>
      <c r="C2366" s="92"/>
      <c r="D2366" s="92"/>
      <c r="E2366" s="92"/>
      <c r="F2366" s="92"/>
      <c r="G2366" s="92"/>
    </row>
    <row r="2367" spans="1:7">
      <c r="A2367" s="92"/>
      <c r="B2367" s="92"/>
      <c r="C2367" s="92"/>
      <c r="D2367" s="92"/>
      <c r="E2367" s="92"/>
      <c r="F2367" s="92"/>
      <c r="G2367" s="92"/>
    </row>
    <row r="2368" spans="1:7">
      <c r="A2368" s="92"/>
      <c r="B2368" s="92"/>
      <c r="C2368" s="92"/>
      <c r="D2368" s="92"/>
      <c r="E2368" s="92"/>
      <c r="F2368" s="92"/>
      <c r="G2368" s="92"/>
    </row>
    <row r="2369" spans="1:7">
      <c r="A2369" s="92"/>
      <c r="B2369" s="92"/>
      <c r="C2369" s="92"/>
      <c r="D2369" s="92"/>
      <c r="E2369" s="92"/>
      <c r="F2369" s="92"/>
      <c r="G2369" s="92"/>
    </row>
    <row r="2370" spans="1:7">
      <c r="A2370" s="92"/>
      <c r="B2370" s="92"/>
      <c r="C2370" s="92"/>
      <c r="D2370" s="92"/>
      <c r="E2370" s="92"/>
      <c r="F2370" s="92"/>
      <c r="G2370" s="92"/>
    </row>
    <row r="2371" spans="1:7">
      <c r="A2371" s="92"/>
      <c r="B2371" s="92"/>
      <c r="C2371" s="92"/>
      <c r="D2371" s="92"/>
      <c r="E2371" s="92"/>
      <c r="F2371" s="92"/>
      <c r="G2371" s="92"/>
    </row>
    <row r="2372" spans="1:7">
      <c r="A2372" s="92"/>
      <c r="B2372" s="92"/>
      <c r="C2372" s="92"/>
      <c r="D2372" s="92"/>
      <c r="E2372" s="92"/>
      <c r="F2372" s="92"/>
      <c r="G2372" s="92"/>
    </row>
    <row r="2373" spans="1:7">
      <c r="A2373" s="92"/>
      <c r="B2373" s="92"/>
      <c r="C2373" s="92"/>
      <c r="D2373" s="92"/>
      <c r="E2373" s="92"/>
      <c r="F2373" s="92"/>
      <c r="G2373" s="92"/>
    </row>
    <row r="2374" spans="1:7">
      <c r="A2374" s="92"/>
      <c r="B2374" s="92"/>
      <c r="C2374" s="92"/>
      <c r="D2374" s="92"/>
      <c r="E2374" s="92"/>
      <c r="F2374" s="92"/>
      <c r="G2374" s="92"/>
    </row>
    <row r="2375" spans="1:7">
      <c r="A2375" s="92"/>
      <c r="B2375" s="92"/>
      <c r="C2375" s="92"/>
      <c r="D2375" s="92"/>
      <c r="E2375" s="92"/>
      <c r="F2375" s="92"/>
      <c r="G2375" s="92"/>
    </row>
    <row r="2376" spans="1:7">
      <c r="A2376" s="92"/>
      <c r="B2376" s="92"/>
      <c r="C2376" s="92"/>
      <c r="D2376" s="92"/>
      <c r="E2376" s="92"/>
      <c r="F2376" s="92"/>
      <c r="G2376" s="92"/>
    </row>
    <row r="2377" spans="1:7">
      <c r="A2377" s="92"/>
      <c r="B2377" s="92"/>
      <c r="C2377" s="92"/>
      <c r="D2377" s="92"/>
      <c r="E2377" s="92"/>
      <c r="F2377" s="92"/>
      <c r="G2377" s="92"/>
    </row>
    <row r="2378" spans="1:7">
      <c r="A2378" s="92"/>
      <c r="B2378" s="92"/>
      <c r="C2378" s="92"/>
      <c r="D2378" s="92"/>
      <c r="E2378" s="92"/>
      <c r="F2378" s="92"/>
      <c r="G2378" s="92"/>
    </row>
    <row r="2379" spans="1:7">
      <c r="A2379" s="92"/>
      <c r="B2379" s="92"/>
      <c r="C2379" s="92"/>
      <c r="D2379" s="92"/>
      <c r="E2379" s="92"/>
      <c r="F2379" s="92"/>
      <c r="G2379" s="92"/>
    </row>
    <row r="2380" spans="1:7">
      <c r="A2380" s="92"/>
      <c r="B2380" s="92"/>
      <c r="C2380" s="92"/>
      <c r="D2380" s="92"/>
      <c r="E2380" s="92"/>
      <c r="F2380" s="92"/>
      <c r="G2380" s="92"/>
    </row>
    <row r="2381" spans="1:7">
      <c r="A2381" s="92"/>
      <c r="B2381" s="92"/>
      <c r="C2381" s="92"/>
      <c r="D2381" s="92"/>
      <c r="E2381" s="92"/>
      <c r="F2381" s="92"/>
      <c r="G2381" s="92"/>
    </row>
    <row r="2382" spans="1:7">
      <c r="A2382" s="92"/>
      <c r="B2382" s="92"/>
      <c r="C2382" s="92"/>
      <c r="D2382" s="92"/>
      <c r="E2382" s="92"/>
      <c r="F2382" s="92"/>
      <c r="G2382" s="92"/>
    </row>
    <row r="2383" spans="1:7">
      <c r="A2383" s="92"/>
      <c r="B2383" s="92"/>
      <c r="C2383" s="92"/>
      <c r="D2383" s="92"/>
      <c r="E2383" s="92"/>
      <c r="F2383" s="92"/>
      <c r="G2383" s="92"/>
    </row>
    <row r="2384" spans="1:7">
      <c r="A2384" s="92"/>
      <c r="B2384" s="92"/>
      <c r="C2384" s="92"/>
      <c r="D2384" s="92"/>
      <c r="E2384" s="92"/>
      <c r="F2384" s="92"/>
      <c r="G2384" s="92"/>
    </row>
    <row r="2385" spans="1:7">
      <c r="A2385" s="92"/>
      <c r="B2385" s="92"/>
      <c r="C2385" s="92"/>
      <c r="D2385" s="92"/>
      <c r="E2385" s="92"/>
      <c r="F2385" s="92"/>
      <c r="G2385" s="92"/>
    </row>
    <row r="2386" spans="1:7">
      <c r="A2386" s="92"/>
      <c r="B2386" s="92"/>
      <c r="C2386" s="92"/>
      <c r="D2386" s="92"/>
      <c r="E2386" s="92"/>
      <c r="F2386" s="92"/>
      <c r="G2386" s="92"/>
    </row>
    <row r="2387" spans="1:7">
      <c r="A2387" s="92"/>
      <c r="B2387" s="92"/>
      <c r="C2387" s="92"/>
      <c r="D2387" s="92"/>
      <c r="E2387" s="92"/>
      <c r="F2387" s="92"/>
      <c r="G2387" s="92"/>
    </row>
    <row r="2388" spans="1:7">
      <c r="A2388" s="92"/>
      <c r="B2388" s="92"/>
      <c r="C2388" s="92"/>
      <c r="D2388" s="92"/>
      <c r="E2388" s="92"/>
      <c r="F2388" s="92"/>
      <c r="G2388" s="92"/>
    </row>
    <row r="2389" spans="1:7">
      <c r="A2389" s="92"/>
      <c r="B2389" s="92"/>
      <c r="C2389" s="92"/>
      <c r="D2389" s="92"/>
      <c r="E2389" s="92"/>
      <c r="F2389" s="92"/>
      <c r="G2389" s="92"/>
    </row>
    <row r="2390" spans="1:7">
      <c r="A2390" s="92"/>
      <c r="B2390" s="92"/>
      <c r="C2390" s="92"/>
      <c r="D2390" s="92"/>
      <c r="E2390" s="92"/>
      <c r="F2390" s="92"/>
      <c r="G2390" s="92"/>
    </row>
    <row r="2391" spans="1:7">
      <c r="A2391" s="92"/>
      <c r="B2391" s="92"/>
      <c r="C2391" s="92"/>
      <c r="D2391" s="92"/>
      <c r="E2391" s="92"/>
      <c r="F2391" s="92"/>
      <c r="G2391" s="92"/>
    </row>
    <row r="2392" spans="1:7">
      <c r="A2392" s="92"/>
      <c r="B2392" s="92"/>
      <c r="C2392" s="92"/>
      <c r="D2392" s="92"/>
      <c r="E2392" s="92"/>
      <c r="F2392" s="92"/>
      <c r="G2392" s="92"/>
    </row>
    <row r="2393" spans="1:7">
      <c r="A2393" s="92"/>
      <c r="B2393" s="92"/>
      <c r="C2393" s="92"/>
      <c r="D2393" s="92"/>
      <c r="E2393" s="92"/>
      <c r="F2393" s="92"/>
      <c r="G2393" s="92"/>
    </row>
    <row r="2394" spans="1:7">
      <c r="A2394" s="92"/>
      <c r="B2394" s="92"/>
      <c r="C2394" s="92"/>
      <c r="D2394" s="92"/>
      <c r="E2394" s="92"/>
      <c r="F2394" s="92"/>
      <c r="G2394" s="92"/>
    </row>
    <row r="2395" spans="1:7">
      <c r="A2395" s="92"/>
      <c r="B2395" s="92"/>
      <c r="C2395" s="92"/>
      <c r="D2395" s="92"/>
      <c r="E2395" s="92"/>
      <c r="F2395" s="92"/>
      <c r="G2395" s="92"/>
    </row>
    <row r="2396" spans="1:7">
      <c r="A2396" s="92"/>
      <c r="B2396" s="92"/>
      <c r="C2396" s="92"/>
      <c r="D2396" s="92"/>
      <c r="E2396" s="92"/>
      <c r="F2396" s="92"/>
      <c r="G2396" s="92"/>
    </row>
    <row r="2397" spans="1:7">
      <c r="A2397" s="92"/>
      <c r="B2397" s="92"/>
      <c r="C2397" s="92"/>
      <c r="D2397" s="92"/>
      <c r="E2397" s="92"/>
      <c r="F2397" s="92"/>
      <c r="G2397" s="92"/>
    </row>
    <row r="2398" spans="1:7">
      <c r="A2398" s="92"/>
      <c r="B2398" s="92"/>
      <c r="C2398" s="92"/>
      <c r="D2398" s="92"/>
      <c r="E2398" s="92"/>
      <c r="F2398" s="92"/>
      <c r="G2398" s="92"/>
    </row>
    <row r="2399" spans="1:7">
      <c r="A2399" s="92"/>
      <c r="B2399" s="92"/>
      <c r="C2399" s="92"/>
      <c r="D2399" s="92"/>
      <c r="E2399" s="92"/>
      <c r="F2399" s="92"/>
      <c r="G2399" s="92"/>
    </row>
    <row r="2400" spans="1:7">
      <c r="A2400" s="92"/>
      <c r="B2400" s="92"/>
      <c r="C2400" s="92"/>
      <c r="D2400" s="92"/>
      <c r="E2400" s="92"/>
      <c r="F2400" s="92"/>
      <c r="G2400" s="92"/>
    </row>
    <row r="2401" spans="1:7">
      <c r="A2401" s="92"/>
      <c r="B2401" s="92"/>
      <c r="C2401" s="92"/>
      <c r="D2401" s="92"/>
      <c r="E2401" s="92"/>
      <c r="F2401" s="92"/>
      <c r="G2401" s="92"/>
    </row>
    <row r="2402" spans="1:7">
      <c r="A2402" s="92"/>
      <c r="B2402" s="92"/>
      <c r="C2402" s="92"/>
      <c r="D2402" s="92"/>
      <c r="E2402" s="92"/>
      <c r="F2402" s="92"/>
      <c r="G2402" s="92"/>
    </row>
    <row r="2403" spans="1:7">
      <c r="A2403" s="92"/>
      <c r="B2403" s="92"/>
      <c r="C2403" s="92"/>
      <c r="D2403" s="92"/>
      <c r="E2403" s="92"/>
      <c r="F2403" s="92"/>
      <c r="G2403" s="92"/>
    </row>
    <row r="2404" spans="1:7">
      <c r="A2404" s="92"/>
      <c r="B2404" s="92"/>
      <c r="C2404" s="92"/>
      <c r="D2404" s="92"/>
      <c r="E2404" s="92"/>
      <c r="F2404" s="92"/>
      <c r="G2404" s="92"/>
    </row>
    <row r="2405" spans="1:7">
      <c r="A2405" s="92"/>
      <c r="B2405" s="92"/>
      <c r="C2405" s="92"/>
      <c r="D2405" s="92"/>
      <c r="E2405" s="92"/>
      <c r="F2405" s="92"/>
      <c r="G2405" s="92"/>
    </row>
    <row r="2406" spans="1:7">
      <c r="A2406" s="92"/>
      <c r="B2406" s="92"/>
      <c r="C2406" s="92"/>
      <c r="D2406" s="92"/>
      <c r="E2406" s="92"/>
      <c r="F2406" s="92"/>
      <c r="G2406" s="92"/>
    </row>
    <row r="2407" spans="1:7">
      <c r="A2407" s="92"/>
      <c r="B2407" s="92"/>
      <c r="C2407" s="92"/>
      <c r="D2407" s="92"/>
      <c r="E2407" s="92"/>
      <c r="F2407" s="92"/>
      <c r="G2407" s="92"/>
    </row>
    <row r="2408" spans="1:7">
      <c r="A2408" s="92"/>
      <c r="B2408" s="92"/>
      <c r="C2408" s="92"/>
      <c r="D2408" s="92"/>
      <c r="E2408" s="92"/>
      <c r="F2408" s="92"/>
      <c r="G2408" s="92"/>
    </row>
    <row r="2409" spans="1:7">
      <c r="A2409" s="92"/>
      <c r="B2409" s="92"/>
      <c r="C2409" s="92"/>
      <c r="D2409" s="92"/>
      <c r="E2409" s="92"/>
      <c r="F2409" s="92"/>
      <c r="G2409" s="92"/>
    </row>
    <row r="2410" spans="1:7">
      <c r="A2410" s="92"/>
      <c r="B2410" s="92"/>
      <c r="C2410" s="92"/>
      <c r="D2410" s="92"/>
      <c r="E2410" s="92"/>
      <c r="F2410" s="92"/>
      <c r="G2410" s="92"/>
    </row>
    <row r="2411" spans="1:7">
      <c r="A2411" s="92"/>
      <c r="B2411" s="92"/>
      <c r="C2411" s="92"/>
      <c r="D2411" s="92"/>
      <c r="E2411" s="92"/>
      <c r="F2411" s="92"/>
      <c r="G2411" s="92"/>
    </row>
    <row r="2412" spans="1:7">
      <c r="A2412" s="92"/>
      <c r="B2412" s="92"/>
      <c r="C2412" s="92"/>
      <c r="D2412" s="92"/>
      <c r="E2412" s="92"/>
      <c r="F2412" s="92"/>
      <c r="G2412" s="92"/>
    </row>
    <row r="2413" spans="1:7">
      <c r="A2413" s="92"/>
      <c r="B2413" s="92"/>
      <c r="C2413" s="92"/>
      <c r="D2413" s="92"/>
      <c r="E2413" s="92"/>
      <c r="F2413" s="92"/>
      <c r="G2413" s="92"/>
    </row>
    <row r="2414" spans="1:7">
      <c r="A2414" s="92"/>
      <c r="B2414" s="92"/>
      <c r="C2414" s="92"/>
      <c r="D2414" s="92"/>
      <c r="E2414" s="92"/>
      <c r="F2414" s="92"/>
      <c r="G2414" s="92"/>
    </row>
    <row r="2415" spans="1:7">
      <c r="A2415" s="92"/>
      <c r="B2415" s="92"/>
      <c r="C2415" s="92"/>
      <c r="D2415" s="92"/>
      <c r="E2415" s="92"/>
      <c r="F2415" s="92"/>
      <c r="G2415" s="92"/>
    </row>
    <row r="2416" spans="1:7">
      <c r="A2416" s="92"/>
      <c r="B2416" s="92"/>
      <c r="C2416" s="92"/>
      <c r="D2416" s="92"/>
      <c r="E2416" s="92"/>
      <c r="F2416" s="92"/>
      <c r="G2416" s="92"/>
    </row>
    <row r="2417" spans="1:7">
      <c r="A2417" s="92"/>
      <c r="B2417" s="92"/>
      <c r="C2417" s="92"/>
      <c r="D2417" s="92"/>
      <c r="E2417" s="92"/>
      <c r="F2417" s="92"/>
      <c r="G2417" s="92"/>
    </row>
    <row r="2418" spans="1:7">
      <c r="A2418" s="92"/>
      <c r="B2418" s="92"/>
      <c r="C2418" s="92"/>
      <c r="D2418" s="92"/>
      <c r="E2418" s="92"/>
      <c r="F2418" s="92"/>
      <c r="G2418" s="92"/>
    </row>
    <row r="2419" spans="1:7">
      <c r="A2419" s="92"/>
      <c r="B2419" s="92"/>
      <c r="C2419" s="92"/>
      <c r="D2419" s="92"/>
      <c r="E2419" s="92"/>
      <c r="F2419" s="92"/>
      <c r="G2419" s="92"/>
    </row>
    <row r="2420" spans="1:7">
      <c r="A2420" s="92"/>
      <c r="B2420" s="92"/>
      <c r="C2420" s="92"/>
      <c r="D2420" s="92"/>
      <c r="E2420" s="92"/>
      <c r="F2420" s="92"/>
      <c r="G2420" s="92"/>
    </row>
    <row r="2421" spans="1:7">
      <c r="A2421" s="92"/>
      <c r="B2421" s="92"/>
      <c r="C2421" s="92"/>
      <c r="D2421" s="92"/>
      <c r="E2421" s="92"/>
      <c r="F2421" s="92"/>
      <c r="G2421" s="92"/>
    </row>
    <row r="2422" spans="1:7">
      <c r="A2422" s="92"/>
      <c r="B2422" s="92"/>
      <c r="C2422" s="92"/>
      <c r="D2422" s="92"/>
      <c r="E2422" s="92"/>
      <c r="F2422" s="92"/>
      <c r="G2422" s="92"/>
    </row>
    <row r="2423" spans="1:7">
      <c r="A2423" s="92"/>
      <c r="B2423" s="92"/>
      <c r="C2423" s="92"/>
      <c r="D2423" s="92"/>
      <c r="E2423" s="92"/>
      <c r="F2423" s="92"/>
      <c r="G2423" s="92"/>
    </row>
    <row r="2424" spans="1:7">
      <c r="A2424" s="92"/>
      <c r="B2424" s="92"/>
      <c r="C2424" s="92"/>
      <c r="D2424" s="92"/>
      <c r="E2424" s="92"/>
      <c r="F2424" s="92"/>
      <c r="G2424" s="92"/>
    </row>
    <row r="2425" spans="1:7">
      <c r="A2425" s="92"/>
      <c r="B2425" s="92"/>
      <c r="C2425" s="92"/>
      <c r="D2425" s="92"/>
      <c r="E2425" s="92"/>
      <c r="F2425" s="92"/>
      <c r="G2425" s="92"/>
    </row>
    <row r="2426" spans="1:7">
      <c r="A2426" s="92"/>
      <c r="B2426" s="92"/>
      <c r="C2426" s="92"/>
      <c r="D2426" s="92"/>
      <c r="E2426" s="92"/>
      <c r="F2426" s="92"/>
      <c r="G2426" s="92"/>
    </row>
    <row r="2427" spans="1:7">
      <c r="A2427" s="92"/>
      <c r="B2427" s="92"/>
      <c r="C2427" s="92"/>
      <c r="D2427" s="92"/>
      <c r="E2427" s="92"/>
      <c r="F2427" s="92"/>
      <c r="G2427" s="92"/>
    </row>
    <row r="2428" spans="1:7">
      <c r="A2428" s="92"/>
      <c r="B2428" s="92"/>
      <c r="C2428" s="92"/>
      <c r="D2428" s="92"/>
      <c r="E2428" s="92"/>
      <c r="F2428" s="92"/>
      <c r="G2428" s="92"/>
    </row>
    <row r="2429" spans="1:7">
      <c r="A2429" s="92"/>
      <c r="B2429" s="92"/>
      <c r="C2429" s="92"/>
      <c r="D2429" s="92"/>
      <c r="E2429" s="92"/>
      <c r="F2429" s="92"/>
      <c r="G2429" s="92"/>
    </row>
    <row r="2430" spans="1:7">
      <c r="A2430" s="92"/>
      <c r="B2430" s="92"/>
      <c r="C2430" s="92"/>
      <c r="D2430" s="92"/>
      <c r="E2430" s="92"/>
      <c r="F2430" s="92"/>
      <c r="G2430" s="92"/>
    </row>
    <row r="2431" spans="1:7">
      <c r="A2431" s="92"/>
      <c r="B2431" s="92"/>
      <c r="C2431" s="92"/>
      <c r="D2431" s="92"/>
      <c r="E2431" s="92"/>
      <c r="F2431" s="92"/>
      <c r="G2431" s="92"/>
    </row>
    <row r="2432" spans="1:7">
      <c r="A2432" s="92"/>
      <c r="B2432" s="92"/>
      <c r="C2432" s="92"/>
      <c r="D2432" s="92"/>
      <c r="E2432" s="92"/>
      <c r="F2432" s="92"/>
      <c r="G2432" s="92"/>
    </row>
    <row r="2433" spans="1:7">
      <c r="A2433" s="92"/>
      <c r="B2433" s="92"/>
      <c r="C2433" s="92"/>
      <c r="D2433" s="92"/>
      <c r="E2433" s="92"/>
      <c r="F2433" s="92"/>
      <c r="G2433" s="92"/>
    </row>
    <row r="2434" spans="1:7">
      <c r="A2434" s="92"/>
      <c r="B2434" s="92"/>
      <c r="C2434" s="92"/>
      <c r="D2434" s="92"/>
      <c r="E2434" s="92"/>
      <c r="F2434" s="92"/>
      <c r="G2434" s="92"/>
    </row>
    <row r="2435" spans="1:7">
      <c r="A2435" s="92"/>
      <c r="B2435" s="92"/>
      <c r="C2435" s="92"/>
      <c r="D2435" s="92"/>
      <c r="E2435" s="92"/>
      <c r="F2435" s="92"/>
      <c r="G2435" s="92"/>
    </row>
    <row r="2436" spans="1:7">
      <c r="A2436" s="92"/>
      <c r="B2436" s="92"/>
      <c r="C2436" s="92"/>
      <c r="D2436" s="92"/>
      <c r="E2436" s="92"/>
      <c r="F2436" s="92"/>
      <c r="G2436" s="92"/>
    </row>
    <row r="2437" spans="1:7">
      <c r="A2437" s="92"/>
      <c r="B2437" s="92"/>
      <c r="C2437" s="92"/>
      <c r="D2437" s="92"/>
      <c r="E2437" s="92"/>
      <c r="F2437" s="92"/>
      <c r="G2437" s="92"/>
    </row>
    <row r="2438" spans="1:7">
      <c r="A2438" s="92"/>
      <c r="B2438" s="92"/>
      <c r="C2438" s="92"/>
      <c r="D2438" s="92"/>
      <c r="E2438" s="92"/>
      <c r="F2438" s="92"/>
      <c r="G2438" s="92"/>
    </row>
    <row r="2439" spans="1:7">
      <c r="A2439" s="92"/>
      <c r="B2439" s="92"/>
      <c r="C2439" s="92"/>
      <c r="D2439" s="92"/>
      <c r="E2439" s="92"/>
      <c r="F2439" s="92"/>
      <c r="G2439" s="92"/>
    </row>
    <row r="2440" spans="1:7">
      <c r="A2440" s="92"/>
      <c r="B2440" s="92"/>
      <c r="C2440" s="92"/>
      <c r="D2440" s="92"/>
      <c r="E2440" s="92"/>
      <c r="F2440" s="92"/>
      <c r="G2440" s="92"/>
    </row>
    <row r="2441" spans="1:7">
      <c r="A2441" s="92"/>
      <c r="B2441" s="92"/>
      <c r="C2441" s="92"/>
      <c r="D2441" s="92"/>
      <c r="E2441" s="92"/>
      <c r="F2441" s="92"/>
      <c r="G2441" s="92"/>
    </row>
    <row r="2442" spans="1:7">
      <c r="A2442" s="92"/>
      <c r="B2442" s="92"/>
      <c r="C2442" s="92"/>
      <c r="D2442" s="92"/>
      <c r="E2442" s="92"/>
      <c r="F2442" s="92"/>
      <c r="G2442" s="92"/>
    </row>
    <row r="2443" spans="1:7">
      <c r="A2443" s="92"/>
      <c r="B2443" s="92"/>
      <c r="C2443" s="92"/>
      <c r="D2443" s="92"/>
      <c r="E2443" s="92"/>
      <c r="F2443" s="92"/>
      <c r="G2443" s="92"/>
    </row>
    <row r="2444" spans="1:7">
      <c r="A2444" s="92"/>
      <c r="B2444" s="92"/>
      <c r="C2444" s="92"/>
      <c r="D2444" s="92"/>
      <c r="E2444" s="92"/>
      <c r="F2444" s="92"/>
      <c r="G2444" s="92"/>
    </row>
    <row r="2445" spans="1:7">
      <c r="A2445" s="92"/>
      <c r="B2445" s="92"/>
      <c r="C2445" s="92"/>
      <c r="D2445" s="92"/>
      <c r="E2445" s="92"/>
      <c r="F2445" s="92"/>
      <c r="G2445" s="92"/>
    </row>
    <row r="2446" spans="1:7">
      <c r="A2446" s="92"/>
      <c r="B2446" s="92"/>
      <c r="C2446" s="92"/>
      <c r="D2446" s="92"/>
      <c r="E2446" s="92"/>
      <c r="F2446" s="92"/>
      <c r="G2446" s="92"/>
    </row>
    <row r="2447" spans="1:7">
      <c r="A2447" s="92"/>
      <c r="B2447" s="92"/>
      <c r="C2447" s="92"/>
      <c r="D2447" s="92"/>
      <c r="E2447" s="92"/>
      <c r="F2447" s="92"/>
      <c r="G2447" s="92"/>
    </row>
    <row r="2448" spans="1:7">
      <c r="A2448" s="92"/>
      <c r="B2448" s="92"/>
      <c r="C2448" s="92"/>
      <c r="D2448" s="92"/>
      <c r="E2448" s="92"/>
      <c r="F2448" s="92"/>
      <c r="G2448" s="92"/>
    </row>
    <row r="2449" spans="1:7">
      <c r="A2449" s="92"/>
      <c r="B2449" s="92"/>
      <c r="C2449" s="92"/>
      <c r="D2449" s="92"/>
      <c r="E2449" s="92"/>
      <c r="F2449" s="92"/>
      <c r="G2449" s="92"/>
    </row>
    <row r="2450" spans="1:7">
      <c r="A2450" s="92"/>
      <c r="B2450" s="92"/>
      <c r="C2450" s="92"/>
      <c r="D2450" s="92"/>
      <c r="E2450" s="92"/>
      <c r="F2450" s="92"/>
      <c r="G2450" s="92"/>
    </row>
    <row r="2451" spans="1:7">
      <c r="A2451" s="92"/>
      <c r="B2451" s="92"/>
      <c r="C2451" s="92"/>
      <c r="D2451" s="92"/>
      <c r="E2451" s="92"/>
      <c r="F2451" s="92"/>
      <c r="G2451" s="92"/>
    </row>
    <row r="2452" spans="1:7">
      <c r="A2452" s="92"/>
      <c r="B2452" s="92"/>
      <c r="C2452" s="92"/>
      <c r="D2452" s="92"/>
      <c r="E2452" s="92"/>
      <c r="F2452" s="92"/>
      <c r="G2452" s="92"/>
    </row>
    <row r="2453" spans="1:7">
      <c r="A2453" s="92"/>
      <c r="B2453" s="92"/>
      <c r="C2453" s="92"/>
      <c r="D2453" s="92"/>
      <c r="E2453" s="92"/>
      <c r="F2453" s="92"/>
      <c r="G2453" s="92"/>
    </row>
    <row r="2454" spans="1:7">
      <c r="A2454" s="92"/>
      <c r="B2454" s="92"/>
      <c r="C2454" s="92"/>
      <c r="D2454" s="92"/>
      <c r="E2454" s="92"/>
      <c r="F2454" s="92"/>
      <c r="G2454" s="92"/>
    </row>
    <row r="2455" spans="1:7">
      <c r="A2455" s="92"/>
      <c r="B2455" s="92"/>
      <c r="C2455" s="92"/>
      <c r="D2455" s="92"/>
      <c r="E2455" s="92"/>
      <c r="F2455" s="92"/>
      <c r="G2455" s="92"/>
    </row>
    <row r="2456" spans="1:7">
      <c r="A2456" s="92"/>
      <c r="B2456" s="92"/>
      <c r="C2456" s="92"/>
      <c r="D2456" s="92"/>
      <c r="E2456" s="92"/>
      <c r="F2456" s="92"/>
      <c r="G2456" s="92"/>
    </row>
    <row r="2457" spans="1:7">
      <c r="A2457" s="92"/>
      <c r="B2457" s="92"/>
      <c r="C2457" s="92"/>
      <c r="D2457" s="92"/>
      <c r="E2457" s="92"/>
      <c r="F2457" s="92"/>
      <c r="G2457" s="92"/>
    </row>
    <row r="2458" spans="1:7">
      <c r="A2458" s="92"/>
      <c r="B2458" s="92"/>
      <c r="C2458" s="92"/>
      <c r="D2458" s="92"/>
      <c r="E2458" s="92"/>
      <c r="F2458" s="92"/>
      <c r="G2458" s="92"/>
    </row>
    <row r="2459" spans="1:7">
      <c r="A2459" s="92"/>
      <c r="B2459" s="92"/>
      <c r="C2459" s="92"/>
      <c r="D2459" s="92"/>
      <c r="E2459" s="92"/>
      <c r="F2459" s="92"/>
      <c r="G2459" s="92"/>
    </row>
    <row r="2460" spans="1:7">
      <c r="A2460" s="92"/>
      <c r="B2460" s="92"/>
      <c r="C2460" s="92"/>
      <c r="D2460" s="92"/>
      <c r="E2460" s="92"/>
      <c r="F2460" s="92"/>
      <c r="G2460" s="92"/>
    </row>
    <row r="2461" spans="1:7">
      <c r="A2461" s="92"/>
      <c r="B2461" s="92"/>
      <c r="C2461" s="92"/>
      <c r="D2461" s="92"/>
      <c r="E2461" s="92"/>
      <c r="F2461" s="92"/>
      <c r="G2461" s="92"/>
    </row>
    <row r="2462" spans="1:7">
      <c r="A2462" s="92"/>
      <c r="B2462" s="92"/>
      <c r="C2462" s="92"/>
      <c r="D2462" s="92"/>
      <c r="E2462" s="92"/>
      <c r="F2462" s="92"/>
      <c r="G2462" s="92"/>
    </row>
    <row r="2463" spans="1:7">
      <c r="A2463" s="92"/>
      <c r="B2463" s="92"/>
      <c r="C2463" s="92"/>
      <c r="D2463" s="92"/>
      <c r="E2463" s="92"/>
      <c r="F2463" s="92"/>
      <c r="G2463" s="92"/>
    </row>
    <row r="2464" spans="1:7">
      <c r="A2464" s="92"/>
      <c r="B2464" s="92"/>
      <c r="C2464" s="92"/>
      <c r="D2464" s="92"/>
      <c r="E2464" s="92"/>
      <c r="F2464" s="92"/>
      <c r="G2464" s="92"/>
    </row>
    <row r="2465" spans="1:7">
      <c r="A2465" s="92"/>
      <c r="B2465" s="92"/>
      <c r="C2465" s="92"/>
      <c r="D2465" s="92"/>
      <c r="E2465" s="92"/>
      <c r="F2465" s="92"/>
      <c r="G2465" s="92"/>
    </row>
    <row r="2466" spans="1:7">
      <c r="A2466" s="92"/>
      <c r="B2466" s="92"/>
      <c r="C2466" s="92"/>
      <c r="D2466" s="92"/>
      <c r="E2466" s="92"/>
      <c r="F2466" s="92"/>
      <c r="G2466" s="92"/>
    </row>
    <row r="2467" spans="1:7">
      <c r="A2467" s="92"/>
      <c r="B2467" s="92"/>
      <c r="C2467" s="92"/>
      <c r="D2467" s="92"/>
      <c r="E2467" s="92"/>
      <c r="F2467" s="92"/>
      <c r="G2467" s="92"/>
    </row>
    <row r="2468" spans="1:7">
      <c r="A2468" s="92"/>
      <c r="B2468" s="92"/>
      <c r="C2468" s="92"/>
      <c r="D2468" s="92"/>
      <c r="E2468" s="92"/>
      <c r="F2468" s="92"/>
      <c r="G2468" s="92"/>
    </row>
    <row r="2469" spans="1:7">
      <c r="A2469" s="92"/>
      <c r="B2469" s="92"/>
      <c r="C2469" s="92"/>
      <c r="D2469" s="92"/>
      <c r="E2469" s="92"/>
      <c r="F2469" s="92"/>
      <c r="G2469" s="92"/>
    </row>
    <row r="2470" spans="1:7">
      <c r="A2470" s="92"/>
      <c r="B2470" s="92"/>
      <c r="C2470" s="92"/>
      <c r="D2470" s="92"/>
      <c r="E2470" s="92"/>
      <c r="F2470" s="92"/>
      <c r="G2470" s="92"/>
    </row>
    <row r="2471" spans="1:7">
      <c r="A2471" s="92"/>
      <c r="B2471" s="92"/>
      <c r="C2471" s="92"/>
      <c r="D2471" s="92"/>
      <c r="E2471" s="92"/>
      <c r="F2471" s="92"/>
      <c r="G2471" s="92"/>
    </row>
    <row r="2472" spans="1:7">
      <c r="A2472" s="92"/>
      <c r="B2472" s="92"/>
      <c r="C2472" s="92"/>
      <c r="D2472" s="92"/>
      <c r="E2472" s="92"/>
      <c r="F2472" s="92"/>
      <c r="G2472" s="92"/>
    </row>
    <row r="2473" spans="1:7">
      <c r="A2473" s="92"/>
      <c r="B2473" s="92"/>
      <c r="C2473" s="92"/>
      <c r="D2473" s="92"/>
      <c r="E2473" s="92"/>
      <c r="F2473" s="92"/>
      <c r="G2473" s="92"/>
    </row>
    <row r="2474" spans="1:7">
      <c r="A2474" s="92"/>
      <c r="B2474" s="92"/>
      <c r="C2474" s="92"/>
      <c r="D2474" s="92"/>
      <c r="E2474" s="92"/>
      <c r="F2474" s="92"/>
      <c r="G2474" s="92"/>
    </row>
    <row r="2475" spans="1:7">
      <c r="A2475" s="92"/>
      <c r="B2475" s="92"/>
      <c r="C2475" s="92"/>
      <c r="D2475" s="92"/>
      <c r="E2475" s="92"/>
      <c r="F2475" s="92"/>
      <c r="G2475" s="92"/>
    </row>
    <row r="2476" spans="1:7">
      <c r="A2476" s="92"/>
      <c r="B2476" s="92"/>
      <c r="C2476" s="92"/>
      <c r="D2476" s="92"/>
      <c r="E2476" s="92"/>
      <c r="F2476" s="92"/>
      <c r="G2476" s="92"/>
    </row>
    <row r="2477" spans="1:7">
      <c r="A2477" s="92"/>
      <c r="B2477" s="92"/>
      <c r="C2477" s="92"/>
      <c r="D2477" s="92"/>
      <c r="E2477" s="92"/>
      <c r="F2477" s="92"/>
      <c r="G2477" s="92"/>
    </row>
    <row r="2478" spans="1:7">
      <c r="A2478" s="92"/>
      <c r="B2478" s="92"/>
      <c r="C2478" s="92"/>
      <c r="D2478" s="92"/>
      <c r="E2478" s="92"/>
      <c r="F2478" s="92"/>
      <c r="G2478" s="92"/>
    </row>
    <row r="2479" spans="1:7">
      <c r="A2479" s="92"/>
      <c r="B2479" s="92"/>
      <c r="C2479" s="92"/>
      <c r="D2479" s="92"/>
      <c r="E2479" s="92"/>
      <c r="F2479" s="92"/>
      <c r="G2479" s="92"/>
    </row>
    <row r="2480" spans="1:7">
      <c r="A2480" s="92"/>
      <c r="B2480" s="92"/>
      <c r="C2480" s="92"/>
      <c r="D2480" s="92"/>
      <c r="E2480" s="92"/>
      <c r="F2480" s="92"/>
      <c r="G2480" s="92"/>
    </row>
    <row r="2481" spans="1:7">
      <c r="A2481" s="92"/>
      <c r="B2481" s="92"/>
      <c r="C2481" s="92"/>
      <c r="D2481" s="92"/>
      <c r="E2481" s="92"/>
      <c r="F2481" s="92"/>
      <c r="G2481" s="92"/>
    </row>
    <row r="2482" spans="1:7">
      <c r="A2482" s="92"/>
      <c r="B2482" s="92"/>
      <c r="C2482" s="92"/>
      <c r="D2482" s="92"/>
      <c r="E2482" s="92"/>
      <c r="F2482" s="92"/>
      <c r="G2482" s="92"/>
    </row>
    <row r="2483" spans="1:7">
      <c r="A2483" s="92"/>
      <c r="B2483" s="92"/>
      <c r="C2483" s="92"/>
      <c r="D2483" s="92"/>
      <c r="E2483" s="92"/>
      <c r="F2483" s="92"/>
      <c r="G2483" s="92"/>
    </row>
    <row r="2484" spans="1:7">
      <c r="A2484" s="92"/>
      <c r="B2484" s="92"/>
      <c r="C2484" s="92"/>
      <c r="D2484" s="92"/>
      <c r="E2484" s="92"/>
      <c r="F2484" s="92"/>
      <c r="G2484" s="92"/>
    </row>
    <row r="2485" spans="1:7">
      <c r="A2485" s="92"/>
      <c r="B2485" s="92"/>
      <c r="C2485" s="92"/>
      <c r="D2485" s="92"/>
      <c r="E2485" s="92"/>
      <c r="F2485" s="92"/>
      <c r="G2485" s="92"/>
    </row>
    <row r="2486" spans="1:7">
      <c r="A2486" s="92"/>
      <c r="B2486" s="92"/>
      <c r="C2486" s="92"/>
      <c r="D2486" s="92"/>
      <c r="E2486" s="92"/>
      <c r="F2486" s="92"/>
      <c r="G2486" s="92"/>
    </row>
    <row r="2487" spans="1:7">
      <c r="A2487" s="92"/>
      <c r="B2487" s="92"/>
      <c r="C2487" s="92"/>
      <c r="D2487" s="92"/>
      <c r="E2487" s="92"/>
      <c r="F2487" s="92"/>
      <c r="G2487" s="92"/>
    </row>
    <row r="2488" spans="1:7">
      <c r="A2488" s="92"/>
      <c r="B2488" s="92"/>
      <c r="C2488" s="92"/>
      <c r="D2488" s="92"/>
      <c r="E2488" s="92"/>
      <c r="F2488" s="92"/>
      <c r="G2488" s="92"/>
    </row>
    <row r="2489" spans="1:7">
      <c r="A2489" s="92"/>
      <c r="B2489" s="92"/>
      <c r="C2489" s="92"/>
      <c r="D2489" s="92"/>
      <c r="E2489" s="92"/>
      <c r="F2489" s="92"/>
      <c r="G2489" s="92"/>
    </row>
    <row r="2490" spans="1:7">
      <c r="A2490" s="92"/>
      <c r="B2490" s="92"/>
      <c r="C2490" s="92"/>
      <c r="D2490" s="92"/>
      <c r="E2490" s="92"/>
      <c r="F2490" s="92"/>
      <c r="G2490" s="92"/>
    </row>
    <row r="2491" spans="1:7">
      <c r="A2491" s="92"/>
      <c r="B2491" s="92"/>
      <c r="C2491" s="92"/>
      <c r="D2491" s="92"/>
      <c r="E2491" s="92"/>
      <c r="F2491" s="92"/>
      <c r="G2491" s="92"/>
    </row>
    <row r="2492" spans="1:7">
      <c r="A2492" s="92"/>
      <c r="B2492" s="92"/>
      <c r="C2492" s="92"/>
      <c r="D2492" s="92"/>
      <c r="E2492" s="92"/>
      <c r="F2492" s="92"/>
      <c r="G2492" s="92"/>
    </row>
    <row r="2493" spans="1:7">
      <c r="A2493" s="92"/>
      <c r="B2493" s="92"/>
      <c r="C2493" s="92"/>
      <c r="D2493" s="92"/>
      <c r="E2493" s="92"/>
      <c r="F2493" s="92"/>
      <c r="G2493" s="92"/>
    </row>
    <row r="2494" spans="1:7">
      <c r="A2494" s="92"/>
      <c r="B2494" s="92"/>
      <c r="C2494" s="92"/>
      <c r="D2494" s="92"/>
      <c r="E2494" s="92"/>
      <c r="F2494" s="92"/>
      <c r="G2494" s="92"/>
    </row>
    <row r="2495" spans="1:7">
      <c r="A2495" s="92"/>
      <c r="B2495" s="92"/>
      <c r="C2495" s="92"/>
      <c r="D2495" s="92"/>
      <c r="E2495" s="92"/>
      <c r="F2495" s="92"/>
      <c r="G2495" s="92"/>
    </row>
    <row r="2496" spans="1:7">
      <c r="A2496" s="92"/>
      <c r="B2496" s="92"/>
      <c r="C2496" s="92"/>
      <c r="D2496" s="92"/>
      <c r="E2496" s="92"/>
      <c r="F2496" s="92"/>
      <c r="G2496" s="92"/>
    </row>
    <row r="2497" spans="1:7">
      <c r="A2497" s="92"/>
      <c r="B2497" s="92"/>
      <c r="C2497" s="92"/>
      <c r="D2497" s="92"/>
      <c r="E2497" s="92"/>
      <c r="F2497" s="92"/>
      <c r="G2497" s="92"/>
    </row>
    <row r="2498" spans="1:7">
      <c r="A2498" s="92"/>
      <c r="B2498" s="92"/>
      <c r="C2498" s="92"/>
      <c r="D2498" s="92"/>
      <c r="E2498" s="92"/>
      <c r="F2498" s="92"/>
      <c r="G2498" s="92"/>
    </row>
    <row r="2499" spans="1:7">
      <c r="A2499" s="92"/>
      <c r="B2499" s="92"/>
      <c r="C2499" s="92"/>
      <c r="D2499" s="92"/>
      <c r="E2499" s="92"/>
      <c r="F2499" s="92"/>
      <c r="G2499" s="92"/>
    </row>
    <row r="2500" spans="1:7">
      <c r="A2500" s="92"/>
      <c r="B2500" s="92"/>
      <c r="C2500" s="92"/>
      <c r="D2500" s="92"/>
      <c r="E2500" s="92"/>
      <c r="F2500" s="92"/>
      <c r="G2500" s="92"/>
    </row>
    <row r="2501" spans="1:7">
      <c r="A2501" s="92"/>
      <c r="B2501" s="92"/>
      <c r="C2501" s="92"/>
      <c r="D2501" s="92"/>
      <c r="E2501" s="92"/>
      <c r="F2501" s="92"/>
      <c r="G2501" s="92"/>
    </row>
    <row r="2502" spans="1:7">
      <c r="A2502" s="92"/>
      <c r="B2502" s="92"/>
      <c r="C2502" s="92"/>
      <c r="D2502" s="92"/>
      <c r="E2502" s="92"/>
      <c r="F2502" s="92"/>
      <c r="G2502" s="92"/>
    </row>
    <row r="2503" spans="1:7">
      <c r="A2503" s="92"/>
      <c r="B2503" s="92"/>
      <c r="C2503" s="92"/>
      <c r="D2503" s="92"/>
      <c r="E2503" s="92"/>
      <c r="F2503" s="92"/>
      <c r="G2503" s="92"/>
    </row>
    <row r="2504" spans="1:7">
      <c r="A2504" s="92"/>
      <c r="B2504" s="92"/>
      <c r="C2504" s="92"/>
      <c r="D2504" s="92"/>
      <c r="E2504" s="92"/>
      <c r="F2504" s="92"/>
      <c r="G2504" s="92"/>
    </row>
    <row r="2505" spans="1:7">
      <c r="A2505" s="92"/>
      <c r="B2505" s="92"/>
      <c r="C2505" s="92"/>
      <c r="D2505" s="92"/>
      <c r="E2505" s="92"/>
      <c r="F2505" s="92"/>
      <c r="G2505" s="92"/>
    </row>
    <row r="2506" spans="1:7">
      <c r="A2506" s="92"/>
      <c r="B2506" s="92"/>
      <c r="C2506" s="92"/>
      <c r="D2506" s="92"/>
      <c r="E2506" s="92"/>
      <c r="F2506" s="92"/>
      <c r="G2506" s="92"/>
    </row>
    <row r="2507" spans="1:7">
      <c r="A2507" s="92"/>
      <c r="B2507" s="92"/>
      <c r="C2507" s="92"/>
      <c r="D2507" s="92"/>
      <c r="E2507" s="92"/>
      <c r="F2507" s="92"/>
      <c r="G2507" s="92"/>
    </row>
    <row r="2508" spans="1:7">
      <c r="A2508" s="92"/>
      <c r="B2508" s="92"/>
      <c r="C2508" s="92"/>
      <c r="D2508" s="92"/>
      <c r="E2508" s="92"/>
      <c r="F2508" s="92"/>
      <c r="G2508" s="92"/>
    </row>
    <row r="2509" spans="1:7">
      <c r="A2509" s="92"/>
      <c r="B2509" s="92"/>
      <c r="C2509" s="92"/>
      <c r="D2509" s="92"/>
      <c r="E2509" s="92"/>
      <c r="F2509" s="92"/>
      <c r="G2509" s="92"/>
    </row>
    <row r="2510" spans="1:7">
      <c r="A2510" s="92"/>
      <c r="B2510" s="92"/>
      <c r="C2510" s="92"/>
      <c r="D2510" s="92"/>
      <c r="E2510" s="92"/>
      <c r="F2510" s="92"/>
      <c r="G2510" s="92"/>
    </row>
    <row r="2511" spans="1:7">
      <c r="A2511" s="92"/>
      <c r="B2511" s="92"/>
      <c r="C2511" s="92"/>
      <c r="D2511" s="92"/>
      <c r="E2511" s="92"/>
      <c r="F2511" s="92"/>
      <c r="G2511" s="92"/>
    </row>
    <row r="2512" spans="1:7">
      <c r="A2512" s="92"/>
      <c r="B2512" s="92"/>
      <c r="C2512" s="92"/>
      <c r="D2512" s="92"/>
      <c r="E2512" s="92"/>
      <c r="F2512" s="92"/>
      <c r="G2512" s="92"/>
    </row>
    <row r="2513" spans="1:7">
      <c r="A2513" s="92"/>
      <c r="B2513" s="92"/>
      <c r="C2513" s="92"/>
      <c r="D2513" s="92"/>
      <c r="E2513" s="92"/>
      <c r="F2513" s="92"/>
      <c r="G2513" s="92"/>
    </row>
    <row r="2514" spans="1:7">
      <c r="A2514" s="92"/>
      <c r="B2514" s="92"/>
      <c r="C2514" s="92"/>
      <c r="D2514" s="92"/>
      <c r="E2514" s="92"/>
      <c r="F2514" s="92"/>
      <c r="G2514" s="92"/>
    </row>
    <row r="2515" spans="1:7">
      <c r="A2515" s="92"/>
      <c r="B2515" s="92"/>
      <c r="C2515" s="92"/>
      <c r="D2515" s="92"/>
      <c r="E2515" s="92"/>
      <c r="F2515" s="92"/>
      <c r="G2515" s="92"/>
    </row>
    <row r="2516" spans="1:7">
      <c r="A2516" s="92"/>
      <c r="B2516" s="92"/>
      <c r="C2516" s="92"/>
      <c r="D2516" s="92"/>
      <c r="E2516" s="92"/>
      <c r="F2516" s="92"/>
      <c r="G2516" s="92"/>
    </row>
    <row r="2517" spans="1:7">
      <c r="A2517" s="92"/>
      <c r="B2517" s="92"/>
      <c r="C2517" s="92"/>
      <c r="D2517" s="92"/>
      <c r="E2517" s="92"/>
      <c r="F2517" s="92"/>
      <c r="G2517" s="92"/>
    </row>
    <row r="2518" spans="1:7">
      <c r="A2518" s="92"/>
      <c r="B2518" s="92"/>
      <c r="C2518" s="92"/>
      <c r="D2518" s="92"/>
      <c r="E2518" s="92"/>
      <c r="F2518" s="92"/>
      <c r="G2518" s="92"/>
    </row>
    <row r="2519" spans="1:7">
      <c r="A2519" s="92"/>
      <c r="B2519" s="92"/>
      <c r="C2519" s="92"/>
      <c r="D2519" s="92"/>
      <c r="E2519" s="92"/>
      <c r="F2519" s="92"/>
      <c r="G2519" s="92"/>
    </row>
    <row r="2520" spans="1:7">
      <c r="A2520" s="92"/>
      <c r="B2520" s="92"/>
      <c r="C2520" s="92"/>
      <c r="D2520" s="92"/>
      <c r="E2520" s="92"/>
      <c r="F2520" s="92"/>
      <c r="G2520" s="92"/>
    </row>
    <row r="2521" spans="1:7">
      <c r="A2521" s="92"/>
      <c r="B2521" s="92"/>
      <c r="C2521" s="92"/>
      <c r="D2521" s="92"/>
      <c r="E2521" s="92"/>
      <c r="F2521" s="92"/>
      <c r="G2521" s="92"/>
    </row>
    <row r="2522" spans="1:7">
      <c r="A2522" s="92"/>
      <c r="B2522" s="92"/>
      <c r="C2522" s="92"/>
      <c r="D2522" s="92"/>
      <c r="E2522" s="92"/>
      <c r="F2522" s="92"/>
      <c r="G2522" s="92"/>
    </row>
    <row r="2523" spans="1:7">
      <c r="A2523" s="92"/>
      <c r="B2523" s="92"/>
      <c r="C2523" s="92"/>
      <c r="D2523" s="92"/>
      <c r="E2523" s="92"/>
      <c r="F2523" s="92"/>
      <c r="G2523" s="92"/>
    </row>
    <row r="2524" spans="1:7">
      <c r="A2524" s="92"/>
      <c r="B2524" s="92"/>
      <c r="C2524" s="92"/>
      <c r="D2524" s="92"/>
      <c r="E2524" s="92"/>
      <c r="F2524" s="92"/>
      <c r="G2524" s="92"/>
    </row>
    <row r="2525" spans="1:7">
      <c r="A2525" s="92"/>
      <c r="B2525" s="92"/>
      <c r="C2525" s="92"/>
      <c r="D2525" s="92"/>
      <c r="E2525" s="92"/>
      <c r="F2525" s="92"/>
      <c r="G2525" s="92"/>
    </row>
    <row r="2526" spans="1:7">
      <c r="A2526" s="92"/>
      <c r="B2526" s="92"/>
      <c r="C2526" s="92"/>
      <c r="D2526" s="92"/>
      <c r="E2526" s="92"/>
      <c r="F2526" s="92"/>
      <c r="G2526" s="92"/>
    </row>
    <row r="2527" spans="1:7">
      <c r="A2527" s="92"/>
      <c r="B2527" s="92"/>
      <c r="C2527" s="92"/>
      <c r="D2527" s="92"/>
      <c r="E2527" s="92"/>
      <c r="F2527" s="92"/>
      <c r="G2527" s="92"/>
    </row>
    <row r="2528" spans="1:7">
      <c r="A2528" s="92"/>
      <c r="B2528" s="92"/>
      <c r="C2528" s="92"/>
      <c r="D2528" s="92"/>
      <c r="E2528" s="92"/>
      <c r="F2528" s="92"/>
      <c r="G2528" s="92"/>
    </row>
    <row r="2529" spans="1:7">
      <c r="A2529" s="92"/>
      <c r="B2529" s="92"/>
      <c r="C2529" s="92"/>
      <c r="D2529" s="92"/>
      <c r="E2529" s="92"/>
      <c r="F2529" s="92"/>
      <c r="G2529" s="92"/>
    </row>
    <row r="2530" spans="1:7">
      <c r="A2530" s="92"/>
      <c r="B2530" s="92"/>
      <c r="C2530" s="92"/>
      <c r="D2530" s="92"/>
      <c r="E2530" s="92"/>
      <c r="F2530" s="92"/>
      <c r="G2530" s="92"/>
    </row>
    <row r="2531" spans="1:7">
      <c r="A2531" s="92"/>
      <c r="B2531" s="92"/>
      <c r="C2531" s="92"/>
      <c r="D2531" s="92"/>
      <c r="E2531" s="92"/>
      <c r="F2531" s="92"/>
      <c r="G2531" s="92"/>
    </row>
    <row r="2532" spans="1:7">
      <c r="A2532" s="92"/>
      <c r="B2532" s="92"/>
      <c r="C2532" s="92"/>
      <c r="D2532" s="92"/>
      <c r="E2532" s="92"/>
      <c r="F2532" s="92"/>
      <c r="G2532" s="92"/>
    </row>
    <row r="2533" spans="1:7">
      <c r="A2533" s="92"/>
      <c r="B2533" s="92"/>
      <c r="C2533" s="92"/>
      <c r="D2533" s="92"/>
      <c r="E2533" s="92"/>
      <c r="F2533" s="92"/>
      <c r="G2533" s="92"/>
    </row>
    <row r="2534" spans="1:7">
      <c r="A2534" s="92"/>
      <c r="B2534" s="92"/>
      <c r="C2534" s="92"/>
      <c r="D2534" s="92"/>
      <c r="E2534" s="92"/>
      <c r="F2534" s="92"/>
      <c r="G2534" s="92"/>
    </row>
    <row r="2535" spans="1:7">
      <c r="A2535" s="92"/>
      <c r="B2535" s="92"/>
      <c r="C2535" s="92"/>
      <c r="D2535" s="92"/>
      <c r="E2535" s="92"/>
      <c r="F2535" s="92"/>
      <c r="G2535" s="92"/>
    </row>
    <row r="2536" spans="1:7">
      <c r="A2536" s="92"/>
      <c r="B2536" s="92"/>
      <c r="C2536" s="92"/>
      <c r="D2536" s="92"/>
      <c r="E2536" s="92"/>
      <c r="F2536" s="92"/>
      <c r="G2536" s="92"/>
    </row>
    <row r="2537" spans="1:7">
      <c r="A2537" s="92"/>
      <c r="B2537" s="92"/>
      <c r="C2537" s="92"/>
      <c r="D2537" s="92"/>
      <c r="E2537" s="92"/>
      <c r="F2537" s="92"/>
      <c r="G2537" s="92"/>
    </row>
    <row r="2538" spans="1:7">
      <c r="A2538" s="92"/>
      <c r="B2538" s="92"/>
      <c r="C2538" s="92"/>
      <c r="D2538" s="92"/>
      <c r="E2538" s="92"/>
      <c r="F2538" s="92"/>
      <c r="G2538" s="92"/>
    </row>
    <row r="2539" spans="1:7">
      <c r="A2539" s="92"/>
      <c r="B2539" s="92"/>
      <c r="C2539" s="92"/>
      <c r="D2539" s="92"/>
      <c r="E2539" s="92"/>
      <c r="F2539" s="92"/>
      <c r="G2539" s="92"/>
    </row>
    <row r="2540" spans="1:7">
      <c r="A2540" s="92"/>
      <c r="B2540" s="92"/>
      <c r="C2540" s="92"/>
      <c r="D2540" s="92"/>
      <c r="E2540" s="92"/>
      <c r="F2540" s="92"/>
      <c r="G2540" s="92"/>
    </row>
    <row r="2541" spans="1:7">
      <c r="A2541" s="92"/>
      <c r="B2541" s="92"/>
      <c r="C2541" s="92"/>
      <c r="D2541" s="92"/>
      <c r="E2541" s="92"/>
      <c r="F2541" s="92"/>
      <c r="G2541" s="92"/>
    </row>
    <row r="2542" spans="1:7">
      <c r="A2542" s="92"/>
      <c r="B2542" s="92"/>
      <c r="C2542" s="92"/>
      <c r="D2542" s="92"/>
      <c r="E2542" s="92"/>
      <c r="F2542" s="92"/>
      <c r="G2542" s="92"/>
    </row>
    <row r="2543" spans="1:7">
      <c r="A2543" s="92"/>
      <c r="B2543" s="92"/>
      <c r="C2543" s="92"/>
      <c r="D2543" s="92"/>
      <c r="E2543" s="92"/>
      <c r="F2543" s="92"/>
      <c r="G2543" s="92"/>
    </row>
    <row r="2544" spans="1:7">
      <c r="A2544" s="92"/>
      <c r="B2544" s="92"/>
      <c r="C2544" s="92"/>
      <c r="D2544" s="92"/>
      <c r="E2544" s="92"/>
      <c r="F2544" s="92"/>
      <c r="G2544" s="92"/>
    </row>
    <row r="2545" spans="1:7">
      <c r="A2545" s="92"/>
      <c r="B2545" s="92"/>
      <c r="C2545" s="92"/>
      <c r="D2545" s="92"/>
      <c r="E2545" s="92"/>
      <c r="F2545" s="92"/>
      <c r="G2545" s="92"/>
    </row>
    <row r="2546" spans="1:7">
      <c r="A2546" s="92"/>
      <c r="B2546" s="92"/>
      <c r="C2546" s="92"/>
      <c r="D2546" s="92"/>
      <c r="E2546" s="92"/>
      <c r="F2546" s="92"/>
      <c r="G2546" s="92"/>
    </row>
    <row r="2547" spans="1:7">
      <c r="A2547" s="92"/>
      <c r="B2547" s="92"/>
      <c r="C2547" s="92"/>
      <c r="D2547" s="92"/>
      <c r="E2547" s="92"/>
      <c r="F2547" s="92"/>
      <c r="G2547" s="92"/>
    </row>
    <row r="2548" spans="1:7">
      <c r="A2548" s="92"/>
      <c r="B2548" s="92"/>
      <c r="C2548" s="92"/>
      <c r="D2548" s="92"/>
      <c r="E2548" s="92"/>
      <c r="F2548" s="92"/>
      <c r="G2548" s="92"/>
    </row>
    <row r="2549" spans="1:7">
      <c r="A2549" s="92"/>
      <c r="B2549" s="92"/>
      <c r="C2549" s="92"/>
      <c r="D2549" s="92"/>
      <c r="E2549" s="92"/>
      <c r="F2549" s="92"/>
      <c r="G2549" s="92"/>
    </row>
    <row r="2550" spans="1:7">
      <c r="A2550" s="92"/>
      <c r="B2550" s="92"/>
      <c r="C2550" s="92"/>
      <c r="D2550" s="92"/>
      <c r="E2550" s="92"/>
      <c r="F2550" s="92"/>
      <c r="G2550" s="92"/>
    </row>
    <row r="2551" spans="1:7">
      <c r="A2551" s="92"/>
      <c r="B2551" s="92"/>
      <c r="C2551" s="92"/>
      <c r="D2551" s="92"/>
      <c r="E2551" s="92"/>
      <c r="F2551" s="92"/>
      <c r="G2551" s="92"/>
    </row>
    <row r="2552" spans="1:7">
      <c r="A2552" s="92"/>
      <c r="B2552" s="92"/>
      <c r="C2552" s="92"/>
      <c r="D2552" s="92"/>
      <c r="E2552" s="92"/>
      <c r="F2552" s="92"/>
      <c r="G2552" s="92"/>
    </row>
    <row r="2553" spans="1:7">
      <c r="A2553" s="92"/>
      <c r="B2553" s="92"/>
      <c r="C2553" s="92"/>
      <c r="D2553" s="92"/>
      <c r="E2553" s="92"/>
      <c r="F2553" s="92"/>
      <c r="G2553" s="92"/>
    </row>
    <row r="2554" spans="1:7">
      <c r="A2554" s="92"/>
      <c r="B2554" s="92"/>
      <c r="C2554" s="92"/>
      <c r="D2554" s="92"/>
      <c r="E2554" s="92"/>
      <c r="F2554" s="92"/>
      <c r="G2554" s="92"/>
    </row>
    <row r="2555" spans="1:7">
      <c r="A2555" s="92"/>
      <c r="B2555" s="92"/>
      <c r="C2555" s="92"/>
      <c r="D2555" s="92"/>
      <c r="E2555" s="92"/>
      <c r="F2555" s="92"/>
      <c r="G2555" s="92"/>
    </row>
    <row r="2556" spans="1:7">
      <c r="A2556" s="92"/>
      <c r="B2556" s="92"/>
      <c r="C2556" s="92"/>
      <c r="D2556" s="92"/>
      <c r="E2556" s="92"/>
      <c r="F2556" s="92"/>
      <c r="G2556" s="92"/>
    </row>
    <row r="2557" spans="1:7">
      <c r="A2557" s="92"/>
      <c r="B2557" s="92"/>
      <c r="C2557" s="92"/>
      <c r="D2557" s="92"/>
      <c r="E2557" s="92"/>
      <c r="F2557" s="92"/>
      <c r="G2557" s="92"/>
    </row>
    <row r="2558" spans="1:7">
      <c r="A2558" s="92"/>
      <c r="B2558" s="92"/>
      <c r="C2558" s="92"/>
      <c r="D2558" s="92"/>
      <c r="E2558" s="92"/>
      <c r="F2558" s="92"/>
      <c r="G2558" s="92"/>
    </row>
    <row r="2559" spans="1:7">
      <c r="A2559" s="92"/>
      <c r="B2559" s="92"/>
      <c r="C2559" s="92"/>
      <c r="D2559" s="92"/>
      <c r="E2559" s="92"/>
      <c r="F2559" s="92"/>
      <c r="G2559" s="92"/>
    </row>
    <row r="2560" spans="1:7">
      <c r="A2560" s="92"/>
      <c r="B2560" s="92"/>
      <c r="C2560" s="92"/>
      <c r="D2560" s="92"/>
      <c r="E2560" s="92"/>
      <c r="F2560" s="92"/>
      <c r="G2560" s="92"/>
    </row>
    <row r="2561" spans="1:7">
      <c r="A2561" s="92"/>
      <c r="B2561" s="92"/>
      <c r="C2561" s="92"/>
      <c r="D2561" s="92"/>
      <c r="E2561" s="92"/>
      <c r="F2561" s="92"/>
      <c r="G2561" s="92"/>
    </row>
    <row r="2562" spans="1:7">
      <c r="A2562" s="92"/>
      <c r="B2562" s="92"/>
      <c r="C2562" s="92"/>
      <c r="D2562" s="92"/>
      <c r="E2562" s="92"/>
      <c r="F2562" s="92"/>
      <c r="G2562" s="92"/>
    </row>
    <row r="2563" spans="1:7">
      <c r="A2563" s="92"/>
      <c r="B2563" s="92"/>
      <c r="C2563" s="92"/>
      <c r="D2563" s="92"/>
      <c r="E2563" s="92"/>
      <c r="F2563" s="92"/>
      <c r="G2563" s="92"/>
    </row>
    <row r="2564" spans="1:7">
      <c r="A2564" s="92"/>
      <c r="B2564" s="92"/>
      <c r="C2564" s="92"/>
      <c r="D2564" s="92"/>
      <c r="E2564" s="92"/>
      <c r="F2564" s="92"/>
      <c r="G2564" s="92"/>
    </row>
    <row r="2565" spans="1:7">
      <c r="A2565" s="92"/>
      <c r="B2565" s="92"/>
      <c r="C2565" s="92"/>
      <c r="D2565" s="92"/>
      <c r="E2565" s="92"/>
      <c r="F2565" s="92"/>
      <c r="G2565" s="92"/>
    </row>
    <row r="2566" spans="1:7">
      <c r="A2566" s="92"/>
      <c r="B2566" s="92"/>
      <c r="C2566" s="92"/>
      <c r="D2566" s="92"/>
      <c r="E2566" s="92"/>
      <c r="F2566" s="92"/>
      <c r="G2566" s="92"/>
    </row>
    <row r="2567" spans="1:7">
      <c r="A2567" s="92"/>
      <c r="B2567" s="92"/>
      <c r="C2567" s="92"/>
      <c r="D2567" s="92"/>
      <c r="E2567" s="92"/>
      <c r="F2567" s="92"/>
      <c r="G2567" s="92"/>
    </row>
    <row r="2568" spans="1:7">
      <c r="A2568" s="92"/>
      <c r="B2568" s="92"/>
      <c r="C2568" s="92"/>
      <c r="D2568" s="92"/>
      <c r="E2568" s="92"/>
      <c r="F2568" s="92"/>
      <c r="G2568" s="92"/>
    </row>
    <row r="2569" spans="1:7">
      <c r="A2569" s="92"/>
      <c r="B2569" s="92"/>
      <c r="C2569" s="92"/>
      <c r="D2569" s="92"/>
      <c r="E2569" s="92"/>
      <c r="F2569" s="92"/>
      <c r="G2569" s="92"/>
    </row>
    <row r="2570" spans="1:7">
      <c r="A2570" s="92"/>
      <c r="B2570" s="92"/>
      <c r="C2570" s="92"/>
      <c r="D2570" s="92"/>
      <c r="E2570" s="92"/>
      <c r="F2570" s="92"/>
      <c r="G2570" s="92"/>
    </row>
    <row r="2571" spans="1:7">
      <c r="A2571" s="92"/>
      <c r="B2571" s="92"/>
      <c r="C2571" s="92"/>
      <c r="D2571" s="92"/>
      <c r="E2571" s="92"/>
      <c r="F2571" s="92"/>
      <c r="G2571" s="92"/>
    </row>
    <row r="2572" spans="1:7">
      <c r="A2572" s="92"/>
      <c r="B2572" s="92"/>
      <c r="C2572" s="92"/>
      <c r="D2572" s="92"/>
      <c r="E2572" s="92"/>
      <c r="F2572" s="92"/>
      <c r="G2572" s="92"/>
    </row>
    <row r="2573" spans="1:7">
      <c r="A2573" s="92"/>
      <c r="B2573" s="92"/>
      <c r="C2573" s="92"/>
      <c r="D2573" s="92"/>
      <c r="E2573" s="92"/>
      <c r="F2573" s="92"/>
      <c r="G2573" s="92"/>
    </row>
    <row r="2574" spans="1:7">
      <c r="A2574" s="92"/>
      <c r="B2574" s="92"/>
      <c r="C2574" s="92"/>
      <c r="D2574" s="92"/>
      <c r="E2574" s="92"/>
      <c r="F2574" s="92"/>
      <c r="G2574" s="92"/>
    </row>
    <row r="2575" spans="1:7">
      <c r="A2575" s="92"/>
      <c r="B2575" s="92"/>
      <c r="C2575" s="92"/>
      <c r="D2575" s="92"/>
      <c r="E2575" s="92"/>
      <c r="F2575" s="92"/>
      <c r="G2575" s="92"/>
    </row>
    <row r="2576" spans="1:7">
      <c r="A2576" s="92"/>
      <c r="B2576" s="92"/>
      <c r="C2576" s="92"/>
      <c r="D2576" s="92"/>
      <c r="E2576" s="92"/>
      <c r="F2576" s="92"/>
      <c r="G2576" s="92"/>
    </row>
    <row r="2577" spans="1:7">
      <c r="A2577" s="92"/>
      <c r="B2577" s="92"/>
      <c r="C2577" s="92"/>
      <c r="D2577" s="92"/>
      <c r="E2577" s="92"/>
      <c r="F2577" s="92"/>
      <c r="G2577" s="92"/>
    </row>
    <row r="2578" spans="1:7">
      <c r="A2578" s="92"/>
      <c r="B2578" s="92"/>
      <c r="C2578" s="92"/>
      <c r="D2578" s="92"/>
      <c r="E2578" s="92"/>
      <c r="F2578" s="92"/>
      <c r="G2578" s="92"/>
    </row>
    <row r="2579" spans="1:7">
      <c r="A2579" s="92"/>
      <c r="B2579" s="92"/>
      <c r="C2579" s="92"/>
      <c r="D2579" s="92"/>
      <c r="E2579" s="92"/>
      <c r="F2579" s="92"/>
      <c r="G2579" s="92"/>
    </row>
    <row r="2580" spans="1:7">
      <c r="A2580" s="92"/>
      <c r="B2580" s="92"/>
      <c r="C2580" s="92"/>
      <c r="D2580" s="92"/>
      <c r="E2580" s="92"/>
      <c r="F2580" s="92"/>
      <c r="G2580" s="92"/>
    </row>
    <row r="2581" spans="1:7">
      <c r="A2581" s="92"/>
      <c r="B2581" s="92"/>
      <c r="C2581" s="92"/>
      <c r="D2581" s="92"/>
      <c r="E2581" s="92"/>
      <c r="F2581" s="92"/>
      <c r="G2581" s="92"/>
    </row>
    <row r="2582" spans="1:7">
      <c r="A2582" s="92"/>
      <c r="B2582" s="92"/>
      <c r="C2582" s="92"/>
      <c r="D2582" s="92"/>
      <c r="E2582" s="92"/>
      <c r="F2582" s="92"/>
      <c r="G2582" s="92"/>
    </row>
    <row r="2583" spans="1:7">
      <c r="A2583" s="92"/>
      <c r="B2583" s="92"/>
      <c r="C2583" s="92"/>
      <c r="D2583" s="92"/>
      <c r="E2583" s="92"/>
      <c r="F2583" s="92"/>
      <c r="G2583" s="92"/>
    </row>
    <row r="2584" spans="1:7">
      <c r="A2584" s="92"/>
      <c r="B2584" s="92"/>
      <c r="C2584" s="92"/>
      <c r="D2584" s="92"/>
      <c r="E2584" s="92"/>
      <c r="F2584" s="92"/>
      <c r="G2584" s="92"/>
    </row>
    <row r="2585" spans="1:7">
      <c r="A2585" s="92"/>
      <c r="B2585" s="92"/>
      <c r="C2585" s="92"/>
      <c r="D2585" s="92"/>
      <c r="E2585" s="92"/>
      <c r="F2585" s="92"/>
      <c r="G2585" s="92"/>
    </row>
    <row r="2586" spans="1:7">
      <c r="A2586" s="92"/>
      <c r="B2586" s="92"/>
      <c r="C2586" s="92"/>
      <c r="D2586" s="92"/>
      <c r="E2586" s="92"/>
      <c r="F2586" s="92"/>
      <c r="G2586" s="92"/>
    </row>
    <row r="2587" spans="1:7">
      <c r="A2587" s="92"/>
      <c r="B2587" s="92"/>
      <c r="C2587" s="92"/>
      <c r="D2587" s="92"/>
      <c r="E2587" s="92"/>
      <c r="F2587" s="92"/>
      <c r="G2587" s="92"/>
    </row>
    <row r="2588" spans="1:7">
      <c r="A2588" s="92"/>
      <c r="B2588" s="92"/>
      <c r="C2588" s="92"/>
      <c r="D2588" s="92"/>
      <c r="E2588" s="92"/>
      <c r="F2588" s="92"/>
      <c r="G2588" s="92"/>
    </row>
    <row r="2589" spans="1:7">
      <c r="A2589" s="92"/>
      <c r="B2589" s="92"/>
      <c r="C2589" s="92"/>
      <c r="D2589" s="92"/>
      <c r="E2589" s="92"/>
      <c r="F2589" s="92"/>
      <c r="G2589" s="92"/>
    </row>
    <row r="2590" spans="1:7">
      <c r="A2590" s="92"/>
      <c r="B2590" s="92"/>
      <c r="C2590" s="92"/>
      <c r="D2590" s="92"/>
      <c r="E2590" s="92"/>
      <c r="F2590" s="92"/>
      <c r="G2590" s="92"/>
    </row>
    <row r="2591" spans="1:7">
      <c r="A2591" s="92"/>
      <c r="B2591" s="92"/>
      <c r="C2591" s="92"/>
      <c r="D2591" s="92"/>
      <c r="E2591" s="92"/>
      <c r="F2591" s="92"/>
      <c r="G2591" s="92"/>
    </row>
    <row r="2592" spans="1:7">
      <c r="A2592" s="92"/>
      <c r="B2592" s="92"/>
      <c r="C2592" s="92"/>
      <c r="D2592" s="92"/>
      <c r="E2592" s="92"/>
      <c r="F2592" s="92"/>
      <c r="G2592" s="92"/>
    </row>
    <row r="2593" spans="1:7">
      <c r="A2593" s="92"/>
      <c r="B2593" s="92"/>
      <c r="C2593" s="92"/>
      <c r="D2593" s="92"/>
      <c r="E2593" s="92"/>
      <c r="F2593" s="92"/>
      <c r="G2593" s="92"/>
    </row>
    <row r="2594" spans="1:7">
      <c r="A2594" s="92"/>
      <c r="B2594" s="92"/>
      <c r="C2594" s="92"/>
      <c r="D2594" s="92"/>
      <c r="E2594" s="92"/>
      <c r="F2594" s="92"/>
      <c r="G2594" s="92"/>
    </row>
    <row r="2595" spans="1:7">
      <c r="A2595" s="92"/>
      <c r="B2595" s="92"/>
      <c r="C2595" s="92"/>
      <c r="D2595" s="92"/>
      <c r="E2595" s="92"/>
      <c r="F2595" s="92"/>
      <c r="G2595" s="92"/>
    </row>
    <row r="2596" spans="1:7">
      <c r="A2596" s="92"/>
      <c r="B2596" s="92"/>
      <c r="C2596" s="92"/>
      <c r="D2596" s="92"/>
      <c r="E2596" s="92"/>
      <c r="F2596" s="92"/>
      <c r="G2596" s="92"/>
    </row>
    <row r="2597" spans="1:7">
      <c r="A2597" s="92"/>
      <c r="B2597" s="92"/>
      <c r="C2597" s="92"/>
      <c r="D2597" s="92"/>
      <c r="E2597" s="92"/>
      <c r="F2597" s="92"/>
      <c r="G2597" s="92"/>
    </row>
    <row r="2598" spans="1:7">
      <c r="A2598" s="92"/>
      <c r="B2598" s="92"/>
      <c r="C2598" s="92"/>
      <c r="D2598" s="92"/>
      <c r="E2598" s="92"/>
      <c r="F2598" s="92"/>
      <c r="G2598" s="92"/>
    </row>
    <row r="2599" spans="1:7">
      <c r="A2599" s="92"/>
      <c r="B2599" s="92"/>
      <c r="C2599" s="92"/>
      <c r="D2599" s="92"/>
      <c r="E2599" s="92"/>
      <c r="F2599" s="92"/>
      <c r="G2599" s="92"/>
    </row>
    <row r="2600" spans="1:7">
      <c r="A2600" s="92"/>
      <c r="B2600" s="92"/>
      <c r="C2600" s="92"/>
      <c r="D2600" s="92"/>
      <c r="E2600" s="92"/>
      <c r="F2600" s="92"/>
      <c r="G2600" s="92"/>
    </row>
    <row r="2601" spans="1:7">
      <c r="A2601" s="92"/>
      <c r="B2601" s="92"/>
      <c r="C2601" s="92"/>
      <c r="D2601" s="92"/>
      <c r="E2601" s="92"/>
      <c r="F2601" s="92"/>
      <c r="G2601" s="92"/>
    </row>
    <row r="2602" spans="1:7">
      <c r="A2602" s="92"/>
      <c r="B2602" s="92"/>
      <c r="C2602" s="92"/>
      <c r="D2602" s="92"/>
      <c r="E2602" s="92"/>
      <c r="F2602" s="92"/>
      <c r="G2602" s="92"/>
    </row>
    <row r="2603" spans="1:7">
      <c r="A2603" s="92"/>
      <c r="B2603" s="92"/>
      <c r="C2603" s="92"/>
      <c r="D2603" s="92"/>
      <c r="E2603" s="92"/>
      <c r="F2603" s="92"/>
      <c r="G2603" s="92"/>
    </row>
    <row r="2604" spans="1:7">
      <c r="A2604" s="92"/>
      <c r="B2604" s="92"/>
      <c r="C2604" s="92"/>
      <c r="D2604" s="92"/>
      <c r="E2604" s="92"/>
      <c r="F2604" s="92"/>
      <c r="G2604" s="92"/>
    </row>
    <row r="2605" spans="1:7">
      <c r="A2605" s="92"/>
      <c r="B2605" s="92"/>
      <c r="C2605" s="92"/>
      <c r="D2605" s="92"/>
      <c r="E2605" s="92"/>
      <c r="F2605" s="92"/>
      <c r="G2605" s="92"/>
    </row>
    <row r="2606" spans="1:7">
      <c r="A2606" s="92"/>
      <c r="B2606" s="92"/>
      <c r="C2606" s="92"/>
      <c r="D2606" s="92"/>
      <c r="E2606" s="92"/>
      <c r="F2606" s="92"/>
      <c r="G2606" s="92"/>
    </row>
    <row r="2607" spans="1:7">
      <c r="A2607" s="92"/>
      <c r="B2607" s="92"/>
      <c r="C2607" s="92"/>
      <c r="D2607" s="92"/>
      <c r="E2607" s="92"/>
      <c r="F2607" s="92"/>
      <c r="G2607" s="92"/>
    </row>
    <row r="2608" spans="1:7">
      <c r="A2608" s="92"/>
      <c r="B2608" s="92"/>
      <c r="C2608" s="92"/>
      <c r="D2608" s="92"/>
      <c r="E2608" s="92"/>
      <c r="F2608" s="92"/>
      <c r="G2608" s="92"/>
    </row>
    <row r="2609" spans="1:7">
      <c r="A2609" s="92"/>
      <c r="B2609" s="92"/>
      <c r="C2609" s="92"/>
      <c r="D2609" s="92"/>
      <c r="E2609" s="92"/>
      <c r="F2609" s="92"/>
      <c r="G2609" s="92"/>
    </row>
    <row r="2610" spans="1:7">
      <c r="A2610" s="92"/>
      <c r="B2610" s="92"/>
      <c r="C2610" s="92"/>
      <c r="D2610" s="92"/>
      <c r="E2610" s="92"/>
      <c r="F2610" s="92"/>
      <c r="G2610" s="92"/>
    </row>
    <row r="2611" spans="1:7">
      <c r="A2611" s="92"/>
      <c r="B2611" s="92"/>
      <c r="C2611" s="92"/>
      <c r="D2611" s="92"/>
      <c r="E2611" s="92"/>
      <c r="F2611" s="92"/>
      <c r="G2611" s="92"/>
    </row>
    <row r="2612" spans="1:7">
      <c r="A2612" s="92"/>
      <c r="B2612" s="92"/>
      <c r="C2612" s="92"/>
      <c r="D2612" s="92"/>
      <c r="E2612" s="92"/>
      <c r="F2612" s="92"/>
      <c r="G2612" s="92"/>
    </row>
    <row r="2613" spans="1:7">
      <c r="A2613" s="92"/>
      <c r="B2613" s="92"/>
      <c r="C2613" s="92"/>
      <c r="D2613" s="92"/>
      <c r="E2613" s="92"/>
      <c r="F2613" s="92"/>
      <c r="G2613" s="92"/>
    </row>
    <row r="2614" spans="1:7">
      <c r="A2614" s="92"/>
      <c r="B2614" s="92"/>
      <c r="C2614" s="92"/>
      <c r="D2614" s="92"/>
      <c r="E2614" s="92"/>
      <c r="F2614" s="92"/>
      <c r="G2614" s="92"/>
    </row>
    <row r="2615" spans="1:7">
      <c r="A2615" s="92"/>
      <c r="B2615" s="92"/>
      <c r="C2615" s="92"/>
      <c r="D2615" s="92"/>
      <c r="E2615" s="92"/>
      <c r="F2615" s="92"/>
      <c r="G2615" s="92"/>
    </row>
    <row r="2616" spans="1:7">
      <c r="A2616" s="92"/>
      <c r="B2616" s="92"/>
      <c r="C2616" s="92"/>
      <c r="D2616" s="92"/>
      <c r="E2616" s="92"/>
      <c r="F2616" s="92"/>
      <c r="G2616" s="92"/>
    </row>
    <row r="2617" spans="1:7">
      <c r="A2617" s="92"/>
      <c r="B2617" s="92"/>
      <c r="C2617" s="92"/>
      <c r="D2617" s="92"/>
      <c r="E2617" s="92"/>
      <c r="F2617" s="92"/>
      <c r="G2617" s="92"/>
    </row>
    <row r="2618" spans="1:7">
      <c r="A2618" s="92"/>
      <c r="B2618" s="92"/>
      <c r="C2618" s="92"/>
      <c r="D2618" s="92"/>
      <c r="E2618" s="92"/>
      <c r="F2618" s="92"/>
      <c r="G2618" s="92"/>
    </row>
    <row r="2619" spans="1:7">
      <c r="A2619" s="92"/>
      <c r="B2619" s="92"/>
      <c r="C2619" s="92"/>
      <c r="D2619" s="92"/>
      <c r="E2619" s="92"/>
      <c r="F2619" s="92"/>
      <c r="G2619" s="92"/>
    </row>
    <row r="2620" spans="1:7">
      <c r="A2620" s="92"/>
      <c r="B2620" s="92"/>
      <c r="C2620" s="92"/>
      <c r="D2620" s="92"/>
      <c r="E2620" s="92"/>
      <c r="F2620" s="92"/>
      <c r="G2620" s="92"/>
    </row>
    <row r="2621" spans="1:7">
      <c r="A2621" s="92"/>
      <c r="B2621" s="92"/>
      <c r="C2621" s="92"/>
      <c r="D2621" s="92"/>
      <c r="E2621" s="92"/>
      <c r="F2621" s="92"/>
      <c r="G2621" s="92"/>
    </row>
    <row r="2622" spans="1:7">
      <c r="A2622" s="92"/>
      <c r="B2622" s="92"/>
      <c r="C2622" s="92"/>
      <c r="D2622" s="92"/>
      <c r="E2622" s="92"/>
      <c r="F2622" s="92"/>
      <c r="G2622" s="92"/>
    </row>
    <row r="2623" spans="1:7">
      <c r="A2623" s="92"/>
      <c r="B2623" s="92"/>
      <c r="C2623" s="92"/>
      <c r="D2623" s="92"/>
      <c r="E2623" s="92"/>
      <c r="F2623" s="92"/>
      <c r="G2623" s="92"/>
    </row>
    <row r="2624" spans="1:7">
      <c r="A2624" s="92"/>
      <c r="B2624" s="92"/>
      <c r="C2624" s="92"/>
      <c r="D2624" s="92"/>
      <c r="E2624" s="92"/>
      <c r="F2624" s="92"/>
      <c r="G2624" s="92"/>
    </row>
    <row r="2625" spans="1:7">
      <c r="A2625" s="92"/>
      <c r="B2625" s="92"/>
      <c r="C2625" s="92"/>
      <c r="D2625" s="92"/>
      <c r="E2625" s="92"/>
      <c r="F2625" s="92"/>
      <c r="G2625" s="92"/>
    </row>
    <row r="2626" spans="1:7">
      <c r="A2626" s="92"/>
      <c r="B2626" s="92"/>
      <c r="C2626" s="92"/>
      <c r="D2626" s="92"/>
      <c r="E2626" s="92"/>
      <c r="F2626" s="92"/>
      <c r="G2626" s="92"/>
    </row>
    <row r="2627" spans="1:7">
      <c r="A2627" s="92"/>
      <c r="B2627" s="92"/>
      <c r="C2627" s="92"/>
      <c r="D2627" s="92"/>
      <c r="E2627" s="92"/>
      <c r="F2627" s="92"/>
      <c r="G2627" s="92"/>
    </row>
    <row r="2628" spans="1:7">
      <c r="A2628" s="92"/>
      <c r="B2628" s="92"/>
      <c r="C2628" s="92"/>
      <c r="D2628" s="92"/>
      <c r="E2628" s="92"/>
      <c r="F2628" s="92"/>
      <c r="G2628" s="92"/>
    </row>
    <row r="2629" spans="1:7">
      <c r="A2629" s="92"/>
      <c r="B2629" s="92"/>
      <c r="C2629" s="92"/>
      <c r="D2629" s="92"/>
      <c r="E2629" s="92"/>
      <c r="F2629" s="92"/>
      <c r="G2629" s="92"/>
    </row>
    <row r="2630" spans="1:7">
      <c r="A2630" s="92"/>
      <c r="B2630" s="92"/>
      <c r="C2630" s="92"/>
      <c r="D2630" s="92"/>
      <c r="E2630" s="92"/>
      <c r="F2630" s="92"/>
      <c r="G2630" s="92"/>
    </row>
    <row r="2631" spans="1:7">
      <c r="A2631" s="92"/>
      <c r="B2631" s="92"/>
      <c r="C2631" s="92"/>
      <c r="D2631" s="92"/>
      <c r="E2631" s="92"/>
      <c r="F2631" s="92"/>
      <c r="G2631" s="92"/>
    </row>
    <row r="2632" spans="1:7">
      <c r="A2632" s="92"/>
      <c r="B2632" s="92"/>
      <c r="C2632" s="92"/>
      <c r="D2632" s="92"/>
      <c r="E2632" s="92"/>
      <c r="F2632" s="92"/>
      <c r="G2632" s="92"/>
    </row>
    <row r="2633" spans="1:7">
      <c r="A2633" s="92"/>
      <c r="B2633" s="92"/>
      <c r="C2633" s="92"/>
      <c r="D2633" s="92"/>
      <c r="E2633" s="92"/>
      <c r="F2633" s="92"/>
      <c r="G2633" s="92"/>
    </row>
    <row r="2634" spans="1:7">
      <c r="A2634" s="92"/>
      <c r="B2634" s="92"/>
      <c r="C2634" s="92"/>
      <c r="D2634" s="92"/>
      <c r="E2634" s="92"/>
      <c r="F2634" s="92"/>
      <c r="G2634" s="92"/>
    </row>
    <row r="2635" spans="1:7">
      <c r="A2635" s="92"/>
      <c r="B2635" s="92"/>
      <c r="C2635" s="92"/>
      <c r="D2635" s="92"/>
      <c r="E2635" s="92"/>
      <c r="F2635" s="92"/>
      <c r="G2635" s="92"/>
    </row>
    <row r="2636" spans="1:7">
      <c r="A2636" s="92"/>
      <c r="B2636" s="92"/>
      <c r="C2636" s="92"/>
      <c r="D2636" s="92"/>
      <c r="E2636" s="92"/>
      <c r="F2636" s="92"/>
      <c r="G2636" s="92"/>
    </row>
    <row r="2637" spans="1:7">
      <c r="A2637" s="92"/>
      <c r="B2637" s="92"/>
      <c r="C2637" s="92"/>
      <c r="D2637" s="92"/>
      <c r="E2637" s="92"/>
      <c r="F2637" s="92"/>
      <c r="G2637" s="92"/>
    </row>
    <row r="2638" spans="1:7">
      <c r="A2638" s="92"/>
      <c r="B2638" s="92"/>
      <c r="C2638" s="92"/>
      <c r="D2638" s="92"/>
      <c r="E2638" s="92"/>
      <c r="F2638" s="92"/>
      <c r="G2638" s="92"/>
    </row>
    <row r="2639" spans="1:7">
      <c r="A2639" s="92"/>
      <c r="B2639" s="92"/>
      <c r="C2639" s="92"/>
      <c r="D2639" s="92"/>
      <c r="E2639" s="92"/>
      <c r="F2639" s="92"/>
      <c r="G2639" s="92"/>
    </row>
    <row r="2640" spans="1:7">
      <c r="A2640" s="92"/>
      <c r="B2640" s="92"/>
      <c r="C2640" s="92"/>
      <c r="D2640" s="92"/>
      <c r="E2640" s="92"/>
      <c r="F2640" s="92"/>
      <c r="G2640" s="92"/>
    </row>
    <row r="2641" spans="1:7">
      <c r="A2641" s="92"/>
      <c r="B2641" s="92"/>
      <c r="C2641" s="92"/>
      <c r="D2641" s="92"/>
      <c r="E2641" s="92"/>
      <c r="F2641" s="92"/>
      <c r="G2641" s="92"/>
    </row>
    <row r="2642" spans="1:7">
      <c r="A2642" s="92"/>
      <c r="B2642" s="92"/>
      <c r="C2642" s="92"/>
      <c r="D2642" s="92"/>
      <c r="E2642" s="92"/>
      <c r="F2642" s="92"/>
      <c r="G2642" s="92"/>
    </row>
    <row r="2643" spans="1:7">
      <c r="A2643" s="92"/>
      <c r="B2643" s="92"/>
      <c r="C2643" s="92"/>
      <c r="D2643" s="92"/>
      <c r="E2643" s="92"/>
      <c r="F2643" s="92"/>
      <c r="G2643" s="92"/>
    </row>
    <row r="2644" spans="1:7">
      <c r="A2644" s="92"/>
      <c r="B2644" s="92"/>
      <c r="C2644" s="92"/>
      <c r="D2644" s="92"/>
      <c r="E2644" s="92"/>
      <c r="F2644" s="92"/>
      <c r="G2644" s="92"/>
    </row>
    <row r="2645" spans="1:7">
      <c r="A2645" s="92"/>
      <c r="B2645" s="92"/>
      <c r="C2645" s="92"/>
      <c r="D2645" s="92"/>
      <c r="E2645" s="92"/>
      <c r="F2645" s="92"/>
      <c r="G2645" s="92"/>
    </row>
    <row r="2646" spans="1:7">
      <c r="A2646" s="92"/>
      <c r="B2646" s="92"/>
      <c r="C2646" s="92"/>
      <c r="D2646" s="92"/>
      <c r="E2646" s="92"/>
      <c r="F2646" s="92"/>
      <c r="G2646" s="92"/>
    </row>
    <row r="2647" spans="1:7">
      <c r="A2647" s="92"/>
      <c r="B2647" s="92"/>
      <c r="C2647" s="92"/>
      <c r="D2647" s="92"/>
      <c r="E2647" s="92"/>
      <c r="F2647" s="92"/>
      <c r="G2647" s="92"/>
    </row>
    <row r="2648" spans="1:7">
      <c r="A2648" s="92"/>
      <c r="B2648" s="92"/>
      <c r="C2648" s="92"/>
      <c r="D2648" s="92"/>
      <c r="E2648" s="92"/>
      <c r="F2648" s="92"/>
      <c r="G2648" s="92"/>
    </row>
    <row r="2649" spans="1:7">
      <c r="A2649" s="92"/>
      <c r="B2649" s="92"/>
      <c r="C2649" s="92"/>
      <c r="D2649" s="92"/>
      <c r="E2649" s="92"/>
      <c r="F2649" s="92"/>
      <c r="G2649" s="92"/>
    </row>
    <row r="2650" spans="1:7">
      <c r="A2650" s="92"/>
      <c r="B2650" s="92"/>
      <c r="C2650" s="92"/>
      <c r="D2650" s="92"/>
      <c r="E2650" s="92"/>
      <c r="F2650" s="92"/>
      <c r="G2650" s="92"/>
    </row>
    <row r="2651" spans="1:7">
      <c r="A2651" s="92"/>
      <c r="B2651" s="92"/>
      <c r="C2651" s="92"/>
      <c r="D2651" s="92"/>
      <c r="E2651" s="92"/>
      <c r="F2651" s="92"/>
      <c r="G2651" s="92"/>
    </row>
    <row r="2652" spans="1:7">
      <c r="A2652" s="92"/>
      <c r="B2652" s="92"/>
      <c r="C2652" s="92"/>
      <c r="D2652" s="92"/>
      <c r="E2652" s="92"/>
      <c r="F2652" s="92"/>
      <c r="G2652" s="92"/>
    </row>
    <row r="2653" spans="1:7">
      <c r="A2653" s="92"/>
      <c r="B2653" s="92"/>
      <c r="C2653" s="92"/>
      <c r="D2653" s="92"/>
      <c r="E2653" s="92"/>
      <c r="F2653" s="92"/>
      <c r="G2653" s="92"/>
    </row>
    <row r="2654" spans="1:7">
      <c r="A2654" s="92"/>
      <c r="B2654" s="92"/>
      <c r="C2654" s="92"/>
      <c r="D2654" s="92"/>
      <c r="E2654" s="92"/>
      <c r="F2654" s="92"/>
      <c r="G2654" s="92"/>
    </row>
    <row r="2655" spans="1:7">
      <c r="A2655" s="92"/>
      <c r="B2655" s="92"/>
      <c r="C2655" s="92"/>
      <c r="D2655" s="92"/>
      <c r="E2655" s="92"/>
      <c r="F2655" s="92"/>
      <c r="G2655" s="92"/>
    </row>
    <row r="2656" spans="1:7">
      <c r="A2656" s="92"/>
      <c r="B2656" s="92"/>
      <c r="C2656" s="92"/>
      <c r="D2656" s="92"/>
      <c r="E2656" s="92"/>
      <c r="F2656" s="92"/>
      <c r="G2656" s="92"/>
    </row>
    <row r="2657" spans="1:7">
      <c r="A2657" s="92"/>
      <c r="B2657" s="92"/>
      <c r="C2657" s="92"/>
      <c r="D2657" s="92"/>
      <c r="E2657" s="92"/>
      <c r="F2657" s="92"/>
      <c r="G2657" s="92"/>
    </row>
    <row r="2658" spans="1:7">
      <c r="A2658" s="92"/>
      <c r="B2658" s="92"/>
      <c r="C2658" s="92"/>
      <c r="D2658" s="92"/>
      <c r="E2658" s="92"/>
      <c r="F2658" s="92"/>
      <c r="G2658" s="92"/>
    </row>
    <row r="2659" spans="1:7">
      <c r="A2659" s="92"/>
      <c r="B2659" s="92"/>
      <c r="C2659" s="92"/>
      <c r="D2659" s="92"/>
      <c r="E2659" s="92"/>
      <c r="F2659" s="92"/>
      <c r="G2659" s="92"/>
    </row>
    <row r="2660" spans="1:7">
      <c r="A2660" s="92"/>
      <c r="B2660" s="92"/>
      <c r="C2660" s="92"/>
      <c r="D2660" s="92"/>
      <c r="E2660" s="92"/>
      <c r="F2660" s="92"/>
      <c r="G2660" s="92"/>
    </row>
    <row r="2661" spans="1:7">
      <c r="A2661" s="92"/>
      <c r="B2661" s="92"/>
      <c r="C2661" s="92"/>
      <c r="D2661" s="92"/>
      <c r="E2661" s="92"/>
      <c r="F2661" s="92"/>
      <c r="G2661" s="92"/>
    </row>
    <row r="2662" spans="1:7">
      <c r="A2662" s="92"/>
      <c r="B2662" s="92"/>
      <c r="C2662" s="92"/>
      <c r="D2662" s="92"/>
      <c r="E2662" s="92"/>
      <c r="F2662" s="92"/>
      <c r="G2662" s="92"/>
    </row>
    <row r="2663" spans="1:7">
      <c r="A2663" s="92"/>
      <c r="B2663" s="92"/>
      <c r="C2663" s="92"/>
      <c r="D2663" s="92"/>
      <c r="E2663" s="92"/>
      <c r="F2663" s="92"/>
      <c r="G2663" s="92"/>
    </row>
    <row r="2664" spans="1:7">
      <c r="A2664" s="92"/>
      <c r="B2664" s="92"/>
      <c r="C2664" s="92"/>
      <c r="D2664" s="92"/>
      <c r="E2664" s="92"/>
      <c r="F2664" s="92"/>
      <c r="G2664" s="92"/>
    </row>
    <row r="2665" spans="1:7">
      <c r="A2665" s="92"/>
      <c r="B2665" s="92"/>
      <c r="C2665" s="92"/>
      <c r="D2665" s="92"/>
      <c r="E2665" s="92"/>
      <c r="F2665" s="92"/>
      <c r="G2665" s="92"/>
    </row>
    <row r="2666" spans="1:7">
      <c r="A2666" s="92"/>
      <c r="B2666" s="92"/>
      <c r="C2666" s="92"/>
      <c r="D2666" s="92"/>
      <c r="E2666" s="92"/>
      <c r="F2666" s="92"/>
      <c r="G2666" s="92"/>
    </row>
    <row r="2667" spans="1:7">
      <c r="A2667" s="92"/>
      <c r="B2667" s="92"/>
      <c r="C2667" s="92"/>
      <c r="D2667" s="92"/>
      <c r="E2667" s="92"/>
      <c r="F2667" s="92"/>
      <c r="G2667" s="92"/>
    </row>
    <row r="2668" spans="1:7">
      <c r="A2668" s="92"/>
      <c r="B2668" s="92"/>
      <c r="C2668" s="92"/>
      <c r="D2668" s="92"/>
      <c r="E2668" s="92"/>
      <c r="F2668" s="92"/>
      <c r="G2668" s="92"/>
    </row>
    <row r="2669" spans="1:7">
      <c r="A2669" s="92"/>
      <c r="B2669" s="92"/>
      <c r="C2669" s="92"/>
      <c r="D2669" s="92"/>
      <c r="E2669" s="92"/>
      <c r="F2669" s="92"/>
      <c r="G2669" s="92"/>
    </row>
    <row r="2670" spans="1:7">
      <c r="A2670" s="92"/>
      <c r="B2670" s="92"/>
      <c r="C2670" s="92"/>
      <c r="D2670" s="92"/>
      <c r="E2670" s="92"/>
      <c r="F2670" s="92"/>
      <c r="G2670" s="92"/>
    </row>
    <row r="2671" spans="1:7">
      <c r="A2671" s="92"/>
      <c r="B2671" s="92"/>
      <c r="C2671" s="92"/>
      <c r="D2671" s="92"/>
      <c r="E2671" s="92"/>
      <c r="F2671" s="92"/>
      <c r="G2671" s="92"/>
    </row>
    <row r="2672" spans="1:7">
      <c r="A2672" s="92"/>
      <c r="B2672" s="92"/>
      <c r="C2672" s="92"/>
      <c r="D2672" s="92"/>
      <c r="E2672" s="92"/>
      <c r="F2672" s="92"/>
      <c r="G2672" s="92"/>
    </row>
    <row r="2673" spans="1:7">
      <c r="A2673" s="92"/>
      <c r="B2673" s="92"/>
      <c r="C2673" s="92"/>
      <c r="D2673" s="92"/>
      <c r="E2673" s="92"/>
      <c r="F2673" s="92"/>
      <c r="G2673" s="92"/>
    </row>
    <row r="2674" spans="1:7">
      <c r="A2674" s="92"/>
      <c r="B2674" s="92"/>
      <c r="C2674" s="92"/>
      <c r="D2674" s="92"/>
      <c r="E2674" s="92"/>
      <c r="F2674" s="92"/>
      <c r="G2674" s="92"/>
    </row>
    <row r="2675" spans="1:7">
      <c r="A2675" s="92"/>
      <c r="B2675" s="92"/>
      <c r="C2675" s="92"/>
      <c r="D2675" s="92"/>
      <c r="E2675" s="92"/>
      <c r="F2675" s="92"/>
      <c r="G2675" s="92"/>
    </row>
    <row r="2676" spans="1:7">
      <c r="A2676" s="92"/>
      <c r="B2676" s="92"/>
      <c r="C2676" s="92"/>
      <c r="D2676" s="92"/>
      <c r="E2676" s="92"/>
      <c r="F2676" s="92"/>
      <c r="G2676" s="92"/>
    </row>
    <row r="2677" spans="1:7">
      <c r="A2677" s="92"/>
      <c r="B2677" s="92"/>
      <c r="C2677" s="92"/>
      <c r="D2677" s="92"/>
      <c r="E2677" s="92"/>
      <c r="F2677" s="92"/>
      <c r="G2677" s="92"/>
    </row>
    <row r="2678" spans="1:7">
      <c r="A2678" s="92"/>
      <c r="B2678" s="92"/>
      <c r="C2678" s="92"/>
      <c r="D2678" s="92"/>
      <c r="E2678" s="92"/>
      <c r="F2678" s="92"/>
      <c r="G2678" s="92"/>
    </row>
    <row r="2679" spans="1:7">
      <c r="A2679" s="92"/>
      <c r="B2679" s="92"/>
      <c r="C2679" s="92"/>
      <c r="D2679" s="92"/>
      <c r="E2679" s="92"/>
      <c r="F2679" s="92"/>
      <c r="G2679" s="92"/>
    </row>
    <row r="2680" spans="1:7">
      <c r="A2680" s="92"/>
      <c r="B2680" s="92"/>
      <c r="C2680" s="92"/>
      <c r="D2680" s="92"/>
      <c r="E2680" s="92"/>
      <c r="F2680" s="92"/>
      <c r="G2680" s="92"/>
    </row>
    <row r="2681" spans="1:7">
      <c r="A2681" s="92"/>
      <c r="B2681" s="92"/>
      <c r="C2681" s="92"/>
      <c r="D2681" s="92"/>
      <c r="E2681" s="92"/>
      <c r="F2681" s="92"/>
      <c r="G2681" s="92"/>
    </row>
    <row r="2682" spans="1:7">
      <c r="A2682" s="92"/>
      <c r="B2682" s="92"/>
      <c r="C2682" s="92"/>
      <c r="D2682" s="92"/>
      <c r="E2682" s="92"/>
      <c r="F2682" s="92"/>
      <c r="G2682" s="92"/>
    </row>
    <row r="2683" spans="1:7">
      <c r="A2683" s="92"/>
      <c r="B2683" s="92"/>
      <c r="C2683" s="92"/>
      <c r="D2683" s="92"/>
      <c r="E2683" s="92"/>
      <c r="F2683" s="92"/>
      <c r="G2683" s="92"/>
    </row>
    <row r="2684" spans="1:7">
      <c r="A2684" s="92"/>
      <c r="B2684" s="92"/>
      <c r="C2684" s="92"/>
      <c r="D2684" s="92"/>
      <c r="E2684" s="92"/>
      <c r="F2684" s="92"/>
      <c r="G2684" s="92"/>
    </row>
    <row r="2685" spans="1:7">
      <c r="A2685" s="92"/>
      <c r="B2685" s="92"/>
      <c r="C2685" s="92"/>
      <c r="D2685" s="92"/>
      <c r="E2685" s="92"/>
      <c r="F2685" s="92"/>
      <c r="G2685" s="92"/>
    </row>
    <row r="2686" spans="1:7">
      <c r="A2686" s="92"/>
      <c r="B2686" s="92"/>
      <c r="C2686" s="92"/>
      <c r="D2686" s="92"/>
      <c r="E2686" s="92"/>
      <c r="F2686" s="92"/>
      <c r="G2686" s="92"/>
    </row>
    <row r="2687" spans="1:7">
      <c r="A2687" s="92"/>
      <c r="B2687" s="92"/>
      <c r="C2687" s="92"/>
      <c r="D2687" s="92"/>
      <c r="E2687" s="92"/>
      <c r="F2687" s="92"/>
      <c r="G2687" s="92"/>
    </row>
    <row r="2688" spans="1:7">
      <c r="A2688" s="92"/>
      <c r="B2688" s="92"/>
      <c r="C2688" s="92"/>
      <c r="D2688" s="92"/>
      <c r="E2688" s="92"/>
      <c r="F2688" s="92"/>
      <c r="G2688" s="92"/>
    </row>
    <row r="2689" spans="1:7">
      <c r="A2689" s="92"/>
      <c r="B2689" s="92"/>
      <c r="C2689" s="92"/>
      <c r="D2689" s="92"/>
      <c r="E2689" s="92"/>
      <c r="F2689" s="92"/>
      <c r="G2689" s="92"/>
    </row>
    <row r="2690" spans="1:7">
      <c r="A2690" s="92"/>
      <c r="B2690" s="92"/>
      <c r="C2690" s="92"/>
      <c r="D2690" s="92"/>
      <c r="E2690" s="92"/>
      <c r="F2690" s="92"/>
      <c r="G2690" s="92"/>
    </row>
    <row r="2691" spans="1:7">
      <c r="A2691" s="92"/>
      <c r="B2691" s="92"/>
      <c r="C2691" s="92"/>
      <c r="D2691" s="92"/>
      <c r="E2691" s="92"/>
      <c r="F2691" s="92"/>
      <c r="G2691" s="92"/>
    </row>
    <row r="2692" spans="1:7">
      <c r="A2692" s="92"/>
      <c r="B2692" s="92"/>
      <c r="C2692" s="92"/>
      <c r="D2692" s="92"/>
      <c r="E2692" s="92"/>
      <c r="F2692" s="92"/>
      <c r="G2692" s="92"/>
    </row>
    <row r="2693" spans="1:7">
      <c r="A2693" s="92"/>
      <c r="B2693" s="92"/>
      <c r="C2693" s="92"/>
      <c r="D2693" s="92"/>
      <c r="E2693" s="92"/>
      <c r="F2693" s="92"/>
      <c r="G2693" s="92"/>
    </row>
    <row r="2694" spans="1:7">
      <c r="A2694" s="92"/>
      <c r="B2694" s="92"/>
      <c r="C2694" s="92"/>
      <c r="D2694" s="92"/>
      <c r="E2694" s="92"/>
      <c r="F2694" s="92"/>
      <c r="G2694" s="92"/>
    </row>
    <row r="2695" spans="1:7">
      <c r="A2695" s="92"/>
      <c r="B2695" s="92"/>
      <c r="C2695" s="92"/>
      <c r="D2695" s="92"/>
      <c r="E2695" s="92"/>
      <c r="F2695" s="92"/>
      <c r="G2695" s="92"/>
    </row>
    <row r="2696" spans="1:7">
      <c r="A2696" s="92"/>
      <c r="B2696" s="92"/>
      <c r="C2696" s="92"/>
      <c r="D2696" s="92"/>
      <c r="E2696" s="92"/>
      <c r="F2696" s="92"/>
      <c r="G2696" s="92"/>
    </row>
    <row r="2697" spans="1:7">
      <c r="A2697" s="92"/>
      <c r="B2697" s="92"/>
      <c r="C2697" s="92"/>
      <c r="D2697" s="92"/>
      <c r="E2697" s="92"/>
      <c r="F2697" s="92"/>
      <c r="G2697" s="92"/>
    </row>
    <row r="2698" spans="1:7">
      <c r="A2698" s="92"/>
      <c r="B2698" s="92"/>
      <c r="C2698" s="92"/>
      <c r="D2698" s="92"/>
      <c r="E2698" s="92"/>
      <c r="F2698" s="92"/>
      <c r="G2698" s="92"/>
    </row>
    <row r="2699" spans="1:7">
      <c r="A2699" s="92"/>
      <c r="B2699" s="92"/>
      <c r="C2699" s="92"/>
      <c r="D2699" s="92"/>
      <c r="E2699" s="92"/>
      <c r="F2699" s="92"/>
      <c r="G2699" s="92"/>
    </row>
    <row r="2700" spans="1:7">
      <c r="A2700" s="92"/>
      <c r="B2700" s="92"/>
      <c r="C2700" s="92"/>
      <c r="D2700" s="92"/>
      <c r="E2700" s="92"/>
      <c r="F2700" s="92"/>
      <c r="G2700" s="92"/>
    </row>
    <row r="2701" spans="1:7">
      <c r="A2701" s="92"/>
      <c r="B2701" s="92"/>
      <c r="C2701" s="92"/>
      <c r="D2701" s="92"/>
      <c r="E2701" s="92"/>
      <c r="F2701" s="92"/>
      <c r="G2701" s="92"/>
    </row>
    <row r="2702" spans="1:7">
      <c r="A2702" s="92"/>
      <c r="B2702" s="92"/>
      <c r="C2702" s="92"/>
      <c r="D2702" s="92"/>
      <c r="E2702" s="92"/>
      <c r="F2702" s="92"/>
      <c r="G2702" s="92"/>
    </row>
    <row r="2703" spans="1:7">
      <c r="A2703" s="92"/>
      <c r="B2703" s="92"/>
      <c r="C2703" s="92"/>
      <c r="D2703" s="92"/>
      <c r="E2703" s="92"/>
      <c r="F2703" s="92"/>
      <c r="G2703" s="92"/>
    </row>
    <row r="2704" spans="1:7">
      <c r="A2704" s="92"/>
      <c r="B2704" s="92"/>
      <c r="C2704" s="92"/>
      <c r="D2704" s="92"/>
      <c r="E2704" s="92"/>
      <c r="F2704" s="92"/>
      <c r="G2704" s="92"/>
    </row>
    <row r="2705" spans="1:7">
      <c r="A2705" s="92"/>
      <c r="B2705" s="92"/>
      <c r="C2705" s="92"/>
      <c r="D2705" s="92"/>
      <c r="E2705" s="92"/>
      <c r="F2705" s="92"/>
      <c r="G2705" s="92"/>
    </row>
    <row r="2706" spans="1:7">
      <c r="A2706" s="92"/>
      <c r="B2706" s="92"/>
      <c r="C2706" s="92"/>
      <c r="D2706" s="92"/>
      <c r="E2706" s="92"/>
      <c r="F2706" s="92"/>
      <c r="G2706" s="92"/>
    </row>
    <row r="2707" spans="1:7">
      <c r="A2707" s="92"/>
      <c r="B2707" s="92"/>
      <c r="C2707" s="92"/>
      <c r="D2707" s="92"/>
      <c r="E2707" s="92"/>
      <c r="F2707" s="92"/>
      <c r="G2707" s="92"/>
    </row>
    <row r="2708" spans="1:7">
      <c r="A2708" s="92"/>
      <c r="B2708" s="92"/>
      <c r="C2708" s="92"/>
      <c r="D2708" s="92"/>
      <c r="E2708" s="92"/>
      <c r="F2708" s="92"/>
      <c r="G2708" s="92"/>
    </row>
    <row r="2709" spans="1:7">
      <c r="A2709" s="92"/>
      <c r="B2709" s="92"/>
      <c r="C2709" s="92"/>
      <c r="D2709" s="92"/>
      <c r="E2709" s="92"/>
      <c r="F2709" s="92"/>
      <c r="G2709" s="92"/>
    </row>
    <row r="2710" spans="1:7">
      <c r="A2710" s="92"/>
      <c r="B2710" s="92"/>
      <c r="C2710" s="92"/>
      <c r="D2710" s="92"/>
      <c r="E2710" s="92"/>
      <c r="F2710" s="92"/>
      <c r="G2710" s="92"/>
    </row>
    <row r="2711" spans="1:7">
      <c r="A2711" s="92"/>
      <c r="B2711" s="92"/>
      <c r="C2711" s="92"/>
      <c r="D2711" s="92"/>
      <c r="E2711" s="92"/>
      <c r="F2711" s="92"/>
      <c r="G2711" s="92"/>
    </row>
    <row r="2712" spans="1:7">
      <c r="A2712" s="92"/>
      <c r="B2712" s="92"/>
      <c r="C2712" s="92"/>
      <c r="D2712" s="92"/>
      <c r="E2712" s="92"/>
      <c r="F2712" s="92"/>
      <c r="G2712" s="92"/>
    </row>
    <row r="2713" spans="1:7">
      <c r="A2713" s="92"/>
      <c r="B2713" s="92"/>
      <c r="C2713" s="92"/>
      <c r="D2713" s="92"/>
      <c r="E2713" s="92"/>
      <c r="F2713" s="92"/>
      <c r="G2713" s="92"/>
    </row>
    <row r="2714" spans="1:7">
      <c r="A2714" s="92"/>
      <c r="B2714" s="92"/>
      <c r="C2714" s="92"/>
      <c r="D2714" s="92"/>
      <c r="E2714" s="92"/>
      <c r="F2714" s="92"/>
      <c r="G2714" s="92"/>
    </row>
    <row r="2715" spans="1:7">
      <c r="A2715" s="92"/>
      <c r="B2715" s="92"/>
      <c r="C2715" s="92"/>
      <c r="D2715" s="92"/>
      <c r="E2715" s="92"/>
      <c r="F2715" s="92"/>
      <c r="G2715" s="92"/>
    </row>
    <row r="2716" spans="1:7">
      <c r="A2716" s="92"/>
      <c r="B2716" s="92"/>
      <c r="C2716" s="92"/>
      <c r="D2716" s="92"/>
      <c r="E2716" s="92"/>
      <c r="F2716" s="92"/>
      <c r="G2716" s="92"/>
    </row>
    <row r="2717" spans="1:7">
      <c r="A2717" s="92"/>
      <c r="B2717" s="92"/>
      <c r="C2717" s="92"/>
      <c r="D2717" s="92"/>
      <c r="E2717" s="92"/>
      <c r="F2717" s="92"/>
      <c r="G2717" s="92"/>
    </row>
    <row r="2718" spans="1:7">
      <c r="A2718" s="92"/>
      <c r="B2718" s="92"/>
      <c r="C2718" s="92"/>
      <c r="D2718" s="92"/>
      <c r="E2718" s="92"/>
      <c r="F2718" s="92"/>
      <c r="G2718" s="92"/>
    </row>
    <row r="2719" spans="1:7">
      <c r="A2719" s="92"/>
      <c r="B2719" s="92"/>
      <c r="C2719" s="92"/>
      <c r="D2719" s="92"/>
      <c r="E2719" s="92"/>
      <c r="F2719" s="92"/>
      <c r="G2719" s="92"/>
    </row>
    <row r="2720" spans="1:7">
      <c r="A2720" s="92"/>
      <c r="B2720" s="92"/>
      <c r="C2720" s="92"/>
      <c r="D2720" s="92"/>
      <c r="E2720" s="92"/>
      <c r="F2720" s="92"/>
      <c r="G2720" s="92"/>
    </row>
    <row r="2721" spans="1:7">
      <c r="A2721" s="92"/>
      <c r="B2721" s="92"/>
      <c r="C2721" s="92"/>
      <c r="D2721" s="92"/>
      <c r="E2721" s="92"/>
      <c r="F2721" s="92"/>
      <c r="G2721" s="92"/>
    </row>
    <row r="2722" spans="1:7">
      <c r="A2722" s="92"/>
      <c r="B2722" s="92"/>
      <c r="C2722" s="92"/>
      <c r="D2722" s="92"/>
      <c r="E2722" s="92"/>
      <c r="F2722" s="92"/>
      <c r="G2722" s="92"/>
    </row>
    <row r="2723" spans="1:7">
      <c r="A2723" s="92"/>
      <c r="B2723" s="92"/>
      <c r="C2723" s="92"/>
      <c r="D2723" s="92"/>
      <c r="E2723" s="92"/>
      <c r="F2723" s="92"/>
      <c r="G2723" s="92"/>
    </row>
    <row r="2724" spans="1:7">
      <c r="A2724" s="92"/>
      <c r="B2724" s="92"/>
      <c r="C2724" s="92"/>
      <c r="D2724" s="92"/>
      <c r="E2724" s="92"/>
      <c r="F2724" s="92"/>
      <c r="G2724" s="92"/>
    </row>
    <row r="2725" spans="1:7">
      <c r="A2725" s="92"/>
      <c r="B2725" s="92"/>
      <c r="C2725" s="92"/>
      <c r="D2725" s="92"/>
      <c r="E2725" s="92"/>
      <c r="F2725" s="92"/>
      <c r="G2725" s="92"/>
    </row>
    <row r="2726" spans="1:7">
      <c r="A2726" s="92"/>
      <c r="B2726" s="92"/>
      <c r="C2726" s="92"/>
      <c r="D2726" s="92"/>
      <c r="E2726" s="92"/>
      <c r="F2726" s="92"/>
      <c r="G2726" s="92"/>
    </row>
    <row r="2727" spans="1:7">
      <c r="A2727" s="92"/>
      <c r="B2727" s="92"/>
      <c r="C2727" s="92"/>
      <c r="D2727" s="92"/>
      <c r="E2727" s="92"/>
      <c r="F2727" s="92"/>
      <c r="G2727" s="92"/>
    </row>
    <row r="2728" spans="1:7">
      <c r="A2728" s="92"/>
      <c r="B2728" s="92"/>
      <c r="C2728" s="92"/>
      <c r="D2728" s="92"/>
      <c r="E2728" s="92"/>
      <c r="F2728" s="92"/>
      <c r="G2728" s="92"/>
    </row>
    <row r="2729" spans="1:7">
      <c r="A2729" s="92"/>
      <c r="B2729" s="92"/>
      <c r="C2729" s="92"/>
      <c r="D2729" s="92"/>
      <c r="E2729" s="92"/>
      <c r="F2729" s="92"/>
      <c r="G2729" s="92"/>
    </row>
    <row r="2730" spans="1:7">
      <c r="A2730" s="92"/>
      <c r="B2730" s="92"/>
      <c r="C2730" s="92"/>
      <c r="D2730" s="92"/>
      <c r="E2730" s="92"/>
      <c r="F2730" s="92"/>
      <c r="G2730" s="92"/>
    </row>
    <row r="2731" spans="1:7">
      <c r="A2731" s="92"/>
      <c r="B2731" s="92"/>
      <c r="C2731" s="92"/>
      <c r="D2731" s="92"/>
      <c r="E2731" s="92"/>
      <c r="F2731" s="92"/>
      <c r="G2731" s="92"/>
    </row>
    <row r="2732" spans="1:7">
      <c r="A2732" s="92"/>
      <c r="B2732" s="92"/>
      <c r="C2732" s="92"/>
      <c r="D2732" s="92"/>
      <c r="E2732" s="92"/>
      <c r="F2732" s="92"/>
      <c r="G2732" s="92"/>
    </row>
    <row r="2733" spans="1:7">
      <c r="A2733" s="92"/>
      <c r="B2733" s="92"/>
      <c r="C2733" s="92"/>
      <c r="D2733" s="92"/>
      <c r="E2733" s="92"/>
      <c r="F2733" s="92"/>
      <c r="G2733" s="92"/>
    </row>
    <row r="2734" spans="1:7">
      <c r="A2734" s="92"/>
      <c r="B2734" s="92"/>
      <c r="C2734" s="92"/>
      <c r="D2734" s="92"/>
      <c r="E2734" s="92"/>
      <c r="F2734" s="92"/>
      <c r="G2734" s="92"/>
    </row>
    <row r="2735" spans="1:7">
      <c r="A2735" s="92"/>
      <c r="B2735" s="92"/>
      <c r="C2735" s="92"/>
      <c r="D2735" s="92"/>
      <c r="E2735" s="92"/>
      <c r="F2735" s="92"/>
      <c r="G2735" s="92"/>
    </row>
    <row r="2736" spans="1:7">
      <c r="A2736" s="92"/>
      <c r="B2736" s="92"/>
      <c r="C2736" s="92"/>
      <c r="D2736" s="92"/>
      <c r="E2736" s="92"/>
      <c r="F2736" s="92"/>
      <c r="G2736" s="92"/>
    </row>
    <row r="2737" spans="1:7">
      <c r="A2737" s="92"/>
      <c r="B2737" s="92"/>
      <c r="C2737" s="92"/>
      <c r="D2737" s="92"/>
      <c r="E2737" s="92"/>
      <c r="F2737" s="92"/>
      <c r="G2737" s="92"/>
    </row>
    <row r="2738" spans="1:7">
      <c r="A2738" s="92"/>
      <c r="B2738" s="92"/>
      <c r="C2738" s="92"/>
      <c r="D2738" s="92"/>
      <c r="E2738" s="92"/>
      <c r="F2738" s="92"/>
      <c r="G2738" s="92"/>
    </row>
    <row r="2739" spans="1:7">
      <c r="A2739" s="92"/>
      <c r="B2739" s="92"/>
      <c r="C2739" s="92"/>
      <c r="D2739" s="92"/>
      <c r="E2739" s="92"/>
      <c r="F2739" s="92"/>
      <c r="G2739" s="92"/>
    </row>
    <row r="2740" spans="1:7">
      <c r="A2740" s="92"/>
      <c r="B2740" s="92"/>
      <c r="C2740" s="92"/>
      <c r="D2740" s="92"/>
      <c r="E2740" s="92"/>
      <c r="F2740" s="92"/>
      <c r="G2740" s="92"/>
    </row>
    <row r="2741" spans="1:7">
      <c r="A2741" s="92"/>
      <c r="B2741" s="92"/>
      <c r="C2741" s="92"/>
      <c r="D2741" s="92"/>
      <c r="E2741" s="92"/>
      <c r="F2741" s="92"/>
      <c r="G2741" s="92"/>
    </row>
    <row r="2742" spans="1:7">
      <c r="A2742" s="92"/>
      <c r="B2742" s="92"/>
      <c r="C2742" s="92"/>
      <c r="D2742" s="92"/>
      <c r="E2742" s="92"/>
      <c r="F2742" s="92"/>
      <c r="G2742" s="92"/>
    </row>
    <row r="2743" spans="1:7">
      <c r="A2743" s="92"/>
      <c r="B2743" s="92"/>
      <c r="C2743" s="92"/>
      <c r="D2743" s="92"/>
      <c r="E2743" s="92"/>
      <c r="F2743" s="92"/>
      <c r="G2743" s="92"/>
    </row>
    <row r="2744" spans="1:7">
      <c r="A2744" s="92"/>
      <c r="B2744" s="92"/>
      <c r="C2744" s="92"/>
      <c r="D2744" s="92"/>
      <c r="E2744" s="92"/>
      <c r="F2744" s="92"/>
      <c r="G2744" s="92"/>
    </row>
    <row r="2745" spans="1:7">
      <c r="A2745" s="92"/>
      <c r="B2745" s="92"/>
      <c r="C2745" s="92"/>
      <c r="D2745" s="92"/>
      <c r="E2745" s="92"/>
      <c r="F2745" s="92"/>
      <c r="G2745" s="92"/>
    </row>
    <row r="2746" spans="1:7">
      <c r="A2746" s="92"/>
      <c r="B2746" s="92"/>
      <c r="C2746" s="92"/>
      <c r="D2746" s="92"/>
      <c r="E2746" s="92"/>
      <c r="F2746" s="92"/>
      <c r="G2746" s="92"/>
    </row>
    <row r="2747" spans="1:7">
      <c r="A2747" s="92"/>
      <c r="B2747" s="92"/>
      <c r="C2747" s="92"/>
      <c r="D2747" s="92"/>
      <c r="E2747" s="92"/>
      <c r="F2747" s="92"/>
      <c r="G2747" s="92"/>
    </row>
    <row r="2748" spans="1:7">
      <c r="A2748" s="92"/>
      <c r="B2748" s="92"/>
      <c r="C2748" s="92"/>
      <c r="D2748" s="92"/>
      <c r="E2748" s="92"/>
      <c r="F2748" s="92"/>
      <c r="G2748" s="92"/>
    </row>
    <row r="2749" spans="1:7">
      <c r="A2749" s="92"/>
      <c r="B2749" s="92"/>
      <c r="C2749" s="92"/>
      <c r="D2749" s="92"/>
      <c r="E2749" s="92"/>
      <c r="F2749" s="92"/>
      <c r="G2749" s="92"/>
    </row>
    <row r="2750" spans="1:7">
      <c r="A2750" s="92"/>
      <c r="B2750" s="92"/>
      <c r="C2750" s="92"/>
      <c r="D2750" s="92"/>
      <c r="E2750" s="92"/>
      <c r="F2750" s="92"/>
      <c r="G2750" s="92"/>
    </row>
    <row r="2751" spans="1:7">
      <c r="A2751" s="92"/>
      <c r="B2751" s="92"/>
      <c r="C2751" s="92"/>
      <c r="D2751" s="92"/>
      <c r="E2751" s="92"/>
      <c r="F2751" s="92"/>
      <c r="G2751" s="92"/>
    </row>
    <row r="2752" spans="1:7">
      <c r="A2752" s="92"/>
      <c r="B2752" s="92"/>
      <c r="C2752" s="92"/>
      <c r="D2752" s="92"/>
      <c r="E2752" s="92"/>
      <c r="F2752" s="92"/>
      <c r="G2752" s="92"/>
    </row>
    <row r="2753" spans="1:7">
      <c r="A2753" s="92"/>
      <c r="B2753" s="92"/>
      <c r="C2753" s="92"/>
      <c r="D2753" s="92"/>
      <c r="E2753" s="92"/>
      <c r="F2753" s="92"/>
      <c r="G2753" s="92"/>
    </row>
    <row r="2754" spans="1:7">
      <c r="A2754" s="92"/>
      <c r="B2754" s="92"/>
      <c r="C2754" s="92"/>
      <c r="D2754" s="92"/>
      <c r="E2754" s="92"/>
      <c r="F2754" s="92"/>
      <c r="G2754" s="92"/>
    </row>
    <row r="2755" spans="1:7">
      <c r="A2755" s="92"/>
      <c r="B2755" s="92"/>
      <c r="C2755" s="92"/>
      <c r="D2755" s="92"/>
      <c r="E2755" s="92"/>
      <c r="F2755" s="92"/>
      <c r="G2755" s="92"/>
    </row>
    <row r="2756" spans="1:7">
      <c r="A2756" s="92"/>
      <c r="B2756" s="92"/>
      <c r="C2756" s="92"/>
      <c r="D2756" s="92"/>
      <c r="E2756" s="92"/>
      <c r="F2756" s="92"/>
      <c r="G2756" s="92"/>
    </row>
    <row r="2757" spans="1:7">
      <c r="A2757" s="92"/>
      <c r="B2757" s="92"/>
      <c r="C2757" s="92"/>
      <c r="D2757" s="92"/>
      <c r="E2757" s="92"/>
      <c r="F2757" s="92"/>
      <c r="G2757" s="92"/>
    </row>
    <row r="2758" spans="1:7">
      <c r="A2758" s="92"/>
      <c r="B2758" s="92"/>
      <c r="C2758" s="92"/>
      <c r="D2758" s="92"/>
      <c r="E2758" s="92"/>
      <c r="F2758" s="92"/>
      <c r="G2758" s="92"/>
    </row>
    <row r="2759" spans="1:7">
      <c r="A2759" s="92"/>
      <c r="B2759" s="92"/>
      <c r="C2759" s="92"/>
      <c r="D2759" s="92"/>
      <c r="E2759" s="92"/>
      <c r="F2759" s="92"/>
      <c r="G2759" s="92"/>
    </row>
    <row r="2760" spans="1:7">
      <c r="A2760" s="92"/>
      <c r="B2760" s="92"/>
      <c r="C2760" s="92"/>
      <c r="D2760" s="92"/>
      <c r="E2760" s="92"/>
      <c r="F2760" s="92"/>
      <c r="G2760" s="92"/>
    </row>
    <row r="2761" spans="1:7">
      <c r="A2761" s="92"/>
      <c r="B2761" s="92"/>
      <c r="C2761" s="92"/>
      <c r="D2761" s="92"/>
      <c r="E2761" s="92"/>
      <c r="F2761" s="92"/>
      <c r="G2761" s="92"/>
    </row>
    <row r="2762" spans="1:7">
      <c r="A2762" s="92"/>
      <c r="B2762" s="92"/>
      <c r="C2762" s="92"/>
      <c r="D2762" s="92"/>
      <c r="E2762" s="92"/>
      <c r="F2762" s="92"/>
      <c r="G2762" s="92"/>
    </row>
    <row r="2763" spans="1:7">
      <c r="A2763" s="92"/>
      <c r="B2763" s="92"/>
      <c r="C2763" s="92"/>
      <c r="D2763" s="92"/>
      <c r="E2763" s="92"/>
      <c r="F2763" s="92"/>
      <c r="G2763" s="92"/>
    </row>
    <row r="2764" spans="1:7">
      <c r="A2764" s="92"/>
      <c r="B2764" s="92"/>
      <c r="C2764" s="92"/>
      <c r="D2764" s="92"/>
      <c r="E2764" s="92"/>
      <c r="F2764" s="92"/>
      <c r="G2764" s="92"/>
    </row>
    <row r="2765" spans="1:7">
      <c r="A2765" s="92"/>
      <c r="B2765" s="92"/>
      <c r="C2765" s="92"/>
      <c r="D2765" s="92"/>
      <c r="E2765" s="92"/>
      <c r="F2765" s="92"/>
      <c r="G2765" s="92"/>
    </row>
    <row r="2766" spans="1:7">
      <c r="A2766" s="92"/>
      <c r="B2766" s="92"/>
      <c r="C2766" s="92"/>
      <c r="D2766" s="92"/>
      <c r="E2766" s="92"/>
      <c r="F2766" s="92"/>
      <c r="G2766" s="92"/>
    </row>
    <row r="2767" spans="1:7">
      <c r="A2767" s="92"/>
      <c r="B2767" s="92"/>
      <c r="C2767" s="92"/>
      <c r="D2767" s="92"/>
      <c r="E2767" s="92"/>
      <c r="F2767" s="92"/>
      <c r="G2767" s="92"/>
    </row>
    <row r="2768" spans="1:7">
      <c r="A2768" s="92"/>
      <c r="B2768" s="92"/>
      <c r="C2768" s="92"/>
      <c r="D2768" s="92"/>
      <c r="E2768" s="92"/>
      <c r="F2768" s="92"/>
      <c r="G2768" s="92"/>
    </row>
    <row r="2769" spans="1:7">
      <c r="A2769" s="92"/>
      <c r="B2769" s="92"/>
      <c r="C2769" s="92"/>
      <c r="D2769" s="92"/>
      <c r="E2769" s="92"/>
      <c r="F2769" s="92"/>
      <c r="G2769" s="92"/>
    </row>
    <row r="2770" spans="1:7">
      <c r="A2770" s="92"/>
      <c r="B2770" s="92"/>
      <c r="C2770" s="92"/>
      <c r="D2770" s="92"/>
      <c r="E2770" s="92"/>
      <c r="F2770" s="92"/>
      <c r="G2770" s="92"/>
    </row>
    <row r="2771" spans="1:7">
      <c r="A2771" s="92"/>
      <c r="B2771" s="92"/>
      <c r="C2771" s="92"/>
      <c r="D2771" s="92"/>
      <c r="E2771" s="92"/>
      <c r="F2771" s="92"/>
      <c r="G2771" s="92"/>
    </row>
    <row r="2772" spans="1:7">
      <c r="A2772" s="92"/>
      <c r="B2772" s="92"/>
      <c r="C2772" s="92"/>
      <c r="D2772" s="92"/>
      <c r="E2772" s="92"/>
      <c r="F2772" s="92"/>
      <c r="G2772" s="92"/>
    </row>
    <row r="2773" spans="1:7">
      <c r="A2773" s="92"/>
      <c r="B2773" s="92"/>
      <c r="C2773" s="92"/>
      <c r="D2773" s="92"/>
      <c r="E2773" s="92"/>
      <c r="F2773" s="92"/>
      <c r="G2773" s="92"/>
    </row>
    <row r="2774" spans="1:7">
      <c r="A2774" s="92"/>
      <c r="B2774" s="92"/>
      <c r="C2774" s="92"/>
      <c r="D2774" s="92"/>
      <c r="E2774" s="92"/>
      <c r="F2774" s="92"/>
      <c r="G2774" s="92"/>
    </row>
    <row r="2775" spans="1:7">
      <c r="A2775" s="92"/>
      <c r="B2775" s="92"/>
      <c r="C2775" s="92"/>
      <c r="D2775" s="92"/>
      <c r="E2775" s="92"/>
      <c r="F2775" s="92"/>
      <c r="G2775" s="92"/>
    </row>
    <row r="2776" spans="1:7">
      <c r="A2776" s="92"/>
      <c r="B2776" s="92"/>
      <c r="C2776" s="92"/>
      <c r="D2776" s="92"/>
      <c r="E2776" s="92"/>
      <c r="F2776" s="92"/>
      <c r="G2776" s="92"/>
    </row>
    <row r="2777" spans="1:7">
      <c r="A2777" s="92"/>
      <c r="B2777" s="92"/>
      <c r="C2777" s="92"/>
      <c r="D2777" s="92"/>
      <c r="E2777" s="92"/>
      <c r="F2777" s="92"/>
      <c r="G2777" s="92"/>
    </row>
    <row r="2778" spans="1:7">
      <c r="A2778" s="92"/>
      <c r="B2778" s="92"/>
      <c r="C2778" s="92"/>
      <c r="D2778" s="92"/>
      <c r="E2778" s="92"/>
      <c r="F2778" s="92"/>
      <c r="G2778" s="92"/>
    </row>
    <row r="2779" spans="1:7">
      <c r="A2779" s="92"/>
      <c r="B2779" s="92"/>
      <c r="C2779" s="92"/>
      <c r="D2779" s="92"/>
      <c r="E2779" s="92"/>
      <c r="F2779" s="92"/>
      <c r="G2779" s="92"/>
    </row>
    <row r="2780" spans="1:7">
      <c r="A2780" s="92"/>
      <c r="B2780" s="92"/>
      <c r="C2780" s="92"/>
      <c r="D2780" s="92"/>
      <c r="E2780" s="92"/>
      <c r="F2780" s="92"/>
      <c r="G2780" s="92"/>
    </row>
    <row r="2781" spans="1:7">
      <c r="A2781" s="92"/>
      <c r="B2781" s="92"/>
      <c r="C2781" s="92"/>
      <c r="D2781" s="92"/>
      <c r="E2781" s="92"/>
      <c r="F2781" s="92"/>
      <c r="G2781" s="92"/>
    </row>
    <row r="2782" spans="1:7">
      <c r="A2782" s="92"/>
      <c r="B2782" s="92"/>
      <c r="C2782" s="92"/>
      <c r="D2782" s="92"/>
      <c r="E2782" s="92"/>
      <c r="F2782" s="92"/>
      <c r="G2782" s="92"/>
    </row>
    <row r="2783" spans="1:7">
      <c r="A2783" s="92"/>
      <c r="B2783" s="92"/>
      <c r="C2783" s="92"/>
      <c r="D2783" s="92"/>
      <c r="E2783" s="92"/>
      <c r="F2783" s="92"/>
      <c r="G2783" s="92"/>
    </row>
    <row r="2784" spans="1:7">
      <c r="A2784" s="92"/>
      <c r="B2784" s="92"/>
      <c r="C2784" s="92"/>
      <c r="D2784" s="92"/>
      <c r="E2784" s="92"/>
      <c r="F2784" s="92"/>
      <c r="G2784" s="92"/>
    </row>
    <row r="2785" spans="1:7">
      <c r="A2785" s="92"/>
      <c r="B2785" s="92"/>
      <c r="C2785" s="92"/>
      <c r="D2785" s="92"/>
      <c r="E2785" s="92"/>
      <c r="F2785" s="92"/>
      <c r="G2785" s="92"/>
    </row>
    <row r="2786" spans="1:7">
      <c r="A2786" s="92"/>
      <c r="B2786" s="92"/>
      <c r="C2786" s="92"/>
      <c r="D2786" s="92"/>
      <c r="E2786" s="92"/>
      <c r="F2786" s="92"/>
      <c r="G2786" s="92"/>
    </row>
    <row r="2787" spans="1:7">
      <c r="A2787" s="92"/>
      <c r="B2787" s="92"/>
      <c r="C2787" s="92"/>
      <c r="D2787" s="92"/>
      <c r="E2787" s="92"/>
      <c r="F2787" s="92"/>
      <c r="G2787" s="92"/>
    </row>
    <row r="2788" spans="1:7">
      <c r="A2788" s="92"/>
      <c r="B2788" s="92"/>
      <c r="C2788" s="92"/>
      <c r="D2788" s="92"/>
      <c r="E2788" s="92"/>
      <c r="F2788" s="92"/>
      <c r="G2788" s="92"/>
    </row>
    <row r="2789" spans="1:7">
      <c r="A2789" s="92"/>
      <c r="B2789" s="92"/>
      <c r="C2789" s="92"/>
      <c r="D2789" s="92"/>
      <c r="E2789" s="92"/>
      <c r="F2789" s="92"/>
      <c r="G2789" s="92"/>
    </row>
    <row r="2790" spans="1:7">
      <c r="A2790" s="92"/>
      <c r="B2790" s="92"/>
      <c r="C2790" s="92"/>
      <c r="D2790" s="92"/>
      <c r="E2790" s="92"/>
      <c r="F2790" s="92"/>
      <c r="G2790" s="92"/>
    </row>
    <row r="2791" spans="1:7">
      <c r="A2791" s="92"/>
      <c r="B2791" s="92"/>
      <c r="C2791" s="92"/>
      <c r="D2791" s="92"/>
      <c r="E2791" s="92"/>
      <c r="F2791" s="92"/>
      <c r="G2791" s="92"/>
    </row>
    <row r="2792" spans="1:7">
      <c r="A2792" s="92"/>
      <c r="B2792" s="92"/>
      <c r="C2792" s="92"/>
      <c r="D2792" s="92"/>
      <c r="E2792" s="92"/>
      <c r="F2792" s="92"/>
      <c r="G2792" s="92"/>
    </row>
    <row r="2793" spans="1:7">
      <c r="A2793" s="92"/>
      <c r="B2793" s="92"/>
      <c r="C2793" s="92"/>
      <c r="D2793" s="92"/>
      <c r="E2793" s="92"/>
      <c r="F2793" s="92"/>
      <c r="G2793" s="92"/>
    </row>
    <row r="2794" spans="1:7">
      <c r="A2794" s="92"/>
      <c r="B2794" s="92"/>
      <c r="C2794" s="92"/>
      <c r="D2794" s="92"/>
      <c r="E2794" s="92"/>
      <c r="F2794" s="92"/>
      <c r="G2794" s="92"/>
    </row>
    <row r="2795" spans="1:7">
      <c r="A2795" s="92"/>
      <c r="B2795" s="92"/>
      <c r="C2795" s="92"/>
      <c r="D2795" s="92"/>
      <c r="E2795" s="92"/>
      <c r="F2795" s="92"/>
      <c r="G2795" s="92"/>
    </row>
    <row r="2796" spans="1:7">
      <c r="A2796" s="92"/>
      <c r="B2796" s="92"/>
      <c r="C2796" s="92"/>
      <c r="D2796" s="92"/>
      <c r="E2796" s="92"/>
      <c r="F2796" s="92"/>
      <c r="G2796" s="92"/>
    </row>
    <row r="2797" spans="1:7">
      <c r="A2797" s="92"/>
      <c r="B2797" s="92"/>
      <c r="C2797" s="92"/>
      <c r="D2797" s="92"/>
      <c r="E2797" s="92"/>
      <c r="F2797" s="92"/>
      <c r="G2797" s="92"/>
    </row>
    <row r="2798" spans="1:7">
      <c r="A2798" s="92"/>
      <c r="B2798" s="92"/>
      <c r="C2798" s="92"/>
      <c r="D2798" s="92"/>
      <c r="E2798" s="92"/>
      <c r="F2798" s="92"/>
      <c r="G2798" s="92"/>
    </row>
    <row r="2799" spans="1:7">
      <c r="A2799" s="92"/>
      <c r="B2799" s="92"/>
      <c r="C2799" s="92"/>
      <c r="D2799" s="92"/>
      <c r="E2799" s="92"/>
      <c r="F2799" s="92"/>
      <c r="G2799" s="92"/>
    </row>
    <row r="2800" spans="1:7">
      <c r="A2800" s="92"/>
      <c r="B2800" s="92"/>
      <c r="C2800" s="92"/>
      <c r="D2800" s="92"/>
      <c r="E2800" s="92"/>
      <c r="F2800" s="92"/>
      <c r="G2800" s="92"/>
    </row>
    <row r="2801" spans="1:7">
      <c r="A2801" s="92"/>
      <c r="B2801" s="92"/>
      <c r="C2801" s="92"/>
      <c r="D2801" s="92"/>
      <c r="E2801" s="92"/>
      <c r="F2801" s="92"/>
      <c r="G2801" s="92"/>
    </row>
    <row r="2802" spans="1:7">
      <c r="A2802" s="92"/>
      <c r="B2802" s="92"/>
      <c r="C2802" s="92"/>
      <c r="D2802" s="92"/>
      <c r="E2802" s="92"/>
      <c r="F2802" s="92"/>
      <c r="G2802" s="92"/>
    </row>
    <row r="2803" spans="1:7">
      <c r="A2803" s="92"/>
      <c r="B2803" s="92"/>
      <c r="C2803" s="92"/>
      <c r="D2803" s="92"/>
      <c r="E2803" s="92"/>
      <c r="F2803" s="92"/>
      <c r="G2803" s="92"/>
    </row>
    <row r="2804" spans="1:7">
      <c r="A2804" s="92"/>
      <c r="B2804" s="92"/>
      <c r="C2804" s="92"/>
      <c r="D2804" s="92"/>
      <c r="E2804" s="92"/>
      <c r="F2804" s="92"/>
      <c r="G2804" s="92"/>
    </row>
    <row r="2805" spans="1:7">
      <c r="A2805" s="92"/>
      <c r="B2805" s="92"/>
      <c r="C2805" s="92"/>
      <c r="D2805" s="92"/>
      <c r="E2805" s="92"/>
      <c r="F2805" s="92"/>
      <c r="G2805" s="92"/>
    </row>
    <row r="2806" spans="1:7">
      <c r="A2806" s="92"/>
      <c r="B2806" s="92"/>
      <c r="C2806" s="92"/>
      <c r="D2806" s="92"/>
      <c r="E2806" s="92"/>
      <c r="F2806" s="92"/>
      <c r="G2806" s="92"/>
    </row>
    <row r="2807" spans="1:7">
      <c r="A2807" s="92"/>
      <c r="B2807" s="92"/>
      <c r="C2807" s="92"/>
      <c r="D2807" s="92"/>
      <c r="E2807" s="92"/>
      <c r="F2807" s="92"/>
      <c r="G2807" s="92"/>
    </row>
    <row r="2808" spans="1:7">
      <c r="A2808" s="92"/>
      <c r="B2808" s="92"/>
      <c r="C2808" s="92"/>
      <c r="D2808" s="92"/>
      <c r="E2808" s="92"/>
      <c r="F2808" s="92"/>
      <c r="G2808" s="92"/>
    </row>
    <row r="2809" spans="1:7">
      <c r="A2809" s="92"/>
      <c r="B2809" s="92"/>
      <c r="C2809" s="92"/>
      <c r="D2809" s="92"/>
      <c r="E2809" s="92"/>
      <c r="F2809" s="92"/>
      <c r="G2809" s="92"/>
    </row>
    <row r="2810" spans="1:7">
      <c r="A2810" s="92"/>
      <c r="B2810" s="92"/>
      <c r="C2810" s="92"/>
      <c r="D2810" s="92"/>
      <c r="E2810" s="92"/>
      <c r="F2810" s="92"/>
      <c r="G2810" s="92"/>
    </row>
    <row r="2811" spans="1:7">
      <c r="A2811" s="92"/>
      <c r="B2811" s="92"/>
      <c r="C2811" s="92"/>
      <c r="D2811" s="92"/>
      <c r="E2811" s="92"/>
      <c r="F2811" s="92"/>
      <c r="G2811" s="92"/>
    </row>
    <row r="2812" spans="1:7">
      <c r="A2812" s="92"/>
      <c r="B2812" s="92"/>
      <c r="C2812" s="92"/>
      <c r="D2812" s="92"/>
      <c r="E2812" s="92"/>
      <c r="F2812" s="92"/>
      <c r="G2812" s="92"/>
    </row>
    <row r="2813" spans="1:7">
      <c r="A2813" s="92"/>
      <c r="B2813" s="92"/>
      <c r="C2813" s="92"/>
      <c r="D2813" s="92"/>
      <c r="E2813" s="92"/>
      <c r="F2813" s="92"/>
      <c r="G2813" s="92"/>
    </row>
    <row r="2814" spans="1:7">
      <c r="A2814" s="92"/>
      <c r="B2814" s="92"/>
      <c r="C2814" s="92"/>
      <c r="D2814" s="92"/>
      <c r="E2814" s="92"/>
      <c r="F2814" s="92"/>
      <c r="G2814" s="92"/>
    </row>
    <row r="2815" spans="1:7">
      <c r="A2815" s="92"/>
      <c r="B2815" s="92"/>
      <c r="C2815" s="92"/>
      <c r="D2815" s="92"/>
      <c r="E2815" s="92"/>
      <c r="F2815" s="92"/>
      <c r="G2815" s="92"/>
    </row>
    <row r="2816" spans="1:7">
      <c r="A2816" s="92"/>
      <c r="B2816" s="92"/>
      <c r="C2816" s="92"/>
      <c r="D2816" s="92"/>
      <c r="E2816" s="92"/>
      <c r="F2816" s="92"/>
      <c r="G2816" s="92"/>
    </row>
    <row r="2817" spans="1:7">
      <c r="A2817" s="92"/>
      <c r="B2817" s="92"/>
      <c r="C2817" s="92"/>
      <c r="D2817" s="92"/>
      <c r="E2817" s="92"/>
      <c r="F2817" s="92"/>
      <c r="G2817" s="92"/>
    </row>
    <row r="2818" spans="1:7">
      <c r="A2818" s="92"/>
      <c r="B2818" s="92"/>
      <c r="C2818" s="92"/>
      <c r="D2818" s="92"/>
      <c r="E2818" s="92"/>
      <c r="F2818" s="92"/>
      <c r="G2818" s="92"/>
    </row>
    <row r="2819" spans="1:7">
      <c r="A2819" s="92"/>
      <c r="B2819" s="92"/>
      <c r="C2819" s="92"/>
      <c r="D2819" s="92"/>
      <c r="E2819" s="92"/>
      <c r="F2819" s="92"/>
      <c r="G2819" s="92"/>
    </row>
    <row r="2820" spans="1:7">
      <c r="A2820" s="92"/>
      <c r="B2820" s="92"/>
      <c r="C2820" s="92"/>
      <c r="D2820" s="92"/>
      <c r="E2820" s="92"/>
      <c r="F2820" s="92"/>
      <c r="G2820" s="92"/>
    </row>
    <row r="2821" spans="1:7">
      <c r="A2821" s="92"/>
      <c r="B2821" s="92"/>
      <c r="C2821" s="92"/>
      <c r="D2821" s="92"/>
      <c r="E2821" s="92"/>
      <c r="F2821" s="92"/>
      <c r="G2821" s="92"/>
    </row>
    <row r="2822" spans="1:7">
      <c r="A2822" s="92"/>
      <c r="B2822" s="92"/>
      <c r="C2822" s="92"/>
      <c r="D2822" s="92"/>
      <c r="E2822" s="92"/>
      <c r="F2822" s="92"/>
      <c r="G2822" s="92"/>
    </row>
    <row r="2823" spans="1:7">
      <c r="A2823" s="92"/>
      <c r="B2823" s="92"/>
      <c r="C2823" s="92"/>
      <c r="D2823" s="92"/>
      <c r="E2823" s="92"/>
      <c r="F2823" s="92"/>
      <c r="G2823" s="92"/>
    </row>
    <row r="2824" spans="1:7">
      <c r="A2824" s="92"/>
      <c r="B2824" s="92"/>
      <c r="C2824" s="92"/>
      <c r="D2824" s="92"/>
      <c r="E2824" s="92"/>
      <c r="F2824" s="92"/>
      <c r="G2824" s="92"/>
    </row>
    <row r="2825" spans="1:7">
      <c r="A2825" s="92"/>
      <c r="B2825" s="92"/>
      <c r="C2825" s="92"/>
      <c r="D2825" s="92"/>
      <c r="E2825" s="92"/>
      <c r="F2825" s="92"/>
      <c r="G2825" s="92"/>
    </row>
    <row r="2826" spans="1:7">
      <c r="A2826" s="92"/>
      <c r="B2826" s="92"/>
      <c r="C2826" s="92"/>
      <c r="D2826" s="92"/>
      <c r="E2826" s="92"/>
      <c r="F2826" s="92"/>
      <c r="G2826" s="92"/>
    </row>
    <row r="2827" spans="1:7">
      <c r="A2827" s="92"/>
      <c r="B2827" s="92"/>
      <c r="C2827" s="92"/>
      <c r="D2827" s="92"/>
      <c r="E2827" s="92"/>
      <c r="F2827" s="92"/>
      <c r="G2827" s="92"/>
    </row>
    <row r="2828" spans="1:7">
      <c r="A2828" s="92"/>
      <c r="B2828" s="92"/>
      <c r="C2828" s="92"/>
      <c r="D2828" s="92"/>
      <c r="E2828" s="92"/>
      <c r="F2828" s="92"/>
      <c r="G2828" s="92"/>
    </row>
    <row r="2829" spans="1:7">
      <c r="A2829" s="92"/>
      <c r="B2829" s="92"/>
      <c r="C2829" s="92"/>
      <c r="D2829" s="92"/>
      <c r="E2829" s="92"/>
      <c r="F2829" s="92"/>
      <c r="G2829" s="92"/>
    </row>
    <row r="2830" spans="1:7">
      <c r="A2830" s="92"/>
      <c r="B2830" s="92"/>
      <c r="C2830" s="92"/>
      <c r="D2830" s="92"/>
      <c r="E2830" s="92"/>
      <c r="F2830" s="92"/>
      <c r="G2830" s="92"/>
    </row>
    <row r="2831" spans="1:7">
      <c r="A2831" s="92"/>
      <c r="B2831" s="92"/>
      <c r="C2831" s="92"/>
      <c r="D2831" s="92"/>
      <c r="E2831" s="92"/>
      <c r="F2831" s="92"/>
      <c r="G2831" s="92"/>
    </row>
    <row r="2832" spans="1:7">
      <c r="A2832" s="92"/>
      <c r="B2832" s="92"/>
      <c r="C2832" s="92"/>
      <c r="D2832" s="92"/>
      <c r="E2832" s="92"/>
      <c r="F2832" s="92"/>
      <c r="G2832" s="92"/>
    </row>
    <row r="2833" spans="1:7">
      <c r="A2833" s="92"/>
      <c r="B2833" s="92"/>
      <c r="C2833" s="92"/>
      <c r="D2833" s="92"/>
      <c r="E2833" s="92"/>
      <c r="F2833" s="92"/>
      <c r="G2833" s="92"/>
    </row>
    <row r="2834" spans="1:7">
      <c r="A2834" s="92"/>
      <c r="B2834" s="92"/>
      <c r="C2834" s="92"/>
      <c r="D2834" s="92"/>
      <c r="E2834" s="92"/>
      <c r="F2834" s="92"/>
      <c r="G2834" s="92"/>
    </row>
    <row r="2835" spans="1:7">
      <c r="A2835" s="92"/>
      <c r="B2835" s="92"/>
      <c r="C2835" s="92"/>
      <c r="D2835" s="92"/>
      <c r="E2835" s="92"/>
      <c r="F2835" s="92"/>
      <c r="G2835" s="92"/>
    </row>
    <row r="2836" spans="1:7">
      <c r="A2836" s="92"/>
      <c r="B2836" s="92"/>
      <c r="C2836" s="92"/>
      <c r="D2836" s="92"/>
      <c r="E2836" s="92"/>
      <c r="F2836" s="92"/>
      <c r="G2836" s="92"/>
    </row>
    <row r="2837" spans="1:7">
      <c r="A2837" s="92"/>
      <c r="B2837" s="92"/>
      <c r="C2837" s="92"/>
      <c r="D2837" s="92"/>
      <c r="E2837" s="92"/>
      <c r="F2837" s="92"/>
      <c r="G2837" s="92"/>
    </row>
    <row r="2838" spans="1:7">
      <c r="A2838" s="92"/>
      <c r="B2838" s="92"/>
      <c r="C2838" s="92"/>
      <c r="D2838" s="92"/>
      <c r="E2838" s="92"/>
      <c r="F2838" s="92"/>
      <c r="G2838" s="92"/>
    </row>
    <row r="2839" spans="1:7">
      <c r="A2839" s="92"/>
      <c r="B2839" s="92"/>
      <c r="C2839" s="92"/>
      <c r="D2839" s="92"/>
      <c r="E2839" s="92"/>
      <c r="F2839" s="92"/>
      <c r="G2839" s="92"/>
    </row>
    <row r="2840" spans="1:7">
      <c r="A2840" s="92"/>
      <c r="B2840" s="92"/>
      <c r="C2840" s="92"/>
      <c r="D2840" s="92"/>
      <c r="E2840" s="92"/>
      <c r="F2840" s="92"/>
      <c r="G2840" s="92"/>
    </row>
    <row r="2841" spans="1:7">
      <c r="A2841" s="92"/>
      <c r="B2841" s="92"/>
      <c r="C2841" s="92"/>
      <c r="D2841" s="92"/>
      <c r="E2841" s="92"/>
      <c r="F2841" s="92"/>
      <c r="G2841" s="92"/>
    </row>
    <row r="2842" spans="1:7">
      <c r="A2842" s="92"/>
      <c r="B2842" s="92"/>
      <c r="C2842" s="92"/>
      <c r="D2842" s="92"/>
      <c r="E2842" s="92"/>
      <c r="F2842" s="92"/>
      <c r="G2842" s="92"/>
    </row>
    <row r="2843" spans="1:7">
      <c r="A2843" s="92"/>
      <c r="B2843" s="92"/>
      <c r="C2843" s="92"/>
      <c r="D2843" s="92"/>
      <c r="E2843" s="92"/>
      <c r="F2843" s="92"/>
      <c r="G2843" s="92"/>
    </row>
    <row r="2844" spans="1:7">
      <c r="A2844" s="92"/>
      <c r="B2844" s="92"/>
      <c r="C2844" s="92"/>
      <c r="D2844" s="92"/>
      <c r="E2844" s="92"/>
      <c r="F2844" s="92"/>
      <c r="G2844" s="92"/>
    </row>
    <row r="2845" spans="1:7">
      <c r="A2845" s="92"/>
      <c r="B2845" s="92"/>
      <c r="C2845" s="92"/>
      <c r="D2845" s="92"/>
      <c r="E2845" s="92"/>
      <c r="F2845" s="92"/>
      <c r="G2845" s="92"/>
    </row>
    <row r="2846" spans="1:7">
      <c r="A2846" s="92"/>
      <c r="B2846" s="92"/>
      <c r="C2846" s="92"/>
      <c r="D2846" s="92"/>
      <c r="E2846" s="92"/>
      <c r="F2846" s="92"/>
      <c r="G2846" s="92"/>
    </row>
    <row r="2847" spans="1:7">
      <c r="A2847" s="92"/>
      <c r="B2847" s="92"/>
      <c r="C2847" s="92"/>
      <c r="D2847" s="92"/>
      <c r="E2847" s="92"/>
      <c r="F2847" s="92"/>
      <c r="G2847" s="92"/>
    </row>
    <row r="2848" spans="1:7">
      <c r="A2848" s="92"/>
      <c r="B2848" s="92"/>
      <c r="C2848" s="92"/>
      <c r="D2848" s="92"/>
      <c r="E2848" s="92"/>
      <c r="F2848" s="92"/>
      <c r="G2848" s="92"/>
    </row>
    <row r="2849" spans="1:7">
      <c r="A2849" s="92"/>
      <c r="B2849" s="92"/>
      <c r="C2849" s="92"/>
      <c r="D2849" s="92"/>
      <c r="E2849" s="92"/>
      <c r="F2849" s="92"/>
      <c r="G2849" s="92"/>
    </row>
    <row r="2850" spans="1:7">
      <c r="A2850" s="92"/>
      <c r="B2850" s="92"/>
      <c r="C2850" s="92"/>
      <c r="D2850" s="92"/>
      <c r="E2850" s="92"/>
      <c r="F2850" s="92"/>
      <c r="G2850" s="92"/>
    </row>
    <row r="2851" spans="1:7">
      <c r="A2851" s="92"/>
      <c r="B2851" s="92"/>
      <c r="C2851" s="92"/>
      <c r="D2851" s="92"/>
      <c r="E2851" s="92"/>
      <c r="F2851" s="92"/>
      <c r="G2851" s="92"/>
    </row>
    <row r="2852" spans="1:7">
      <c r="A2852" s="92"/>
      <c r="B2852" s="92"/>
      <c r="C2852" s="92"/>
      <c r="D2852" s="92"/>
      <c r="E2852" s="92"/>
      <c r="F2852" s="92"/>
      <c r="G2852" s="92"/>
    </row>
    <row r="2853" spans="1:7">
      <c r="A2853" s="92"/>
      <c r="B2853" s="92"/>
      <c r="C2853" s="92"/>
      <c r="D2853" s="92"/>
      <c r="E2853" s="92"/>
      <c r="F2853" s="92"/>
      <c r="G2853" s="92"/>
    </row>
    <row r="2854" spans="1:7">
      <c r="A2854" s="92"/>
      <c r="B2854" s="92"/>
      <c r="C2854" s="92"/>
      <c r="D2854" s="92"/>
      <c r="E2854" s="92"/>
      <c r="F2854" s="92"/>
      <c r="G2854" s="92"/>
    </row>
    <row r="2855" spans="1:7">
      <c r="A2855" s="92"/>
      <c r="B2855" s="92"/>
      <c r="C2855" s="92"/>
      <c r="D2855" s="92"/>
      <c r="E2855" s="92"/>
      <c r="F2855" s="92"/>
      <c r="G2855" s="92"/>
    </row>
    <row r="2856" spans="1:7">
      <c r="A2856" s="92"/>
      <c r="B2856" s="92"/>
      <c r="C2856" s="92"/>
      <c r="D2856" s="92"/>
      <c r="E2856" s="92"/>
      <c r="F2856" s="92"/>
      <c r="G2856" s="92"/>
    </row>
    <row r="2857" spans="1:7">
      <c r="A2857" s="92"/>
      <c r="B2857" s="92"/>
      <c r="C2857" s="92"/>
      <c r="D2857" s="92"/>
      <c r="E2857" s="92"/>
      <c r="F2857" s="92"/>
      <c r="G2857" s="92"/>
    </row>
    <row r="2858" spans="1:7">
      <c r="A2858" s="92"/>
      <c r="B2858" s="92"/>
      <c r="C2858" s="92"/>
      <c r="D2858" s="92"/>
      <c r="E2858" s="92"/>
      <c r="F2858" s="92"/>
      <c r="G2858" s="92"/>
    </row>
    <row r="2859" spans="1:7">
      <c r="A2859" s="92"/>
      <c r="B2859" s="92"/>
      <c r="C2859" s="92"/>
      <c r="D2859" s="92"/>
      <c r="E2859" s="92"/>
      <c r="F2859" s="92"/>
      <c r="G2859" s="92"/>
    </row>
    <row r="2860" spans="1:7">
      <c r="A2860" s="92"/>
      <c r="B2860" s="92"/>
      <c r="C2860" s="92"/>
      <c r="D2860" s="92"/>
      <c r="E2860" s="92"/>
      <c r="F2860" s="92"/>
      <c r="G2860" s="92"/>
    </row>
    <row r="2861" spans="1:7">
      <c r="A2861" s="92"/>
      <c r="B2861" s="92"/>
      <c r="C2861" s="92"/>
      <c r="D2861" s="92"/>
      <c r="E2861" s="92"/>
      <c r="F2861" s="92"/>
      <c r="G2861" s="92"/>
    </row>
    <row r="2862" spans="1:7">
      <c r="A2862" s="92"/>
      <c r="B2862" s="92"/>
      <c r="C2862" s="92"/>
      <c r="D2862" s="92"/>
      <c r="E2862" s="92"/>
      <c r="F2862" s="92"/>
      <c r="G2862" s="92"/>
    </row>
    <row r="2863" spans="1:7">
      <c r="A2863" s="92"/>
      <c r="B2863" s="92"/>
      <c r="C2863" s="92"/>
      <c r="D2863" s="92"/>
      <c r="E2863" s="92"/>
      <c r="F2863" s="92"/>
      <c r="G2863" s="92"/>
    </row>
    <row r="2864" spans="1:7">
      <c r="A2864" s="92"/>
      <c r="B2864" s="92"/>
      <c r="C2864" s="92"/>
      <c r="D2864" s="92"/>
      <c r="E2864" s="92"/>
      <c r="F2864" s="92"/>
      <c r="G2864" s="92"/>
    </row>
    <row r="2865" spans="1:7">
      <c r="A2865" s="92"/>
      <c r="B2865" s="92"/>
      <c r="C2865" s="92"/>
      <c r="D2865" s="92"/>
      <c r="E2865" s="92"/>
      <c r="F2865" s="92"/>
      <c r="G2865" s="92"/>
    </row>
    <row r="2866" spans="1:7">
      <c r="A2866" s="92"/>
      <c r="B2866" s="92"/>
      <c r="C2866" s="92"/>
      <c r="D2866" s="92"/>
      <c r="E2866" s="92"/>
      <c r="F2866" s="92"/>
      <c r="G2866" s="92"/>
    </row>
    <row r="2867" spans="1:7">
      <c r="A2867" s="92"/>
      <c r="B2867" s="92"/>
      <c r="C2867" s="92"/>
      <c r="D2867" s="92"/>
      <c r="E2867" s="92"/>
      <c r="F2867" s="92"/>
      <c r="G2867" s="92"/>
    </row>
    <row r="2868" spans="1:7">
      <c r="A2868" s="92"/>
      <c r="B2868" s="92"/>
      <c r="C2868" s="92"/>
      <c r="D2868" s="92"/>
      <c r="E2868" s="92"/>
      <c r="F2868" s="92"/>
      <c r="G2868" s="92"/>
    </row>
    <row r="2869" spans="1:7">
      <c r="A2869" s="92"/>
      <c r="B2869" s="92"/>
      <c r="C2869" s="92"/>
      <c r="D2869" s="92"/>
      <c r="E2869" s="92"/>
      <c r="F2869" s="92"/>
      <c r="G2869" s="92"/>
    </row>
    <row r="2870" spans="1:7">
      <c r="A2870" s="92"/>
      <c r="B2870" s="92"/>
      <c r="C2870" s="92"/>
      <c r="D2870" s="92"/>
      <c r="E2870" s="92"/>
      <c r="F2870" s="92"/>
      <c r="G2870" s="92"/>
    </row>
    <row r="2871" spans="1:7">
      <c r="A2871" s="92"/>
      <c r="B2871" s="92"/>
      <c r="C2871" s="92"/>
      <c r="D2871" s="92"/>
      <c r="E2871" s="92"/>
      <c r="F2871" s="92"/>
      <c r="G2871" s="92"/>
    </row>
    <row r="2872" spans="1:7">
      <c r="A2872" s="92"/>
      <c r="B2872" s="92"/>
      <c r="C2872" s="92"/>
      <c r="D2872" s="92"/>
      <c r="E2872" s="92"/>
      <c r="F2872" s="92"/>
      <c r="G2872" s="92"/>
    </row>
    <row r="2873" spans="1:7">
      <c r="A2873" s="92"/>
      <c r="B2873" s="92"/>
      <c r="C2873" s="92"/>
      <c r="D2873" s="92"/>
      <c r="E2873" s="92"/>
      <c r="F2873" s="92"/>
      <c r="G2873" s="92"/>
    </row>
    <row r="2874" spans="1:7">
      <c r="A2874" s="92"/>
      <c r="B2874" s="92"/>
      <c r="C2874" s="92"/>
      <c r="D2874" s="92"/>
      <c r="E2874" s="92"/>
      <c r="F2874" s="92"/>
      <c r="G2874" s="92"/>
    </row>
    <row r="2875" spans="1:7">
      <c r="A2875" s="92"/>
      <c r="B2875" s="92"/>
      <c r="C2875" s="92"/>
      <c r="D2875" s="92"/>
      <c r="E2875" s="92"/>
      <c r="F2875" s="92"/>
      <c r="G2875" s="92"/>
    </row>
    <row r="2876" spans="1:7">
      <c r="A2876" s="92"/>
      <c r="B2876" s="92"/>
      <c r="C2876" s="92"/>
      <c r="D2876" s="92"/>
      <c r="E2876" s="92"/>
      <c r="F2876" s="92"/>
      <c r="G2876" s="92"/>
    </row>
    <row r="2877" spans="1:7">
      <c r="A2877" s="92"/>
      <c r="B2877" s="92"/>
      <c r="C2877" s="92"/>
      <c r="D2877" s="92"/>
      <c r="E2877" s="92"/>
      <c r="F2877" s="92"/>
      <c r="G2877" s="92"/>
    </row>
    <row r="2878" spans="1:7">
      <c r="A2878" s="92"/>
      <c r="B2878" s="92"/>
      <c r="C2878" s="92"/>
      <c r="D2878" s="92"/>
      <c r="E2878" s="92"/>
      <c r="F2878" s="92"/>
      <c r="G2878" s="92"/>
    </row>
    <row r="2879" spans="1:7">
      <c r="A2879" s="92"/>
      <c r="B2879" s="92"/>
      <c r="C2879" s="92"/>
      <c r="D2879" s="92"/>
      <c r="E2879" s="92"/>
      <c r="F2879" s="92"/>
      <c r="G2879" s="92"/>
    </row>
    <row r="2880" spans="1:7">
      <c r="A2880" s="92"/>
      <c r="B2880" s="92"/>
      <c r="C2880" s="92"/>
      <c r="D2880" s="92"/>
      <c r="E2880" s="92"/>
      <c r="F2880" s="92"/>
      <c r="G2880" s="92"/>
    </row>
    <row r="2881" spans="1:7">
      <c r="A2881" s="92"/>
      <c r="B2881" s="92"/>
      <c r="C2881" s="92"/>
      <c r="D2881" s="92"/>
      <c r="E2881" s="92"/>
      <c r="F2881" s="92"/>
      <c r="G2881" s="92"/>
    </row>
    <row r="2882" spans="1:7">
      <c r="A2882" s="92"/>
      <c r="B2882" s="92"/>
      <c r="C2882" s="92"/>
      <c r="D2882" s="92"/>
      <c r="E2882" s="92"/>
      <c r="F2882" s="92"/>
      <c r="G2882" s="92"/>
    </row>
    <row r="2883" spans="1:7">
      <c r="A2883" s="92"/>
      <c r="B2883" s="92"/>
      <c r="C2883" s="92"/>
      <c r="D2883" s="92"/>
      <c r="E2883" s="92"/>
      <c r="F2883" s="92"/>
      <c r="G2883" s="92"/>
    </row>
    <row r="2884" spans="1:7">
      <c r="A2884" s="92"/>
      <c r="B2884" s="92"/>
      <c r="C2884" s="92"/>
      <c r="D2884" s="92"/>
      <c r="E2884" s="92"/>
      <c r="F2884" s="92"/>
      <c r="G2884" s="92"/>
    </row>
    <row r="2885" spans="1:7">
      <c r="A2885" s="92"/>
      <c r="B2885" s="92"/>
      <c r="C2885" s="92"/>
      <c r="D2885" s="92"/>
      <c r="E2885" s="92"/>
      <c r="F2885" s="92"/>
      <c r="G2885" s="92"/>
    </row>
    <row r="2886" spans="1:7">
      <c r="A2886" s="92"/>
      <c r="B2886" s="92"/>
      <c r="C2886" s="92"/>
      <c r="D2886" s="92"/>
      <c r="E2886" s="92"/>
      <c r="F2886" s="92"/>
      <c r="G2886" s="92"/>
    </row>
    <row r="2887" spans="1:7">
      <c r="A2887" s="92"/>
      <c r="B2887" s="92"/>
      <c r="C2887" s="92"/>
      <c r="D2887" s="92"/>
      <c r="E2887" s="92"/>
      <c r="F2887" s="92"/>
      <c r="G2887" s="92"/>
    </row>
    <row r="2888" spans="1:7">
      <c r="A2888" s="92"/>
      <c r="B2888" s="92"/>
      <c r="C2888" s="92"/>
      <c r="D2888" s="92"/>
      <c r="E2888" s="92"/>
      <c r="F2888" s="92"/>
      <c r="G2888" s="92"/>
    </row>
    <row r="2889" spans="1:7">
      <c r="A2889" s="92"/>
      <c r="B2889" s="92"/>
      <c r="C2889" s="92"/>
      <c r="D2889" s="92"/>
      <c r="E2889" s="92"/>
      <c r="F2889" s="92"/>
      <c r="G2889" s="92"/>
    </row>
    <row r="2890" spans="1:7">
      <c r="A2890" s="92"/>
      <c r="B2890" s="92"/>
      <c r="C2890" s="92"/>
      <c r="D2890" s="92"/>
      <c r="E2890" s="92"/>
      <c r="F2890" s="92"/>
      <c r="G2890" s="92"/>
    </row>
    <row r="2891" spans="1:7">
      <c r="A2891" s="92"/>
      <c r="B2891" s="92"/>
      <c r="C2891" s="92"/>
      <c r="D2891" s="92"/>
      <c r="E2891" s="92"/>
      <c r="F2891" s="92"/>
      <c r="G2891" s="92"/>
    </row>
    <row r="2892" spans="1:7">
      <c r="A2892" s="92"/>
      <c r="B2892" s="92"/>
      <c r="C2892" s="92"/>
      <c r="D2892" s="92"/>
      <c r="E2892" s="92"/>
      <c r="F2892" s="92"/>
      <c r="G2892" s="92"/>
    </row>
    <row r="2893" spans="1:7">
      <c r="A2893" s="92"/>
      <c r="B2893" s="92"/>
      <c r="C2893" s="92"/>
      <c r="D2893" s="92"/>
      <c r="E2893" s="92"/>
      <c r="F2893" s="92"/>
      <c r="G2893" s="92"/>
    </row>
    <row r="2894" spans="1:7">
      <c r="A2894" s="92"/>
      <c r="B2894" s="92"/>
      <c r="C2894" s="92"/>
      <c r="D2894" s="92"/>
      <c r="E2894" s="92"/>
      <c r="F2894" s="92"/>
      <c r="G2894" s="92"/>
    </row>
    <row r="2895" spans="1:7">
      <c r="A2895" s="92"/>
      <c r="B2895" s="92"/>
      <c r="C2895" s="92"/>
      <c r="D2895" s="92"/>
      <c r="E2895" s="92"/>
      <c r="F2895" s="92"/>
      <c r="G2895" s="92"/>
    </row>
    <row r="2896" spans="1:7">
      <c r="A2896" s="92"/>
      <c r="B2896" s="92"/>
      <c r="C2896" s="92"/>
      <c r="D2896" s="92"/>
      <c r="E2896" s="92"/>
      <c r="F2896" s="92"/>
      <c r="G2896" s="92"/>
    </row>
    <row r="2897" spans="1:7">
      <c r="A2897" s="92"/>
      <c r="B2897" s="92"/>
      <c r="C2897" s="92"/>
      <c r="D2897" s="92"/>
      <c r="E2897" s="92"/>
      <c r="F2897" s="92"/>
      <c r="G2897" s="92"/>
    </row>
    <row r="2898" spans="1:7">
      <c r="A2898" s="92"/>
      <c r="B2898" s="92"/>
      <c r="C2898" s="92"/>
      <c r="D2898" s="92"/>
      <c r="E2898" s="92"/>
      <c r="F2898" s="92"/>
      <c r="G2898" s="92"/>
    </row>
    <row r="2899" spans="1:7">
      <c r="A2899" s="92"/>
      <c r="B2899" s="92"/>
      <c r="C2899" s="92"/>
      <c r="D2899" s="92"/>
      <c r="E2899" s="92"/>
      <c r="F2899" s="92"/>
      <c r="G2899" s="92"/>
    </row>
    <row r="2900" spans="1:7">
      <c r="A2900" s="92"/>
      <c r="B2900" s="92"/>
      <c r="C2900" s="92"/>
      <c r="D2900" s="92"/>
      <c r="E2900" s="92"/>
      <c r="F2900" s="92"/>
      <c r="G2900" s="92"/>
    </row>
    <row r="2901" spans="1:7">
      <c r="A2901" s="92"/>
      <c r="B2901" s="92"/>
      <c r="C2901" s="92"/>
      <c r="D2901" s="92"/>
      <c r="E2901" s="92"/>
      <c r="F2901" s="92"/>
      <c r="G2901" s="92"/>
    </row>
    <row r="2902" spans="1:7">
      <c r="A2902" s="92"/>
      <c r="B2902" s="92"/>
      <c r="C2902" s="92"/>
      <c r="D2902" s="92"/>
      <c r="E2902" s="92"/>
      <c r="F2902" s="92"/>
      <c r="G2902" s="92"/>
    </row>
    <row r="2903" spans="1:7">
      <c r="A2903" s="92"/>
      <c r="B2903" s="92"/>
      <c r="C2903" s="92"/>
      <c r="D2903" s="92"/>
      <c r="E2903" s="92"/>
      <c r="F2903" s="92"/>
      <c r="G2903" s="92"/>
    </row>
    <row r="2904" spans="1:7">
      <c r="A2904" s="92"/>
      <c r="B2904" s="92"/>
      <c r="C2904" s="92"/>
      <c r="D2904" s="92"/>
      <c r="E2904" s="92"/>
      <c r="F2904" s="92"/>
      <c r="G2904" s="92"/>
    </row>
    <row r="2905" spans="1:7">
      <c r="A2905" s="92"/>
      <c r="B2905" s="92"/>
      <c r="C2905" s="92"/>
      <c r="D2905" s="92"/>
      <c r="E2905" s="92"/>
      <c r="F2905" s="92"/>
      <c r="G2905" s="92"/>
    </row>
    <row r="2906" spans="1:7">
      <c r="A2906" s="92"/>
      <c r="B2906" s="92"/>
      <c r="C2906" s="92"/>
      <c r="D2906" s="92"/>
      <c r="E2906" s="92"/>
      <c r="F2906" s="92"/>
      <c r="G2906" s="92"/>
    </row>
    <row r="2907" spans="1:7">
      <c r="A2907" s="92"/>
      <c r="B2907" s="92"/>
      <c r="C2907" s="92"/>
      <c r="D2907" s="92"/>
      <c r="E2907" s="92"/>
      <c r="F2907" s="92"/>
      <c r="G2907" s="92"/>
    </row>
    <row r="2908" spans="1:7">
      <c r="A2908" s="92"/>
      <c r="B2908" s="92"/>
      <c r="C2908" s="92"/>
      <c r="D2908" s="92"/>
      <c r="E2908" s="92"/>
      <c r="F2908" s="92"/>
      <c r="G2908" s="92"/>
    </row>
    <row r="2909" spans="1:7">
      <c r="A2909" s="92"/>
      <c r="B2909" s="92"/>
      <c r="C2909" s="92"/>
      <c r="D2909" s="92"/>
      <c r="E2909" s="92"/>
      <c r="F2909" s="92"/>
      <c r="G2909" s="92"/>
    </row>
    <row r="2910" spans="1:7">
      <c r="A2910" s="92"/>
      <c r="B2910" s="92"/>
      <c r="C2910" s="92"/>
      <c r="D2910" s="92"/>
      <c r="E2910" s="92"/>
      <c r="F2910" s="92"/>
      <c r="G2910" s="92"/>
    </row>
    <row r="2911" spans="1:7">
      <c r="A2911" s="92"/>
      <c r="B2911" s="92"/>
      <c r="C2911" s="92"/>
      <c r="D2911" s="92"/>
      <c r="E2911" s="92"/>
      <c r="F2911" s="92"/>
      <c r="G2911" s="92"/>
    </row>
    <row r="2912" spans="1:7">
      <c r="A2912" s="92"/>
      <c r="B2912" s="92"/>
      <c r="C2912" s="92"/>
      <c r="D2912" s="92"/>
      <c r="E2912" s="92"/>
      <c r="F2912" s="92"/>
      <c r="G2912" s="92"/>
    </row>
    <row r="2913" spans="1:7">
      <c r="A2913" s="92"/>
      <c r="B2913" s="92"/>
      <c r="C2913" s="92"/>
      <c r="D2913" s="92"/>
      <c r="E2913" s="92"/>
      <c r="F2913" s="92"/>
      <c r="G2913" s="92"/>
    </row>
    <row r="2914" spans="1:7">
      <c r="A2914" s="92"/>
      <c r="B2914" s="92"/>
      <c r="C2914" s="92"/>
      <c r="D2914" s="92"/>
      <c r="E2914" s="92"/>
      <c r="F2914" s="92"/>
      <c r="G2914" s="92"/>
    </row>
    <row r="2915" spans="1:7">
      <c r="A2915" s="92"/>
      <c r="B2915" s="92"/>
      <c r="C2915" s="92"/>
      <c r="D2915" s="92"/>
      <c r="E2915" s="92"/>
      <c r="F2915" s="92"/>
      <c r="G2915" s="92"/>
    </row>
    <row r="2916" spans="1:7">
      <c r="A2916" s="92"/>
      <c r="B2916" s="92"/>
      <c r="C2916" s="92"/>
      <c r="D2916" s="92"/>
      <c r="E2916" s="92"/>
      <c r="F2916" s="92"/>
      <c r="G2916" s="92"/>
    </row>
    <row r="2917" spans="1:7">
      <c r="A2917" s="92"/>
      <c r="B2917" s="92"/>
      <c r="C2917" s="92"/>
      <c r="D2917" s="92"/>
      <c r="E2917" s="92"/>
      <c r="F2917" s="92"/>
      <c r="G2917" s="92"/>
    </row>
    <row r="2918" spans="1:7">
      <c r="A2918" s="92"/>
      <c r="B2918" s="92"/>
      <c r="C2918" s="92"/>
      <c r="D2918" s="92"/>
      <c r="E2918" s="92"/>
      <c r="F2918" s="92"/>
      <c r="G2918" s="92"/>
    </row>
    <row r="2919" spans="1:7">
      <c r="A2919" s="92"/>
      <c r="B2919" s="92"/>
      <c r="C2919" s="92"/>
      <c r="D2919" s="92"/>
      <c r="E2919" s="92"/>
      <c r="F2919" s="92"/>
      <c r="G2919" s="92"/>
    </row>
    <row r="2920" spans="1:7">
      <c r="A2920" s="92"/>
      <c r="B2920" s="92"/>
      <c r="C2920" s="92"/>
      <c r="D2920" s="92"/>
      <c r="E2920" s="92"/>
      <c r="F2920" s="92"/>
      <c r="G2920" s="92"/>
    </row>
    <row r="2921" spans="1:7">
      <c r="A2921" s="92"/>
      <c r="B2921" s="92"/>
      <c r="C2921" s="92"/>
      <c r="D2921" s="92"/>
      <c r="E2921" s="92"/>
      <c r="F2921" s="92"/>
      <c r="G2921" s="92"/>
    </row>
    <row r="2922" spans="1:7">
      <c r="A2922" s="92"/>
      <c r="B2922" s="92"/>
      <c r="C2922" s="92"/>
      <c r="D2922" s="92"/>
      <c r="E2922" s="92"/>
      <c r="F2922" s="92"/>
      <c r="G2922" s="92"/>
    </row>
    <row r="2923" spans="1:7">
      <c r="A2923" s="92"/>
      <c r="B2923" s="92"/>
      <c r="C2923" s="92"/>
      <c r="D2923" s="92"/>
      <c r="E2923" s="92"/>
      <c r="F2923" s="92"/>
      <c r="G2923" s="92"/>
    </row>
    <row r="2924" spans="1:7">
      <c r="A2924" s="92"/>
      <c r="B2924" s="92"/>
      <c r="C2924" s="92"/>
      <c r="D2924" s="92"/>
      <c r="E2924" s="92"/>
      <c r="F2924" s="92"/>
      <c r="G2924" s="92"/>
    </row>
    <row r="2925" spans="1:7">
      <c r="A2925" s="92"/>
      <c r="B2925" s="92"/>
      <c r="C2925" s="92"/>
      <c r="D2925" s="92"/>
      <c r="E2925" s="92"/>
      <c r="F2925" s="92"/>
      <c r="G2925" s="92"/>
    </row>
    <row r="2926" spans="1:7">
      <c r="A2926" s="92"/>
      <c r="B2926" s="92"/>
      <c r="C2926" s="92"/>
      <c r="D2926" s="92"/>
      <c r="E2926" s="92"/>
      <c r="F2926" s="92"/>
      <c r="G2926" s="92"/>
    </row>
    <row r="2927" spans="1:7">
      <c r="A2927" s="92"/>
      <c r="B2927" s="92"/>
      <c r="C2927" s="92"/>
      <c r="D2927" s="92"/>
      <c r="E2927" s="92"/>
      <c r="F2927" s="92"/>
      <c r="G2927" s="92"/>
    </row>
    <row r="2928" spans="1:7">
      <c r="A2928" s="92"/>
      <c r="B2928" s="92"/>
      <c r="C2928" s="92"/>
      <c r="D2928" s="92"/>
      <c r="E2928" s="92"/>
      <c r="F2928" s="92"/>
      <c r="G2928" s="92"/>
    </row>
    <row r="2929" spans="1:7">
      <c r="A2929" s="92"/>
      <c r="B2929" s="92"/>
      <c r="C2929" s="92"/>
      <c r="D2929" s="92"/>
      <c r="E2929" s="92"/>
      <c r="F2929" s="92"/>
      <c r="G2929" s="92"/>
    </row>
    <row r="2930" spans="1:7">
      <c r="A2930" s="92"/>
      <c r="B2930" s="92"/>
      <c r="C2930" s="92"/>
      <c r="D2930" s="92"/>
      <c r="E2930" s="92"/>
      <c r="F2930" s="92"/>
      <c r="G2930" s="92"/>
    </row>
    <row r="2931" spans="1:7">
      <c r="A2931" s="92"/>
      <c r="B2931" s="92"/>
      <c r="C2931" s="92"/>
      <c r="D2931" s="92"/>
      <c r="E2931" s="92"/>
      <c r="F2931" s="92"/>
      <c r="G2931" s="92"/>
    </row>
    <row r="2932" spans="1:7">
      <c r="A2932" s="92"/>
      <c r="B2932" s="92"/>
      <c r="C2932" s="92"/>
      <c r="D2932" s="92"/>
      <c r="E2932" s="92"/>
      <c r="F2932" s="92"/>
      <c r="G2932" s="92"/>
    </row>
    <row r="2933" spans="1:7">
      <c r="A2933" s="92"/>
      <c r="B2933" s="92"/>
      <c r="C2933" s="92"/>
      <c r="D2933" s="92"/>
      <c r="E2933" s="92"/>
      <c r="F2933" s="92"/>
      <c r="G2933" s="92"/>
    </row>
    <row r="2934" spans="1:7">
      <c r="A2934" s="92"/>
      <c r="B2934" s="92"/>
      <c r="C2934" s="92"/>
      <c r="D2934" s="92"/>
      <c r="E2934" s="92"/>
      <c r="F2934" s="92"/>
      <c r="G2934" s="92"/>
    </row>
    <row r="2935" spans="1:7">
      <c r="A2935" s="92"/>
      <c r="B2935" s="92"/>
      <c r="C2935" s="92"/>
      <c r="D2935" s="92"/>
      <c r="E2935" s="92"/>
      <c r="F2935" s="92"/>
      <c r="G2935" s="92"/>
    </row>
    <row r="2936" spans="1:7">
      <c r="A2936" s="92"/>
      <c r="B2936" s="92"/>
      <c r="C2936" s="92"/>
      <c r="D2936" s="92"/>
      <c r="E2936" s="92"/>
      <c r="F2936" s="92"/>
      <c r="G2936" s="92"/>
    </row>
    <row r="2937" spans="1:7">
      <c r="A2937" s="92"/>
      <c r="B2937" s="92"/>
      <c r="C2937" s="92"/>
      <c r="D2937" s="92"/>
      <c r="E2937" s="92"/>
      <c r="F2937" s="92"/>
      <c r="G2937" s="92"/>
    </row>
    <row r="2938" spans="1:7">
      <c r="A2938" s="92"/>
      <c r="B2938" s="92"/>
      <c r="C2938" s="92"/>
      <c r="D2938" s="92"/>
      <c r="E2938" s="92"/>
      <c r="F2938" s="92"/>
      <c r="G2938" s="92"/>
    </row>
    <row r="2939" spans="1:7">
      <c r="A2939" s="92"/>
      <c r="B2939" s="92"/>
      <c r="C2939" s="92"/>
      <c r="D2939" s="92"/>
      <c r="E2939" s="92"/>
      <c r="F2939" s="92"/>
      <c r="G2939" s="92"/>
    </row>
    <row r="2940" spans="1:7">
      <c r="A2940" s="92"/>
      <c r="B2940" s="92"/>
      <c r="C2940" s="92"/>
      <c r="D2940" s="92"/>
      <c r="E2940" s="92"/>
      <c r="F2940" s="92"/>
      <c r="G2940" s="92"/>
    </row>
    <row r="2941" spans="1:7">
      <c r="A2941" s="92"/>
      <c r="B2941" s="92"/>
      <c r="C2941" s="92"/>
      <c r="D2941" s="92"/>
      <c r="E2941" s="92"/>
      <c r="F2941" s="92"/>
      <c r="G2941" s="92"/>
    </row>
    <row r="2942" spans="1:7">
      <c r="A2942" s="92"/>
      <c r="B2942" s="92"/>
      <c r="C2942" s="92"/>
      <c r="D2942" s="92"/>
      <c r="E2942" s="92"/>
      <c r="F2942" s="92"/>
      <c r="G2942" s="92"/>
    </row>
    <row r="2943" spans="1:7">
      <c r="A2943" s="92"/>
      <c r="B2943" s="92"/>
      <c r="C2943" s="92"/>
      <c r="D2943" s="92"/>
      <c r="E2943" s="92"/>
      <c r="F2943" s="92"/>
      <c r="G2943" s="92"/>
    </row>
    <row r="2944" spans="1:7">
      <c r="A2944" s="92"/>
      <c r="B2944" s="92"/>
      <c r="C2944" s="92"/>
      <c r="D2944" s="92"/>
      <c r="E2944" s="92"/>
      <c r="F2944" s="92"/>
      <c r="G2944" s="92"/>
    </row>
    <row r="2945" spans="1:7">
      <c r="A2945" s="92"/>
      <c r="B2945" s="92"/>
      <c r="C2945" s="92"/>
      <c r="D2945" s="92"/>
      <c r="E2945" s="92"/>
      <c r="F2945" s="92"/>
      <c r="G2945" s="92"/>
    </row>
    <row r="2946" spans="1:7">
      <c r="A2946" s="92"/>
      <c r="B2946" s="92"/>
      <c r="C2946" s="92"/>
      <c r="D2946" s="92"/>
      <c r="E2946" s="92"/>
      <c r="F2946" s="92"/>
      <c r="G2946" s="92"/>
    </row>
    <row r="2947" spans="1:7">
      <c r="A2947" s="92"/>
      <c r="B2947" s="92"/>
      <c r="C2947" s="92"/>
      <c r="D2947" s="92"/>
      <c r="E2947" s="92"/>
      <c r="F2947" s="92"/>
      <c r="G2947" s="92"/>
    </row>
    <row r="2948" spans="1:7">
      <c r="A2948" s="92"/>
      <c r="B2948" s="92"/>
      <c r="C2948" s="92"/>
      <c r="D2948" s="92"/>
      <c r="E2948" s="92"/>
      <c r="F2948" s="92"/>
      <c r="G2948" s="92"/>
    </row>
    <row r="2949" spans="1:7">
      <c r="A2949" s="92"/>
      <c r="B2949" s="92"/>
      <c r="C2949" s="92"/>
      <c r="D2949" s="92"/>
      <c r="E2949" s="92"/>
      <c r="F2949" s="92"/>
      <c r="G2949" s="92"/>
    </row>
    <row r="2950" spans="1:7">
      <c r="A2950" s="92"/>
      <c r="B2950" s="92"/>
      <c r="C2950" s="92"/>
      <c r="D2950" s="92"/>
      <c r="E2950" s="92"/>
      <c r="F2950" s="92"/>
      <c r="G2950" s="92"/>
    </row>
    <row r="2951" spans="1:7">
      <c r="A2951" s="92"/>
      <c r="B2951" s="92"/>
      <c r="C2951" s="92"/>
      <c r="D2951" s="92"/>
      <c r="E2951" s="92"/>
      <c r="F2951" s="92"/>
      <c r="G2951" s="92"/>
    </row>
    <row r="2952" spans="1:7">
      <c r="A2952" s="92"/>
      <c r="B2952" s="92"/>
      <c r="C2952" s="92"/>
      <c r="D2952" s="92"/>
      <c r="E2952" s="92"/>
      <c r="F2952" s="92"/>
      <c r="G2952" s="92"/>
    </row>
    <row r="2953" spans="1:7">
      <c r="A2953" s="92"/>
      <c r="B2953" s="92"/>
      <c r="C2953" s="92"/>
      <c r="D2953" s="92"/>
      <c r="E2953" s="92"/>
      <c r="F2953" s="92"/>
      <c r="G2953" s="92"/>
    </row>
    <row r="2954" spans="1:7">
      <c r="A2954" s="92"/>
      <c r="B2954" s="92"/>
      <c r="C2954" s="92"/>
      <c r="D2954" s="92"/>
      <c r="E2954" s="92"/>
      <c r="F2954" s="92"/>
      <c r="G2954" s="92"/>
    </row>
    <row r="2955" spans="1:7">
      <c r="A2955" s="92"/>
      <c r="B2955" s="92"/>
      <c r="C2955" s="92"/>
      <c r="D2955" s="92"/>
      <c r="E2955" s="92"/>
      <c r="F2955" s="92"/>
      <c r="G2955" s="92"/>
    </row>
    <row r="2956" spans="1:7">
      <c r="A2956" s="92"/>
      <c r="B2956" s="92"/>
      <c r="C2956" s="92"/>
      <c r="D2956" s="92"/>
      <c r="E2956" s="92"/>
      <c r="F2956" s="92"/>
      <c r="G2956" s="92"/>
    </row>
    <row r="2957" spans="1:7">
      <c r="A2957" s="92"/>
      <c r="B2957" s="92"/>
      <c r="C2957" s="92"/>
      <c r="D2957" s="92"/>
      <c r="E2957" s="92"/>
      <c r="F2957" s="92"/>
      <c r="G2957" s="92"/>
    </row>
    <row r="2958" spans="1:7">
      <c r="A2958" s="92"/>
      <c r="B2958" s="92"/>
      <c r="C2958" s="92"/>
      <c r="D2958" s="92"/>
      <c r="E2958" s="92"/>
      <c r="F2958" s="92"/>
      <c r="G2958" s="92"/>
    </row>
    <row r="2959" spans="1:7">
      <c r="A2959" s="92"/>
      <c r="B2959" s="92"/>
      <c r="C2959" s="92"/>
      <c r="D2959" s="92"/>
      <c r="E2959" s="92"/>
      <c r="F2959" s="92"/>
      <c r="G2959" s="92"/>
    </row>
    <row r="2960" spans="1:7">
      <c r="A2960" s="92"/>
      <c r="B2960" s="92"/>
      <c r="C2960" s="92"/>
      <c r="D2960" s="92"/>
      <c r="E2960" s="92"/>
      <c r="F2960" s="92"/>
      <c r="G2960" s="92"/>
    </row>
    <row r="2961" spans="1:7">
      <c r="A2961" s="92"/>
      <c r="B2961" s="92"/>
      <c r="C2961" s="92"/>
      <c r="D2961" s="92"/>
      <c r="E2961" s="92"/>
      <c r="F2961" s="92"/>
      <c r="G2961" s="92"/>
    </row>
    <row r="2962" spans="1:7">
      <c r="A2962" s="92"/>
      <c r="B2962" s="92"/>
      <c r="C2962" s="92"/>
      <c r="D2962" s="92"/>
      <c r="E2962" s="92"/>
      <c r="F2962" s="92"/>
      <c r="G2962" s="92"/>
    </row>
    <row r="2963" spans="1:7">
      <c r="A2963" s="92"/>
      <c r="B2963" s="92"/>
      <c r="C2963" s="92"/>
      <c r="D2963" s="92"/>
      <c r="E2963" s="92"/>
      <c r="F2963" s="92"/>
      <c r="G2963" s="92"/>
    </row>
    <row r="2964" spans="1:7">
      <c r="A2964" s="92"/>
      <c r="B2964" s="92"/>
      <c r="C2964" s="92"/>
      <c r="D2964" s="92"/>
      <c r="E2964" s="92"/>
      <c r="F2964" s="92"/>
      <c r="G2964" s="92"/>
    </row>
    <row r="2965" spans="1:7">
      <c r="A2965" s="92"/>
      <c r="B2965" s="92"/>
      <c r="C2965" s="92"/>
      <c r="D2965" s="92"/>
      <c r="E2965" s="92"/>
      <c r="F2965" s="92"/>
      <c r="G2965" s="92"/>
    </row>
    <row r="2966" spans="1:7">
      <c r="A2966" s="92"/>
      <c r="B2966" s="92"/>
      <c r="C2966" s="92"/>
      <c r="D2966" s="92"/>
      <c r="E2966" s="92"/>
      <c r="F2966" s="92"/>
      <c r="G2966" s="92"/>
    </row>
    <row r="2967" spans="1:7">
      <c r="A2967" s="92"/>
      <c r="B2967" s="92"/>
      <c r="C2967" s="92"/>
      <c r="D2967" s="92"/>
      <c r="E2967" s="92"/>
      <c r="F2967" s="92"/>
      <c r="G2967" s="92"/>
    </row>
    <row r="2968" spans="1:7">
      <c r="A2968" s="92"/>
      <c r="B2968" s="92"/>
      <c r="C2968" s="92"/>
      <c r="D2968" s="92"/>
      <c r="E2968" s="92"/>
      <c r="F2968" s="92"/>
      <c r="G2968" s="92"/>
    </row>
    <row r="2969" spans="1:7">
      <c r="A2969" s="92"/>
      <c r="B2969" s="92"/>
      <c r="C2969" s="92"/>
      <c r="D2969" s="92"/>
      <c r="E2969" s="92"/>
      <c r="F2969" s="92"/>
      <c r="G2969" s="92"/>
    </row>
    <row r="2970" spans="1:7">
      <c r="A2970" s="92"/>
      <c r="B2970" s="92"/>
      <c r="C2970" s="92"/>
      <c r="D2970" s="92"/>
      <c r="E2970" s="92"/>
      <c r="F2970" s="92"/>
      <c r="G2970" s="92"/>
    </row>
    <row r="2971" spans="1:7">
      <c r="A2971" s="92"/>
      <c r="B2971" s="92"/>
      <c r="C2971" s="92"/>
      <c r="D2971" s="92"/>
      <c r="E2971" s="92"/>
      <c r="F2971" s="92"/>
      <c r="G2971" s="92"/>
    </row>
    <row r="2972" spans="1:7">
      <c r="A2972" s="92"/>
      <c r="B2972" s="92"/>
      <c r="C2972" s="92"/>
      <c r="D2972" s="92"/>
      <c r="E2972" s="92"/>
      <c r="F2972" s="92"/>
      <c r="G2972" s="92"/>
    </row>
    <row r="2973" spans="1:7">
      <c r="A2973" s="92"/>
      <c r="B2973" s="92"/>
      <c r="C2973" s="92"/>
      <c r="D2973" s="92"/>
      <c r="E2973" s="92"/>
      <c r="F2973" s="92"/>
      <c r="G2973" s="92"/>
    </row>
    <row r="2974" spans="1:7">
      <c r="A2974" s="92"/>
      <c r="B2974" s="92"/>
      <c r="C2974" s="92"/>
      <c r="D2974" s="92"/>
      <c r="E2974" s="92"/>
      <c r="F2974" s="92"/>
      <c r="G2974" s="92"/>
    </row>
    <row r="2975" spans="1:7">
      <c r="A2975" s="92"/>
      <c r="B2975" s="92"/>
      <c r="C2975" s="92"/>
      <c r="D2975" s="92"/>
      <c r="E2975" s="92"/>
      <c r="F2975" s="92"/>
      <c r="G2975" s="92"/>
    </row>
    <row r="2976" spans="1:7">
      <c r="A2976" s="92"/>
      <c r="B2976" s="92"/>
      <c r="C2976" s="92"/>
      <c r="D2976" s="92"/>
      <c r="E2976" s="92"/>
      <c r="F2976" s="92"/>
      <c r="G2976" s="92"/>
    </row>
    <row r="2977" spans="1:7">
      <c r="A2977" s="92"/>
      <c r="B2977" s="92"/>
      <c r="C2977" s="92"/>
      <c r="D2977" s="92"/>
      <c r="E2977" s="92"/>
      <c r="F2977" s="92"/>
      <c r="G2977" s="92"/>
    </row>
    <row r="2978" spans="1:7">
      <c r="A2978" s="92"/>
      <c r="B2978" s="92"/>
      <c r="C2978" s="92"/>
      <c r="D2978" s="92"/>
      <c r="E2978" s="92"/>
      <c r="F2978" s="92"/>
      <c r="G2978" s="92"/>
    </row>
    <row r="2979" spans="1:7">
      <c r="A2979" s="92"/>
      <c r="B2979" s="92"/>
      <c r="C2979" s="92"/>
      <c r="D2979" s="92"/>
      <c r="E2979" s="92"/>
      <c r="F2979" s="92"/>
      <c r="G2979" s="92"/>
    </row>
    <row r="2980" spans="1:7">
      <c r="A2980" s="92"/>
      <c r="B2980" s="92"/>
      <c r="C2980" s="92"/>
      <c r="D2980" s="92"/>
      <c r="E2980" s="92"/>
      <c r="F2980" s="92"/>
      <c r="G2980" s="92"/>
    </row>
    <row r="2981" spans="1:7">
      <c r="A2981" s="92"/>
      <c r="B2981" s="92"/>
      <c r="C2981" s="92"/>
      <c r="D2981" s="92"/>
      <c r="E2981" s="92"/>
      <c r="F2981" s="92"/>
      <c r="G2981" s="92"/>
    </row>
    <row r="2982" spans="1:7">
      <c r="A2982" s="92"/>
      <c r="B2982" s="92"/>
      <c r="C2982" s="92"/>
      <c r="D2982" s="92"/>
      <c r="E2982" s="92"/>
      <c r="F2982" s="92"/>
      <c r="G2982" s="92"/>
    </row>
    <row r="2983" spans="1:7">
      <c r="A2983" s="92"/>
      <c r="B2983" s="92"/>
      <c r="C2983" s="92"/>
      <c r="D2983" s="92"/>
      <c r="E2983" s="92"/>
      <c r="F2983" s="92"/>
      <c r="G2983" s="92"/>
    </row>
    <row r="2984" spans="1:7">
      <c r="A2984" s="92"/>
      <c r="B2984" s="92"/>
      <c r="C2984" s="92"/>
      <c r="D2984" s="92"/>
      <c r="E2984" s="92"/>
      <c r="F2984" s="92"/>
      <c r="G2984" s="92"/>
    </row>
    <row r="2985" spans="1:7">
      <c r="A2985" s="92"/>
      <c r="B2985" s="92"/>
      <c r="C2985" s="92"/>
      <c r="D2985" s="92"/>
      <c r="E2985" s="92"/>
      <c r="F2985" s="92"/>
      <c r="G2985" s="92"/>
    </row>
    <row r="2986" spans="1:7">
      <c r="A2986" s="92"/>
      <c r="B2986" s="92"/>
      <c r="C2986" s="92"/>
      <c r="D2986" s="92"/>
      <c r="E2986" s="92"/>
      <c r="F2986" s="92"/>
      <c r="G2986" s="92"/>
    </row>
    <row r="2987" spans="1:7">
      <c r="A2987" s="92"/>
      <c r="B2987" s="92"/>
      <c r="C2987" s="92"/>
      <c r="D2987" s="92"/>
      <c r="E2987" s="92"/>
      <c r="F2987" s="92"/>
      <c r="G2987" s="92"/>
    </row>
    <row r="2988" spans="1:7">
      <c r="A2988" s="92"/>
      <c r="B2988" s="92"/>
      <c r="C2988" s="92"/>
      <c r="D2988" s="92"/>
      <c r="E2988" s="92"/>
      <c r="F2988" s="92"/>
      <c r="G2988" s="92"/>
    </row>
    <row r="2989" spans="1:7">
      <c r="A2989" s="92"/>
      <c r="B2989" s="92"/>
      <c r="C2989" s="92"/>
      <c r="D2989" s="92"/>
      <c r="E2989" s="92"/>
      <c r="F2989" s="92"/>
      <c r="G2989" s="92"/>
    </row>
    <row r="2990" spans="1:7">
      <c r="A2990" s="92"/>
      <c r="B2990" s="92"/>
      <c r="C2990" s="92"/>
      <c r="D2990" s="92"/>
      <c r="E2990" s="92"/>
      <c r="F2990" s="92"/>
      <c r="G2990" s="92"/>
    </row>
    <row r="2991" spans="1:7">
      <c r="A2991" s="92"/>
      <c r="B2991" s="92"/>
      <c r="C2991" s="92"/>
      <c r="D2991" s="92"/>
      <c r="E2991" s="92"/>
      <c r="F2991" s="92"/>
      <c r="G2991" s="92"/>
    </row>
    <row r="2992" spans="1:7">
      <c r="A2992" s="92"/>
      <c r="B2992" s="92"/>
      <c r="C2992" s="92"/>
      <c r="D2992" s="92"/>
      <c r="E2992" s="92"/>
      <c r="F2992" s="92"/>
      <c r="G2992" s="92"/>
    </row>
    <row r="2993" spans="1:7">
      <c r="A2993" s="92"/>
      <c r="B2993" s="92"/>
      <c r="C2993" s="92"/>
      <c r="D2993" s="92"/>
      <c r="E2993" s="92"/>
      <c r="F2993" s="92"/>
      <c r="G2993" s="92"/>
    </row>
    <row r="2994" spans="1:7">
      <c r="A2994" s="92"/>
      <c r="B2994" s="92"/>
      <c r="C2994" s="92"/>
      <c r="D2994" s="92"/>
      <c r="E2994" s="92"/>
      <c r="F2994" s="92"/>
      <c r="G2994" s="92"/>
    </row>
    <row r="2995" spans="1:7">
      <c r="A2995" s="92"/>
      <c r="B2995" s="92"/>
      <c r="C2995" s="92"/>
      <c r="D2995" s="92"/>
      <c r="E2995" s="92"/>
      <c r="F2995" s="92"/>
      <c r="G2995" s="92"/>
    </row>
    <row r="2996" spans="1:7">
      <c r="A2996" s="92"/>
      <c r="B2996" s="92"/>
      <c r="C2996" s="92"/>
      <c r="D2996" s="92"/>
      <c r="E2996" s="92"/>
      <c r="F2996" s="92"/>
      <c r="G2996" s="92"/>
    </row>
    <row r="2997" spans="1:7">
      <c r="A2997" s="92"/>
      <c r="B2997" s="92"/>
      <c r="C2997" s="92"/>
      <c r="D2997" s="92"/>
      <c r="E2997" s="92"/>
      <c r="F2997" s="92"/>
      <c r="G2997" s="92"/>
    </row>
    <row r="2998" spans="1:7">
      <c r="A2998" s="92"/>
      <c r="B2998" s="92"/>
      <c r="C2998" s="92"/>
      <c r="D2998" s="92"/>
      <c r="E2998" s="92"/>
      <c r="F2998" s="92"/>
      <c r="G2998" s="92"/>
    </row>
    <row r="2999" spans="1:7">
      <c r="A2999" s="92"/>
      <c r="B2999" s="92"/>
      <c r="C2999" s="92"/>
      <c r="D2999" s="92"/>
      <c r="E2999" s="92"/>
      <c r="F2999" s="92"/>
      <c r="G2999" s="92"/>
    </row>
    <row r="3000" spans="1:7">
      <c r="A3000" s="92"/>
      <c r="B3000" s="92"/>
      <c r="C3000" s="92"/>
      <c r="D3000" s="92"/>
      <c r="E3000" s="92"/>
      <c r="F3000" s="92"/>
      <c r="G3000" s="92"/>
    </row>
    <row r="3001" spans="1:7">
      <c r="A3001" s="92"/>
      <c r="B3001" s="92"/>
      <c r="C3001" s="92"/>
      <c r="D3001" s="92"/>
      <c r="E3001" s="92"/>
      <c r="F3001" s="92"/>
      <c r="G3001" s="92"/>
    </row>
    <row r="3002" spans="1:7">
      <c r="A3002" s="92"/>
      <c r="B3002" s="92"/>
      <c r="C3002" s="92"/>
      <c r="D3002" s="92"/>
      <c r="E3002" s="92"/>
      <c r="F3002" s="92"/>
      <c r="G3002" s="92"/>
    </row>
    <row r="3003" spans="1:7">
      <c r="A3003" s="92"/>
      <c r="B3003" s="92"/>
      <c r="C3003" s="92"/>
      <c r="D3003" s="92"/>
      <c r="E3003" s="92"/>
      <c r="F3003" s="92"/>
      <c r="G3003" s="92"/>
    </row>
    <row r="3004" spans="1:7">
      <c r="A3004" s="92"/>
      <c r="B3004" s="92"/>
      <c r="C3004" s="92"/>
      <c r="D3004" s="92"/>
      <c r="E3004" s="92"/>
      <c r="F3004" s="92"/>
      <c r="G3004" s="92"/>
    </row>
    <row r="3005" spans="1:7">
      <c r="A3005" s="92"/>
      <c r="B3005" s="92"/>
      <c r="C3005" s="92"/>
      <c r="D3005" s="92"/>
      <c r="E3005" s="92"/>
      <c r="F3005" s="92"/>
      <c r="G3005" s="92"/>
    </row>
    <row r="3006" spans="1:7">
      <c r="A3006" s="92"/>
      <c r="B3006" s="92"/>
      <c r="C3006" s="92"/>
      <c r="D3006" s="92"/>
      <c r="E3006" s="92"/>
      <c r="F3006" s="92"/>
      <c r="G3006" s="92"/>
    </row>
    <row r="3007" spans="1:7">
      <c r="A3007" s="92"/>
      <c r="B3007" s="92"/>
      <c r="C3007" s="92"/>
      <c r="D3007" s="92"/>
      <c r="E3007" s="92"/>
      <c r="F3007" s="92"/>
      <c r="G3007" s="92"/>
    </row>
    <row r="3008" spans="1:7">
      <c r="A3008" s="92"/>
      <c r="B3008" s="92"/>
      <c r="C3008" s="92"/>
      <c r="D3008" s="92"/>
      <c r="E3008" s="92"/>
      <c r="F3008" s="92"/>
      <c r="G3008" s="92"/>
    </row>
    <row r="3009" spans="1:7">
      <c r="A3009" s="92"/>
      <c r="B3009" s="92"/>
      <c r="C3009" s="92"/>
      <c r="D3009" s="92"/>
      <c r="E3009" s="92"/>
      <c r="F3009" s="92"/>
      <c r="G3009" s="92"/>
    </row>
    <row r="3010" spans="1:7">
      <c r="A3010" s="92"/>
      <c r="B3010" s="92"/>
      <c r="C3010" s="92"/>
      <c r="D3010" s="92"/>
      <c r="E3010" s="92"/>
      <c r="F3010" s="92"/>
      <c r="G3010" s="92"/>
    </row>
    <row r="3011" spans="1:7">
      <c r="A3011" s="92"/>
      <c r="B3011" s="92"/>
      <c r="C3011" s="92"/>
      <c r="D3011" s="92"/>
      <c r="E3011" s="92"/>
      <c r="F3011" s="92"/>
      <c r="G3011" s="92"/>
    </row>
    <row r="3012" spans="1:7">
      <c r="A3012" s="92"/>
      <c r="B3012" s="92"/>
      <c r="C3012" s="92"/>
      <c r="D3012" s="92"/>
      <c r="E3012" s="92"/>
      <c r="F3012" s="92"/>
      <c r="G3012" s="92"/>
    </row>
    <row r="3013" spans="1:7">
      <c r="A3013" s="92"/>
      <c r="B3013" s="92"/>
      <c r="C3013" s="92"/>
      <c r="D3013" s="92"/>
      <c r="E3013" s="92"/>
      <c r="F3013" s="92"/>
      <c r="G3013" s="92"/>
    </row>
    <row r="3014" spans="1:7">
      <c r="A3014" s="92"/>
      <c r="B3014" s="92"/>
      <c r="C3014" s="92"/>
      <c r="D3014" s="92"/>
      <c r="E3014" s="92"/>
      <c r="F3014" s="92"/>
      <c r="G3014" s="92"/>
    </row>
    <row r="3015" spans="1:7">
      <c r="A3015" s="92"/>
      <c r="B3015" s="92"/>
      <c r="C3015" s="92"/>
      <c r="D3015" s="92"/>
      <c r="E3015" s="92"/>
      <c r="F3015" s="92"/>
      <c r="G3015" s="92"/>
    </row>
    <row r="3016" spans="1:7">
      <c r="A3016" s="92"/>
      <c r="B3016" s="92"/>
      <c r="C3016" s="92"/>
      <c r="D3016" s="92"/>
      <c r="E3016" s="92"/>
      <c r="F3016" s="92"/>
      <c r="G3016" s="92"/>
    </row>
    <row r="3017" spans="1:7">
      <c r="A3017" s="92"/>
      <c r="B3017" s="92"/>
      <c r="C3017" s="92"/>
      <c r="D3017" s="92"/>
      <c r="E3017" s="92"/>
      <c r="F3017" s="92"/>
      <c r="G3017" s="92"/>
    </row>
    <row r="3018" spans="1:7">
      <c r="A3018" s="92"/>
      <c r="B3018" s="92"/>
      <c r="C3018" s="92"/>
      <c r="D3018" s="92"/>
      <c r="E3018" s="92"/>
      <c r="F3018" s="92"/>
      <c r="G3018" s="92"/>
    </row>
    <row r="3019" spans="1:7">
      <c r="A3019" s="92"/>
      <c r="B3019" s="92"/>
      <c r="C3019" s="92"/>
      <c r="D3019" s="92"/>
      <c r="E3019" s="92"/>
      <c r="F3019" s="92"/>
      <c r="G3019" s="92"/>
    </row>
    <row r="3020" spans="1:7">
      <c r="A3020" s="92"/>
      <c r="B3020" s="92"/>
      <c r="C3020" s="92"/>
      <c r="D3020" s="92"/>
      <c r="E3020" s="92"/>
      <c r="F3020" s="92"/>
      <c r="G3020" s="92"/>
    </row>
    <row r="3021" spans="1:7">
      <c r="A3021" s="92"/>
      <c r="B3021" s="92"/>
      <c r="C3021" s="92"/>
      <c r="D3021" s="92"/>
      <c r="E3021" s="92"/>
      <c r="F3021" s="92"/>
      <c r="G3021" s="92"/>
    </row>
    <row r="3022" spans="1:7">
      <c r="A3022" s="92"/>
      <c r="B3022" s="92"/>
      <c r="C3022" s="92"/>
      <c r="D3022" s="92"/>
      <c r="E3022" s="92"/>
      <c r="F3022" s="92"/>
      <c r="G3022" s="92"/>
    </row>
    <row r="3023" spans="1:7">
      <c r="A3023" s="92"/>
      <c r="B3023" s="92"/>
      <c r="C3023" s="92"/>
      <c r="D3023" s="92"/>
      <c r="E3023" s="92"/>
      <c r="F3023" s="92"/>
      <c r="G3023" s="92"/>
    </row>
    <row r="3024" spans="1:7">
      <c r="A3024" s="92"/>
      <c r="B3024" s="92"/>
      <c r="C3024" s="92"/>
      <c r="D3024" s="92"/>
      <c r="E3024" s="92"/>
      <c r="F3024" s="92"/>
      <c r="G3024" s="92"/>
    </row>
    <row r="3025" spans="1:7">
      <c r="A3025" s="92"/>
      <c r="B3025" s="92"/>
      <c r="C3025" s="92"/>
      <c r="D3025" s="92"/>
      <c r="E3025" s="92"/>
      <c r="F3025" s="92"/>
      <c r="G3025" s="92"/>
    </row>
    <row r="3026" spans="1:7">
      <c r="A3026" s="92"/>
      <c r="B3026" s="92"/>
      <c r="C3026" s="92"/>
      <c r="D3026" s="92"/>
      <c r="E3026" s="92"/>
      <c r="F3026" s="92"/>
      <c r="G3026" s="92"/>
    </row>
    <row r="3027" spans="1:7">
      <c r="A3027" s="92"/>
      <c r="B3027" s="92"/>
      <c r="C3027" s="92"/>
      <c r="D3027" s="92"/>
      <c r="E3027" s="92"/>
      <c r="F3027" s="92"/>
      <c r="G3027" s="92"/>
    </row>
    <row r="3028" spans="1:7">
      <c r="A3028" s="92"/>
      <c r="B3028" s="92"/>
      <c r="C3028" s="92"/>
      <c r="D3028" s="92"/>
      <c r="E3028" s="92"/>
      <c r="F3028" s="92"/>
      <c r="G3028" s="92"/>
    </row>
    <row r="3029" spans="1:7">
      <c r="A3029" s="92"/>
      <c r="B3029" s="92"/>
      <c r="C3029" s="92"/>
      <c r="D3029" s="92"/>
      <c r="E3029" s="92"/>
      <c r="F3029" s="92"/>
      <c r="G3029" s="92"/>
    </row>
    <row r="3030" spans="1:7">
      <c r="A3030" s="92"/>
      <c r="B3030" s="92"/>
      <c r="C3030" s="92"/>
      <c r="D3030" s="92"/>
      <c r="E3030" s="92"/>
      <c r="F3030" s="92"/>
      <c r="G3030" s="92"/>
    </row>
    <row r="3031" spans="1:7">
      <c r="A3031" s="92"/>
      <c r="B3031" s="92"/>
      <c r="C3031" s="92"/>
      <c r="D3031" s="92"/>
      <c r="E3031" s="92"/>
      <c r="F3031" s="92"/>
      <c r="G3031" s="92"/>
    </row>
    <row r="3032" spans="1:7">
      <c r="A3032" s="92"/>
      <c r="B3032" s="92"/>
      <c r="C3032" s="92"/>
      <c r="D3032" s="92"/>
      <c r="E3032" s="92"/>
      <c r="F3032" s="92"/>
      <c r="G3032" s="92"/>
    </row>
    <row r="3033" spans="1:7">
      <c r="A3033" s="92"/>
      <c r="B3033" s="92"/>
      <c r="C3033" s="92"/>
      <c r="D3033" s="92"/>
      <c r="E3033" s="92"/>
      <c r="F3033" s="92"/>
      <c r="G3033" s="92"/>
    </row>
    <row r="3034" spans="1:7">
      <c r="A3034" s="92"/>
      <c r="B3034" s="92"/>
      <c r="C3034" s="92"/>
      <c r="D3034" s="92"/>
      <c r="E3034" s="92"/>
      <c r="F3034" s="92"/>
      <c r="G3034" s="92"/>
    </row>
    <row r="3035" spans="1:7">
      <c r="A3035" s="92"/>
      <c r="B3035" s="92"/>
      <c r="C3035" s="92"/>
      <c r="D3035" s="92"/>
      <c r="E3035" s="92"/>
      <c r="F3035" s="92"/>
      <c r="G3035" s="92"/>
    </row>
    <row r="3036" spans="1:7">
      <c r="A3036" s="92"/>
      <c r="B3036" s="92"/>
      <c r="C3036" s="92"/>
      <c r="D3036" s="92"/>
      <c r="E3036" s="92"/>
      <c r="F3036" s="92"/>
      <c r="G3036" s="92"/>
    </row>
    <row r="3037" spans="1:7">
      <c r="A3037" s="92"/>
      <c r="B3037" s="92"/>
      <c r="C3037" s="92"/>
      <c r="D3037" s="92"/>
      <c r="E3037" s="92"/>
      <c r="F3037" s="92"/>
      <c r="G3037" s="92"/>
    </row>
    <row r="3038" spans="1:7">
      <c r="A3038" s="92"/>
      <c r="B3038" s="92"/>
      <c r="C3038" s="92"/>
      <c r="D3038" s="92"/>
      <c r="E3038" s="92"/>
      <c r="F3038" s="92"/>
      <c r="G3038" s="92"/>
    </row>
    <row r="3039" spans="1:7">
      <c r="A3039" s="92"/>
      <c r="B3039" s="92"/>
      <c r="C3039" s="92"/>
      <c r="D3039" s="92"/>
      <c r="E3039" s="92"/>
      <c r="F3039" s="92"/>
      <c r="G3039" s="92"/>
    </row>
    <row r="3040" spans="1:7">
      <c r="A3040" s="92"/>
      <c r="B3040" s="92"/>
      <c r="C3040" s="92"/>
      <c r="D3040" s="92"/>
      <c r="E3040" s="92"/>
      <c r="F3040" s="92"/>
      <c r="G3040" s="92"/>
    </row>
    <row r="3041" spans="1:7">
      <c r="A3041" s="92"/>
      <c r="B3041" s="92"/>
      <c r="C3041" s="92"/>
      <c r="D3041" s="92"/>
      <c r="E3041" s="92"/>
      <c r="F3041" s="92"/>
      <c r="G3041" s="92"/>
    </row>
    <row r="3042" spans="1:7">
      <c r="A3042" s="92"/>
      <c r="B3042" s="92"/>
      <c r="C3042" s="92"/>
      <c r="D3042" s="92"/>
      <c r="E3042" s="92"/>
      <c r="F3042" s="92"/>
      <c r="G3042" s="92"/>
    </row>
    <row r="3043" spans="1:7">
      <c r="A3043" s="92"/>
      <c r="B3043" s="92"/>
      <c r="C3043" s="92"/>
      <c r="D3043" s="92"/>
      <c r="E3043" s="92"/>
      <c r="F3043" s="92"/>
      <c r="G3043" s="92"/>
    </row>
    <row r="3044" spans="1:7">
      <c r="A3044" s="92"/>
      <c r="B3044" s="92"/>
      <c r="C3044" s="92"/>
      <c r="D3044" s="92"/>
      <c r="E3044" s="92"/>
      <c r="F3044" s="92"/>
      <c r="G3044" s="92"/>
    </row>
    <row r="3045" spans="1:7">
      <c r="A3045" s="92"/>
      <c r="B3045" s="92"/>
      <c r="C3045" s="92"/>
      <c r="D3045" s="92"/>
      <c r="E3045" s="92"/>
      <c r="F3045" s="92"/>
      <c r="G3045" s="92"/>
    </row>
    <row r="3046" spans="1:7">
      <c r="A3046" s="92"/>
      <c r="B3046" s="92"/>
      <c r="C3046" s="92"/>
      <c r="D3046" s="92"/>
      <c r="E3046" s="92"/>
      <c r="F3046" s="92"/>
      <c r="G3046" s="92"/>
    </row>
    <row r="3047" spans="1:7">
      <c r="A3047" s="92"/>
      <c r="B3047" s="92"/>
      <c r="C3047" s="92"/>
      <c r="D3047" s="92"/>
      <c r="E3047" s="92"/>
      <c r="F3047" s="92"/>
      <c r="G3047" s="92"/>
    </row>
    <row r="3048" spans="1:7">
      <c r="A3048" s="92"/>
      <c r="B3048" s="92"/>
      <c r="C3048" s="92"/>
      <c r="D3048" s="92"/>
      <c r="E3048" s="92"/>
      <c r="F3048" s="92"/>
      <c r="G3048" s="92"/>
    </row>
    <row r="3049" spans="1:7">
      <c r="A3049" s="92"/>
      <c r="B3049" s="92"/>
      <c r="C3049" s="92"/>
      <c r="D3049" s="92"/>
      <c r="E3049" s="92"/>
      <c r="F3049" s="92"/>
      <c r="G3049" s="92"/>
    </row>
    <row r="3050" spans="1:7">
      <c r="A3050" s="92"/>
      <c r="B3050" s="92"/>
      <c r="C3050" s="92"/>
      <c r="D3050" s="92"/>
      <c r="E3050" s="92"/>
      <c r="F3050" s="92"/>
      <c r="G3050" s="92"/>
    </row>
    <row r="3051" spans="1:7">
      <c r="A3051" s="92"/>
      <c r="B3051" s="92"/>
      <c r="C3051" s="92"/>
      <c r="D3051" s="92"/>
      <c r="E3051" s="92"/>
      <c r="F3051" s="92"/>
      <c r="G3051" s="92"/>
    </row>
    <row r="3052" spans="1:7">
      <c r="A3052" s="92"/>
      <c r="B3052" s="92"/>
      <c r="C3052" s="92"/>
      <c r="D3052" s="92"/>
      <c r="E3052" s="92"/>
      <c r="F3052" s="92"/>
      <c r="G3052" s="92"/>
    </row>
    <row r="3053" spans="1:7">
      <c r="A3053" s="92"/>
      <c r="B3053" s="92"/>
      <c r="C3053" s="92"/>
      <c r="D3053" s="92"/>
      <c r="E3053" s="92"/>
      <c r="F3053" s="92"/>
      <c r="G3053" s="92"/>
    </row>
    <row r="3054" spans="1:7">
      <c r="A3054" s="92"/>
      <c r="B3054" s="92"/>
      <c r="C3054" s="92"/>
      <c r="D3054" s="92"/>
      <c r="E3054" s="92"/>
      <c r="F3054" s="92"/>
      <c r="G3054" s="92"/>
    </row>
    <row r="3055" spans="1:7">
      <c r="A3055" s="92"/>
      <c r="B3055" s="92"/>
      <c r="C3055" s="92"/>
      <c r="D3055" s="92"/>
      <c r="E3055" s="92"/>
      <c r="F3055" s="92"/>
      <c r="G3055" s="92"/>
    </row>
    <row r="3056" spans="1:7">
      <c r="A3056" s="92"/>
      <c r="B3056" s="92"/>
      <c r="C3056" s="92"/>
      <c r="D3056" s="92"/>
      <c r="E3056" s="92"/>
      <c r="F3056" s="92"/>
      <c r="G3056" s="92"/>
    </row>
    <row r="3057" spans="1:7">
      <c r="A3057" s="92"/>
      <c r="B3057" s="92"/>
      <c r="C3057" s="92"/>
      <c r="D3057" s="92"/>
      <c r="E3057" s="92"/>
      <c r="F3057" s="92"/>
      <c r="G3057" s="92"/>
    </row>
    <row r="3058" spans="1:7">
      <c r="A3058" s="92"/>
      <c r="B3058" s="92"/>
      <c r="C3058" s="92"/>
      <c r="D3058" s="92"/>
      <c r="E3058" s="92"/>
      <c r="F3058" s="92"/>
      <c r="G3058" s="92"/>
    </row>
    <row r="3059" spans="1:7">
      <c r="A3059" s="92"/>
      <c r="B3059" s="92"/>
      <c r="C3059" s="92"/>
      <c r="D3059" s="92"/>
      <c r="E3059" s="92"/>
      <c r="F3059" s="92"/>
      <c r="G3059" s="92"/>
    </row>
    <row r="3060" spans="1:7">
      <c r="A3060" s="92"/>
      <c r="B3060" s="92"/>
      <c r="C3060" s="92"/>
      <c r="D3060" s="92"/>
      <c r="E3060" s="92"/>
      <c r="F3060" s="92"/>
      <c r="G3060" s="92"/>
    </row>
    <row r="3061" spans="1:7">
      <c r="A3061" s="92"/>
      <c r="B3061" s="92"/>
      <c r="C3061" s="92"/>
      <c r="D3061" s="92"/>
      <c r="E3061" s="92"/>
      <c r="F3061" s="92"/>
      <c r="G3061" s="92"/>
    </row>
    <row r="3062" spans="1:7">
      <c r="A3062" s="92"/>
      <c r="B3062" s="92"/>
      <c r="C3062" s="92"/>
      <c r="D3062" s="92"/>
      <c r="E3062" s="92"/>
      <c r="F3062" s="92"/>
      <c r="G3062" s="92"/>
    </row>
    <row r="3063" spans="1:7">
      <c r="A3063" s="92"/>
      <c r="B3063" s="92"/>
      <c r="C3063" s="92"/>
      <c r="D3063" s="92"/>
      <c r="E3063" s="92"/>
      <c r="F3063" s="92"/>
      <c r="G3063" s="92"/>
    </row>
    <row r="3064" spans="1:7">
      <c r="A3064" s="92"/>
      <c r="B3064" s="92"/>
      <c r="C3064" s="92"/>
      <c r="D3064" s="92"/>
      <c r="E3064" s="92"/>
      <c r="F3064" s="92"/>
      <c r="G3064" s="92"/>
    </row>
    <row r="3065" spans="1:7">
      <c r="A3065" s="92"/>
      <c r="B3065" s="92"/>
      <c r="C3065" s="92"/>
      <c r="D3065" s="92"/>
      <c r="E3065" s="92"/>
      <c r="F3065" s="92"/>
      <c r="G3065" s="92"/>
    </row>
    <row r="3066" spans="1:7">
      <c r="A3066" s="92"/>
      <c r="B3066" s="92"/>
      <c r="C3066" s="92"/>
      <c r="D3066" s="92"/>
      <c r="E3066" s="92"/>
      <c r="F3066" s="92"/>
      <c r="G3066" s="92"/>
    </row>
    <row r="3067" spans="1:7">
      <c r="A3067" s="92"/>
      <c r="B3067" s="92"/>
      <c r="C3067" s="92"/>
      <c r="D3067" s="92"/>
      <c r="E3067" s="92"/>
      <c r="F3067" s="92"/>
      <c r="G3067" s="92"/>
    </row>
    <row r="3068" spans="1:7">
      <c r="A3068" s="92"/>
      <c r="B3068" s="92"/>
      <c r="C3068" s="92"/>
      <c r="D3068" s="92"/>
      <c r="E3068" s="92"/>
      <c r="F3068" s="92"/>
      <c r="G3068" s="92"/>
    </row>
    <row r="3069" spans="1:7">
      <c r="A3069" s="92"/>
      <c r="B3069" s="92"/>
      <c r="C3069" s="92"/>
      <c r="D3069" s="92"/>
      <c r="E3069" s="92"/>
      <c r="F3069" s="92"/>
      <c r="G3069" s="92"/>
    </row>
    <row r="3070" spans="1:7">
      <c r="A3070" s="92"/>
      <c r="B3070" s="92"/>
      <c r="C3070" s="92"/>
      <c r="D3070" s="92"/>
      <c r="E3070" s="92"/>
      <c r="F3070" s="92"/>
      <c r="G3070" s="92"/>
    </row>
    <row r="3071" spans="1:7">
      <c r="A3071" s="92"/>
      <c r="B3071" s="92"/>
      <c r="C3071" s="92"/>
      <c r="D3071" s="92"/>
      <c r="E3071" s="92"/>
      <c r="F3071" s="92"/>
      <c r="G3071" s="92"/>
    </row>
    <row r="3072" spans="1:7">
      <c r="A3072" s="92"/>
      <c r="B3072" s="92"/>
      <c r="C3072" s="92"/>
      <c r="D3072" s="92"/>
      <c r="E3072" s="92"/>
      <c r="F3072" s="92"/>
      <c r="G3072" s="92"/>
    </row>
    <row r="3073" spans="1:7">
      <c r="A3073" s="92"/>
      <c r="B3073" s="92"/>
      <c r="C3073" s="92"/>
      <c r="D3073" s="92"/>
      <c r="E3073" s="92"/>
      <c r="F3073" s="92"/>
      <c r="G3073" s="92"/>
    </row>
    <row r="3074" spans="1:7">
      <c r="A3074" s="92"/>
      <c r="B3074" s="92"/>
      <c r="C3074" s="92"/>
      <c r="D3074" s="92"/>
      <c r="E3074" s="92"/>
      <c r="F3074" s="92"/>
      <c r="G3074" s="92"/>
    </row>
    <row r="3075" spans="1:7">
      <c r="A3075" s="92"/>
      <c r="B3075" s="92"/>
      <c r="C3075" s="92"/>
      <c r="D3075" s="92"/>
      <c r="E3075" s="92"/>
      <c r="F3075" s="92"/>
      <c r="G3075" s="92"/>
    </row>
    <row r="3076" spans="1:7">
      <c r="A3076" s="92"/>
      <c r="B3076" s="92"/>
      <c r="C3076" s="92"/>
      <c r="D3076" s="92"/>
      <c r="E3076" s="92"/>
      <c r="F3076" s="92"/>
      <c r="G3076" s="92"/>
    </row>
    <row r="3077" spans="1:7">
      <c r="A3077" s="92"/>
      <c r="B3077" s="92"/>
      <c r="C3077" s="92"/>
      <c r="D3077" s="92"/>
      <c r="E3077" s="92"/>
      <c r="F3077" s="92"/>
      <c r="G3077" s="92"/>
    </row>
    <row r="3078" spans="1:7">
      <c r="A3078" s="92"/>
      <c r="B3078" s="92"/>
      <c r="C3078" s="92"/>
      <c r="D3078" s="92"/>
      <c r="E3078" s="92"/>
      <c r="F3078" s="92"/>
      <c r="G3078" s="92"/>
    </row>
    <row r="3079" spans="1:7">
      <c r="A3079" s="92"/>
      <c r="B3079" s="92"/>
      <c r="C3079" s="92"/>
      <c r="D3079" s="92"/>
      <c r="E3079" s="92"/>
      <c r="F3079" s="92"/>
      <c r="G3079" s="92"/>
    </row>
    <row r="3080" spans="1:7">
      <c r="A3080" s="92"/>
      <c r="B3080" s="92"/>
      <c r="C3080" s="92"/>
      <c r="D3080" s="92"/>
      <c r="E3080" s="92"/>
      <c r="F3080" s="92"/>
      <c r="G3080" s="92"/>
    </row>
    <row r="3081" spans="1:7">
      <c r="A3081" s="92"/>
      <c r="B3081" s="92"/>
      <c r="C3081" s="92"/>
      <c r="D3081" s="92"/>
      <c r="E3081" s="92"/>
      <c r="F3081" s="92"/>
      <c r="G3081" s="92"/>
    </row>
    <row r="3082" spans="1:7">
      <c r="A3082" s="92"/>
      <c r="B3082" s="92"/>
      <c r="C3082" s="92"/>
      <c r="D3082" s="92"/>
      <c r="E3082" s="92"/>
      <c r="F3082" s="92"/>
      <c r="G3082" s="92"/>
    </row>
    <row r="3083" spans="1:7">
      <c r="A3083" s="92"/>
      <c r="B3083" s="92"/>
      <c r="C3083" s="92"/>
      <c r="D3083" s="92"/>
      <c r="E3083" s="92"/>
      <c r="F3083" s="92"/>
      <c r="G3083" s="92"/>
    </row>
    <row r="3084" spans="1:7">
      <c r="A3084" s="92"/>
      <c r="B3084" s="92"/>
      <c r="C3084" s="92"/>
      <c r="D3084" s="92"/>
      <c r="E3084" s="92"/>
      <c r="F3084" s="92"/>
      <c r="G3084" s="92"/>
    </row>
    <row r="3085" spans="1:7">
      <c r="A3085" s="92"/>
      <c r="B3085" s="92"/>
      <c r="C3085" s="92"/>
      <c r="D3085" s="92"/>
      <c r="E3085" s="92"/>
      <c r="F3085" s="92"/>
      <c r="G3085" s="92"/>
    </row>
    <row r="3086" spans="1:7">
      <c r="A3086" s="92"/>
      <c r="B3086" s="92"/>
      <c r="C3086" s="92"/>
      <c r="D3086" s="92"/>
      <c r="E3086" s="92"/>
      <c r="F3086" s="92"/>
      <c r="G3086" s="92"/>
    </row>
    <row r="3087" spans="1:7">
      <c r="A3087" s="92"/>
      <c r="B3087" s="92"/>
      <c r="C3087" s="92"/>
      <c r="D3087" s="92"/>
      <c r="E3087" s="92"/>
      <c r="F3087" s="92"/>
      <c r="G3087" s="92"/>
    </row>
    <row r="3088" spans="1:7">
      <c r="A3088" s="92"/>
      <c r="B3088" s="92"/>
      <c r="C3088" s="92"/>
      <c r="D3088" s="92"/>
      <c r="E3088" s="92"/>
      <c r="F3088" s="92"/>
      <c r="G3088" s="92"/>
    </row>
    <row r="3089" spans="1:7">
      <c r="A3089" s="92"/>
      <c r="B3089" s="92"/>
      <c r="C3089" s="92"/>
      <c r="D3089" s="92"/>
      <c r="E3089" s="92"/>
      <c r="F3089" s="92"/>
      <c r="G3089" s="92"/>
    </row>
    <row r="3090" spans="1:7">
      <c r="A3090" s="92"/>
      <c r="B3090" s="92"/>
      <c r="C3090" s="92"/>
      <c r="D3090" s="92"/>
      <c r="E3090" s="92"/>
      <c r="F3090" s="92"/>
      <c r="G3090" s="92"/>
    </row>
    <row r="3091" spans="1:7">
      <c r="A3091" s="92"/>
      <c r="B3091" s="92"/>
      <c r="C3091" s="92"/>
      <c r="D3091" s="92"/>
      <c r="E3091" s="92"/>
      <c r="F3091" s="92"/>
      <c r="G3091" s="92"/>
    </row>
    <row r="3092" spans="1:7">
      <c r="A3092" s="92"/>
      <c r="B3092" s="92"/>
      <c r="C3092" s="92"/>
      <c r="D3092" s="92"/>
      <c r="E3092" s="92"/>
      <c r="F3092" s="92"/>
      <c r="G3092" s="92"/>
    </row>
    <row r="3093" spans="1:7">
      <c r="A3093" s="92"/>
      <c r="B3093" s="92"/>
      <c r="C3093" s="92"/>
      <c r="D3093" s="92"/>
      <c r="E3093" s="92"/>
      <c r="F3093" s="92"/>
      <c r="G3093" s="92"/>
    </row>
    <row r="3094" spans="1:7">
      <c r="A3094" s="92"/>
      <c r="B3094" s="92"/>
      <c r="C3094" s="92"/>
      <c r="D3094" s="92"/>
      <c r="E3094" s="92"/>
      <c r="F3094" s="92"/>
      <c r="G3094" s="92"/>
    </row>
    <row r="3095" spans="1:7">
      <c r="A3095" s="92"/>
      <c r="B3095" s="92"/>
      <c r="C3095" s="92"/>
      <c r="D3095" s="92"/>
      <c r="E3095" s="92"/>
      <c r="F3095" s="92"/>
      <c r="G3095" s="92"/>
    </row>
    <row r="3096" spans="1:7">
      <c r="A3096" s="92"/>
      <c r="B3096" s="92"/>
      <c r="C3096" s="92"/>
      <c r="D3096" s="92"/>
      <c r="E3096" s="92"/>
      <c r="F3096" s="92"/>
      <c r="G3096" s="92"/>
    </row>
    <row r="3097" spans="1:7">
      <c r="A3097" s="92"/>
      <c r="B3097" s="92"/>
      <c r="C3097" s="92"/>
      <c r="D3097" s="92"/>
      <c r="E3097" s="92"/>
      <c r="F3097" s="92"/>
      <c r="G3097" s="92"/>
    </row>
    <row r="3098" spans="1:7">
      <c r="A3098" s="92"/>
      <c r="B3098" s="92"/>
      <c r="C3098" s="92"/>
      <c r="D3098" s="92"/>
      <c r="E3098" s="92"/>
      <c r="F3098" s="92"/>
      <c r="G3098" s="92"/>
    </row>
    <row r="3099" spans="1:7">
      <c r="A3099" s="92"/>
      <c r="B3099" s="92"/>
      <c r="C3099" s="92"/>
      <c r="D3099" s="92"/>
      <c r="E3099" s="92"/>
      <c r="F3099" s="92"/>
      <c r="G3099" s="92"/>
    </row>
    <row r="3100" spans="1:7">
      <c r="A3100" s="92"/>
      <c r="B3100" s="92"/>
      <c r="C3100" s="92"/>
      <c r="D3100" s="92"/>
      <c r="E3100" s="92"/>
      <c r="F3100" s="92"/>
      <c r="G3100" s="92"/>
    </row>
    <row r="3101" spans="1:7">
      <c r="A3101" s="92"/>
      <c r="B3101" s="92"/>
      <c r="C3101" s="92"/>
      <c r="D3101" s="92"/>
      <c r="E3101" s="92"/>
      <c r="F3101" s="92"/>
      <c r="G3101" s="92"/>
    </row>
    <row r="3102" spans="1:7">
      <c r="A3102" s="92"/>
      <c r="B3102" s="92"/>
      <c r="C3102" s="92"/>
      <c r="D3102" s="92"/>
      <c r="E3102" s="92"/>
      <c r="F3102" s="92"/>
      <c r="G3102" s="92"/>
    </row>
    <row r="3103" spans="1:7">
      <c r="A3103" s="92"/>
      <c r="B3103" s="92"/>
      <c r="C3103" s="92"/>
      <c r="D3103" s="92"/>
      <c r="E3103" s="92"/>
      <c r="F3103" s="92"/>
      <c r="G3103" s="92"/>
    </row>
    <row r="3104" spans="1:7">
      <c r="A3104" s="92"/>
      <c r="B3104" s="92"/>
      <c r="C3104" s="92"/>
      <c r="D3104" s="92"/>
      <c r="E3104" s="92"/>
      <c r="F3104" s="92"/>
      <c r="G3104" s="92"/>
    </row>
    <row r="3105" spans="1:7">
      <c r="A3105" s="92"/>
      <c r="B3105" s="92"/>
      <c r="C3105" s="92"/>
      <c r="D3105" s="92"/>
      <c r="E3105" s="92"/>
      <c r="F3105" s="92"/>
      <c r="G3105" s="92"/>
    </row>
    <row r="3106" spans="1:7">
      <c r="A3106" s="92"/>
      <c r="B3106" s="92"/>
      <c r="C3106" s="92"/>
      <c r="D3106" s="92"/>
      <c r="E3106" s="92"/>
      <c r="F3106" s="92"/>
      <c r="G3106" s="92"/>
    </row>
    <row r="3107" spans="1:7">
      <c r="A3107" s="92"/>
      <c r="B3107" s="92"/>
      <c r="C3107" s="92"/>
      <c r="D3107" s="92"/>
      <c r="E3107" s="92"/>
      <c r="F3107" s="92"/>
      <c r="G3107" s="92"/>
    </row>
    <row r="3108" spans="1:7">
      <c r="A3108" s="92"/>
      <c r="B3108" s="92"/>
      <c r="C3108" s="92"/>
      <c r="D3108" s="92"/>
      <c r="E3108" s="92"/>
      <c r="F3108" s="92"/>
      <c r="G3108" s="92"/>
    </row>
    <row r="3109" spans="1:7">
      <c r="A3109" s="92"/>
      <c r="B3109" s="92"/>
      <c r="C3109" s="92"/>
      <c r="D3109" s="92"/>
      <c r="E3109" s="92"/>
      <c r="F3109" s="92"/>
      <c r="G3109" s="92"/>
    </row>
    <row r="3110" spans="1:7">
      <c r="A3110" s="92"/>
      <c r="B3110" s="92"/>
      <c r="C3110" s="92"/>
      <c r="D3110" s="92"/>
      <c r="E3110" s="92"/>
      <c r="F3110" s="92"/>
      <c r="G3110" s="92"/>
    </row>
    <row r="3111" spans="1:7">
      <c r="A3111" s="92"/>
      <c r="B3111" s="92"/>
      <c r="C3111" s="92"/>
      <c r="D3111" s="92"/>
      <c r="E3111" s="92"/>
      <c r="F3111" s="92"/>
      <c r="G3111" s="92"/>
    </row>
    <row r="3112" spans="1:7">
      <c r="A3112" s="92"/>
      <c r="B3112" s="92"/>
      <c r="C3112" s="92"/>
      <c r="D3112" s="92"/>
      <c r="E3112" s="92"/>
      <c r="F3112" s="92"/>
      <c r="G3112" s="92"/>
    </row>
    <row r="3113" spans="1:7">
      <c r="A3113" s="92"/>
      <c r="B3113" s="92"/>
      <c r="C3113" s="92"/>
      <c r="D3113" s="92"/>
      <c r="E3113" s="92"/>
      <c r="F3113" s="92"/>
      <c r="G3113" s="92"/>
    </row>
    <row r="3114" spans="1:7">
      <c r="A3114" s="92"/>
      <c r="B3114" s="92"/>
      <c r="C3114" s="92"/>
      <c r="D3114" s="92"/>
      <c r="E3114" s="92"/>
      <c r="F3114" s="92"/>
      <c r="G3114" s="92"/>
    </row>
    <row r="3115" spans="1:7">
      <c r="A3115" s="92"/>
      <c r="B3115" s="92"/>
      <c r="C3115" s="92"/>
      <c r="D3115" s="92"/>
      <c r="E3115" s="92"/>
      <c r="F3115" s="92"/>
      <c r="G3115" s="92"/>
    </row>
    <row r="3116" spans="1:7">
      <c r="A3116" s="92"/>
      <c r="B3116" s="92"/>
      <c r="C3116" s="92"/>
      <c r="D3116" s="92"/>
      <c r="E3116" s="92"/>
      <c r="F3116" s="92"/>
      <c r="G3116" s="92"/>
    </row>
    <row r="3117" spans="1:7">
      <c r="A3117" s="92"/>
      <c r="B3117" s="92"/>
      <c r="C3117" s="92"/>
      <c r="D3117" s="92"/>
      <c r="E3117" s="92"/>
      <c r="F3117" s="92"/>
      <c r="G3117" s="92"/>
    </row>
    <row r="3118" spans="1:7">
      <c r="A3118" s="92"/>
      <c r="B3118" s="92"/>
      <c r="C3118" s="92"/>
      <c r="D3118" s="92"/>
      <c r="E3118" s="92"/>
      <c r="F3118" s="92"/>
      <c r="G3118" s="92"/>
    </row>
    <row r="3119" spans="1:7">
      <c r="A3119" s="92"/>
      <c r="B3119" s="92"/>
      <c r="C3119" s="92"/>
      <c r="D3119" s="92"/>
      <c r="E3119" s="92"/>
      <c r="F3119" s="92"/>
      <c r="G3119" s="92"/>
    </row>
    <row r="3120" spans="1:7">
      <c r="A3120" s="92"/>
      <c r="B3120" s="92"/>
      <c r="C3120" s="92"/>
      <c r="D3120" s="92"/>
      <c r="E3120" s="92"/>
      <c r="F3120" s="92"/>
      <c r="G3120" s="92"/>
    </row>
    <row r="3121" spans="1:7">
      <c r="A3121" s="92"/>
      <c r="B3121" s="92"/>
      <c r="C3121" s="92"/>
      <c r="D3121" s="92"/>
      <c r="E3121" s="92"/>
      <c r="F3121" s="92"/>
      <c r="G3121" s="92"/>
    </row>
    <row r="3122" spans="1:7">
      <c r="A3122" s="92"/>
      <c r="B3122" s="92"/>
      <c r="C3122" s="92"/>
      <c r="D3122" s="92"/>
      <c r="E3122" s="92"/>
      <c r="F3122" s="92"/>
      <c r="G3122" s="92"/>
    </row>
    <row r="3123" spans="1:7">
      <c r="A3123" s="92"/>
      <c r="B3123" s="92"/>
      <c r="C3123" s="92"/>
      <c r="D3123" s="92"/>
      <c r="E3123" s="92"/>
      <c r="F3123" s="92"/>
      <c r="G3123" s="92"/>
    </row>
    <row r="3124" spans="1:7">
      <c r="A3124" s="92"/>
      <c r="B3124" s="92"/>
      <c r="C3124" s="92"/>
      <c r="D3124" s="92"/>
      <c r="E3124" s="92"/>
      <c r="F3124" s="92"/>
      <c r="G3124" s="92"/>
    </row>
    <row r="3125" spans="1:7">
      <c r="A3125" s="92"/>
      <c r="B3125" s="92"/>
      <c r="C3125" s="92"/>
      <c r="D3125" s="92"/>
      <c r="E3125" s="92"/>
      <c r="F3125" s="92"/>
      <c r="G3125" s="92"/>
    </row>
    <row r="3126" spans="1:7">
      <c r="A3126" s="92"/>
      <c r="B3126" s="92"/>
      <c r="C3126" s="92"/>
      <c r="D3126" s="92"/>
      <c r="E3126" s="92"/>
      <c r="F3126" s="92"/>
      <c r="G3126" s="92"/>
    </row>
    <row r="3127" spans="1:7">
      <c r="A3127" s="92"/>
      <c r="B3127" s="92"/>
      <c r="C3127" s="92"/>
      <c r="D3127" s="92"/>
      <c r="E3127" s="92"/>
      <c r="F3127" s="92"/>
      <c r="G3127" s="92"/>
    </row>
    <row r="3128" spans="1:7">
      <c r="A3128" s="92"/>
      <c r="B3128" s="92"/>
      <c r="C3128" s="92"/>
      <c r="D3128" s="92"/>
      <c r="E3128" s="92"/>
      <c r="F3128" s="92"/>
      <c r="G3128" s="92"/>
    </row>
    <row r="3129" spans="1:7">
      <c r="A3129" s="92"/>
      <c r="B3129" s="92"/>
      <c r="C3129" s="92"/>
      <c r="D3129" s="92"/>
      <c r="E3129" s="92"/>
      <c r="F3129" s="92"/>
      <c r="G3129" s="92"/>
    </row>
    <row r="3130" spans="1:7">
      <c r="A3130" s="92"/>
      <c r="B3130" s="92"/>
      <c r="C3130" s="92"/>
      <c r="D3130" s="92"/>
      <c r="E3130" s="92"/>
      <c r="F3130" s="92"/>
      <c r="G3130" s="92"/>
    </row>
    <row r="3131" spans="1:7">
      <c r="A3131" s="92"/>
      <c r="B3131" s="92"/>
      <c r="C3131" s="92"/>
      <c r="D3131" s="92"/>
      <c r="E3131" s="92"/>
      <c r="F3131" s="92"/>
      <c r="G3131" s="92"/>
    </row>
    <row r="3132" spans="1:7">
      <c r="A3132" s="92"/>
      <c r="B3132" s="92"/>
      <c r="C3132" s="92"/>
      <c r="D3132" s="92"/>
      <c r="E3132" s="92"/>
      <c r="F3132" s="92"/>
      <c r="G3132" s="92"/>
    </row>
    <row r="3133" spans="1:7">
      <c r="A3133" s="92"/>
      <c r="B3133" s="92"/>
      <c r="C3133" s="92"/>
      <c r="D3133" s="92"/>
      <c r="E3133" s="92"/>
      <c r="F3133" s="92"/>
      <c r="G3133" s="92"/>
    </row>
    <row r="3134" spans="1:7">
      <c r="A3134" s="92"/>
      <c r="B3134" s="92"/>
      <c r="C3134" s="92"/>
      <c r="D3134" s="92"/>
      <c r="E3134" s="92"/>
      <c r="F3134" s="92"/>
      <c r="G3134" s="92"/>
    </row>
    <row r="3135" spans="1:7">
      <c r="A3135" s="92"/>
      <c r="B3135" s="92"/>
      <c r="C3135" s="92"/>
      <c r="D3135" s="92"/>
      <c r="E3135" s="92"/>
      <c r="F3135" s="92"/>
      <c r="G3135" s="92"/>
    </row>
    <row r="3136" spans="1:7">
      <c r="A3136" s="92"/>
      <c r="B3136" s="92"/>
      <c r="C3136" s="92"/>
      <c r="D3136" s="92"/>
      <c r="E3136" s="92"/>
      <c r="F3136" s="92"/>
      <c r="G3136" s="92"/>
    </row>
    <row r="3137" spans="1:7">
      <c r="A3137" s="92"/>
      <c r="B3137" s="92"/>
      <c r="C3137" s="92"/>
      <c r="D3137" s="92"/>
      <c r="E3137" s="92"/>
      <c r="F3137" s="92"/>
      <c r="G3137" s="92"/>
    </row>
    <row r="3138" spans="1:7">
      <c r="A3138" s="92"/>
      <c r="B3138" s="92"/>
      <c r="C3138" s="92"/>
      <c r="D3138" s="92"/>
      <c r="E3138" s="92"/>
      <c r="F3138" s="92"/>
      <c r="G3138" s="92"/>
    </row>
    <row r="3139" spans="1:7">
      <c r="A3139" s="92"/>
      <c r="B3139" s="92"/>
      <c r="C3139" s="92"/>
      <c r="D3139" s="92"/>
      <c r="E3139" s="92"/>
      <c r="F3139" s="92"/>
      <c r="G3139" s="92"/>
    </row>
    <row r="3140" spans="1:7">
      <c r="A3140" s="92"/>
      <c r="B3140" s="92"/>
      <c r="C3140" s="92"/>
      <c r="D3140" s="92"/>
      <c r="E3140" s="92"/>
      <c r="F3140" s="92"/>
      <c r="G3140" s="92"/>
    </row>
    <row r="3141" spans="1:7">
      <c r="A3141" s="92"/>
      <c r="B3141" s="92"/>
      <c r="C3141" s="92"/>
      <c r="D3141" s="92"/>
      <c r="E3141" s="92"/>
      <c r="F3141" s="92"/>
      <c r="G3141" s="92"/>
    </row>
    <row r="3142" spans="1:7">
      <c r="A3142" s="92"/>
      <c r="B3142" s="92"/>
      <c r="C3142" s="92"/>
      <c r="D3142" s="92"/>
      <c r="E3142" s="92"/>
      <c r="F3142" s="92"/>
      <c r="G3142" s="92"/>
    </row>
    <row r="3143" spans="1:7">
      <c r="A3143" s="92"/>
      <c r="B3143" s="92"/>
      <c r="C3143" s="92"/>
      <c r="D3143" s="92"/>
      <c r="E3143" s="92"/>
      <c r="F3143" s="92"/>
      <c r="G3143" s="92"/>
    </row>
    <row r="3144" spans="1:7">
      <c r="A3144" s="92"/>
      <c r="B3144" s="92"/>
      <c r="C3144" s="92"/>
      <c r="D3144" s="92"/>
      <c r="E3144" s="92"/>
      <c r="F3144" s="92"/>
      <c r="G3144" s="92"/>
    </row>
    <row r="3145" spans="1:7">
      <c r="A3145" s="92"/>
      <c r="B3145" s="92"/>
      <c r="C3145" s="92"/>
      <c r="D3145" s="92"/>
      <c r="E3145" s="92"/>
      <c r="F3145" s="92"/>
      <c r="G3145" s="92"/>
    </row>
    <row r="3146" spans="1:7">
      <c r="A3146" s="92"/>
      <c r="B3146" s="92"/>
      <c r="C3146" s="92"/>
      <c r="D3146" s="92"/>
      <c r="E3146" s="92"/>
      <c r="F3146" s="92"/>
      <c r="G3146" s="92"/>
    </row>
    <row r="3147" spans="1:7">
      <c r="A3147" s="92"/>
      <c r="B3147" s="92"/>
      <c r="C3147" s="92"/>
      <c r="D3147" s="92"/>
      <c r="E3147" s="92"/>
      <c r="F3147" s="92"/>
      <c r="G3147" s="92"/>
    </row>
    <row r="3148" spans="1:7">
      <c r="A3148" s="92"/>
      <c r="B3148" s="92"/>
      <c r="C3148" s="92"/>
      <c r="D3148" s="92"/>
      <c r="E3148" s="92"/>
      <c r="F3148" s="92"/>
      <c r="G3148" s="92"/>
    </row>
    <row r="3149" spans="1:7">
      <c r="A3149" s="92"/>
      <c r="B3149" s="92"/>
      <c r="C3149" s="92"/>
      <c r="D3149" s="92"/>
      <c r="E3149" s="92"/>
      <c r="F3149" s="92"/>
      <c r="G3149" s="92"/>
    </row>
    <row r="3150" spans="1:7">
      <c r="A3150" s="92"/>
      <c r="B3150" s="92"/>
      <c r="C3150" s="92"/>
      <c r="D3150" s="92"/>
      <c r="E3150" s="92"/>
      <c r="F3150" s="92"/>
      <c r="G3150" s="92"/>
    </row>
    <row r="3151" spans="1:7">
      <c r="A3151" s="92"/>
      <c r="B3151" s="92"/>
      <c r="C3151" s="92"/>
      <c r="D3151" s="92"/>
      <c r="E3151" s="92"/>
      <c r="F3151" s="92"/>
      <c r="G3151" s="92"/>
    </row>
    <row r="3152" spans="1:7">
      <c r="A3152" s="92"/>
      <c r="B3152" s="92"/>
      <c r="C3152" s="92"/>
      <c r="D3152" s="92"/>
      <c r="E3152" s="92"/>
      <c r="F3152" s="92"/>
      <c r="G3152" s="92"/>
    </row>
    <row r="3153" spans="1:7">
      <c r="A3153" s="92"/>
      <c r="B3153" s="92"/>
      <c r="C3153" s="92"/>
      <c r="D3153" s="92"/>
      <c r="E3153" s="92"/>
      <c r="F3153" s="92"/>
      <c r="G3153" s="92"/>
    </row>
    <row r="3154" spans="1:7">
      <c r="A3154" s="92"/>
      <c r="B3154" s="92"/>
      <c r="C3154" s="92"/>
      <c r="D3154" s="92"/>
      <c r="E3154" s="92"/>
      <c r="F3154" s="92"/>
      <c r="G3154" s="92"/>
    </row>
    <row r="3155" spans="1:7">
      <c r="A3155" s="92"/>
      <c r="B3155" s="92"/>
      <c r="C3155" s="92"/>
      <c r="D3155" s="92"/>
      <c r="E3155" s="92"/>
      <c r="F3155" s="92"/>
      <c r="G3155" s="92"/>
    </row>
    <row r="3156" spans="1:7">
      <c r="A3156" s="92"/>
      <c r="B3156" s="92"/>
      <c r="C3156" s="92"/>
      <c r="D3156" s="92"/>
      <c r="E3156" s="92"/>
      <c r="F3156" s="92"/>
      <c r="G3156" s="92"/>
    </row>
    <row r="3157" spans="1:7">
      <c r="A3157" s="92"/>
      <c r="B3157" s="92"/>
      <c r="C3157" s="92"/>
      <c r="D3157" s="92"/>
      <c r="E3157" s="92"/>
      <c r="F3157" s="92"/>
      <c r="G3157" s="92"/>
    </row>
    <row r="3158" spans="1:7">
      <c r="A3158" s="92"/>
      <c r="B3158" s="92"/>
      <c r="C3158" s="92"/>
      <c r="D3158" s="92"/>
      <c r="E3158" s="92"/>
      <c r="F3158" s="92"/>
      <c r="G3158" s="92"/>
    </row>
    <row r="3159" spans="1:7">
      <c r="A3159" s="92"/>
      <c r="B3159" s="92"/>
      <c r="C3159" s="92"/>
      <c r="D3159" s="92"/>
      <c r="E3159" s="92"/>
      <c r="F3159" s="92"/>
      <c r="G3159" s="92"/>
    </row>
    <row r="3160" spans="1:7">
      <c r="A3160" s="92"/>
      <c r="B3160" s="92"/>
      <c r="C3160" s="92"/>
      <c r="D3160" s="92"/>
      <c r="E3160" s="92"/>
      <c r="F3160" s="92"/>
      <c r="G3160" s="92"/>
    </row>
    <row r="3161" spans="1:7">
      <c r="A3161" s="92"/>
      <c r="B3161" s="92"/>
      <c r="C3161" s="92"/>
      <c r="D3161" s="92"/>
      <c r="E3161" s="92"/>
      <c r="F3161" s="92"/>
      <c r="G3161" s="92"/>
    </row>
    <row r="3162" spans="1:7">
      <c r="A3162" s="92"/>
      <c r="B3162" s="92"/>
      <c r="C3162" s="92"/>
      <c r="D3162" s="92"/>
      <c r="E3162" s="92"/>
      <c r="F3162" s="92"/>
      <c r="G3162" s="92"/>
    </row>
    <row r="3163" spans="1:7">
      <c r="A3163" s="92"/>
      <c r="B3163" s="92"/>
      <c r="C3163" s="92"/>
      <c r="D3163" s="92"/>
      <c r="E3163" s="92"/>
      <c r="F3163" s="92"/>
      <c r="G3163" s="92"/>
    </row>
    <row r="3164" spans="1:7">
      <c r="A3164" s="92"/>
      <c r="B3164" s="92"/>
      <c r="C3164" s="92"/>
      <c r="D3164" s="92"/>
      <c r="E3164" s="92"/>
      <c r="F3164" s="92"/>
      <c r="G3164" s="92"/>
    </row>
    <row r="3165" spans="1:7">
      <c r="A3165" s="92"/>
      <c r="B3165" s="92"/>
      <c r="C3165" s="92"/>
      <c r="D3165" s="92"/>
      <c r="E3165" s="92"/>
      <c r="F3165" s="92"/>
      <c r="G3165" s="92"/>
    </row>
    <row r="3166" spans="1:7">
      <c r="A3166" s="92"/>
      <c r="B3166" s="92"/>
      <c r="C3166" s="92"/>
      <c r="D3166" s="92"/>
      <c r="E3166" s="92"/>
      <c r="F3166" s="92"/>
      <c r="G3166" s="92"/>
    </row>
    <row r="3167" spans="1:7">
      <c r="A3167" s="92"/>
      <c r="B3167" s="92"/>
      <c r="C3167" s="92"/>
      <c r="D3167" s="92"/>
      <c r="E3167" s="92"/>
      <c r="F3167" s="92"/>
      <c r="G3167" s="92"/>
    </row>
    <row r="3168" spans="1:7">
      <c r="A3168" s="92"/>
      <c r="B3168" s="92"/>
      <c r="C3168" s="92"/>
      <c r="D3168" s="92"/>
      <c r="E3168" s="92"/>
      <c r="F3168" s="92"/>
      <c r="G3168" s="92"/>
    </row>
    <row r="3169" spans="1:7">
      <c r="A3169" s="92"/>
      <c r="B3169" s="92"/>
      <c r="C3169" s="92"/>
      <c r="D3169" s="92"/>
      <c r="E3169" s="92"/>
      <c r="F3169" s="92"/>
      <c r="G3169" s="92"/>
    </row>
    <row r="3170" spans="1:7">
      <c r="A3170" s="92"/>
      <c r="B3170" s="92"/>
      <c r="C3170" s="92"/>
      <c r="D3170" s="92"/>
      <c r="E3170" s="92"/>
      <c r="F3170" s="92"/>
      <c r="G3170" s="92"/>
    </row>
    <row r="3171" spans="1:7">
      <c r="A3171" s="92"/>
      <c r="B3171" s="92"/>
      <c r="C3171" s="92"/>
      <c r="D3171" s="92"/>
      <c r="E3171" s="92"/>
      <c r="F3171" s="92"/>
      <c r="G3171" s="92"/>
    </row>
    <row r="3172" spans="1:7">
      <c r="A3172" s="92"/>
      <c r="B3172" s="92"/>
      <c r="C3172" s="92"/>
      <c r="D3172" s="92"/>
      <c r="E3172" s="92"/>
      <c r="F3172" s="92"/>
      <c r="G3172" s="92"/>
    </row>
    <row r="3173" spans="1:7">
      <c r="A3173" s="92"/>
      <c r="B3173" s="92"/>
      <c r="C3173" s="92"/>
      <c r="D3173" s="92"/>
      <c r="E3173" s="92"/>
      <c r="F3173" s="92"/>
      <c r="G3173" s="92"/>
    </row>
    <row r="3174" spans="1:7">
      <c r="A3174" s="92"/>
      <c r="B3174" s="92"/>
      <c r="C3174" s="92"/>
      <c r="D3174" s="92"/>
      <c r="E3174" s="92"/>
      <c r="F3174" s="92"/>
      <c r="G3174" s="92"/>
    </row>
    <row r="3175" spans="1:7">
      <c r="A3175" s="92"/>
      <c r="B3175" s="92"/>
      <c r="C3175" s="92"/>
      <c r="D3175" s="92"/>
      <c r="E3175" s="92"/>
      <c r="F3175" s="92"/>
      <c r="G3175" s="92"/>
    </row>
    <row r="3176" spans="1:7">
      <c r="A3176" s="92"/>
      <c r="B3176" s="92"/>
      <c r="C3176" s="92"/>
      <c r="D3176" s="92"/>
      <c r="E3176" s="92"/>
      <c r="F3176" s="92"/>
      <c r="G3176" s="92"/>
    </row>
    <row r="3177" spans="1:7">
      <c r="A3177" s="92"/>
      <c r="B3177" s="92"/>
      <c r="C3177" s="92"/>
      <c r="D3177" s="92"/>
      <c r="E3177" s="92"/>
      <c r="F3177" s="92"/>
      <c r="G3177" s="92"/>
    </row>
    <row r="3178" spans="1:7">
      <c r="A3178" s="92"/>
      <c r="B3178" s="92"/>
      <c r="C3178" s="92"/>
      <c r="D3178" s="92"/>
      <c r="E3178" s="92"/>
      <c r="F3178" s="92"/>
      <c r="G3178" s="92"/>
    </row>
    <row r="3179" spans="1:7">
      <c r="A3179" s="92"/>
      <c r="B3179" s="92"/>
      <c r="C3179" s="92"/>
      <c r="D3179" s="92"/>
      <c r="E3179" s="92"/>
      <c r="F3179" s="92"/>
      <c r="G3179" s="92"/>
    </row>
    <row r="3180" spans="1:7">
      <c r="A3180" s="92"/>
      <c r="B3180" s="92"/>
      <c r="C3180" s="92"/>
      <c r="D3180" s="92"/>
      <c r="E3180" s="92"/>
      <c r="F3180" s="92"/>
      <c r="G3180" s="92"/>
    </row>
    <row r="3181" spans="1:7">
      <c r="A3181" s="92"/>
      <c r="B3181" s="92"/>
      <c r="C3181" s="92"/>
      <c r="D3181" s="92"/>
      <c r="E3181" s="92"/>
      <c r="F3181" s="92"/>
      <c r="G3181" s="92"/>
    </row>
    <row r="3182" spans="1:7">
      <c r="A3182" s="92"/>
      <c r="B3182" s="92"/>
      <c r="C3182" s="92"/>
      <c r="D3182" s="92"/>
      <c r="E3182" s="92"/>
      <c r="F3182" s="92"/>
      <c r="G3182" s="92"/>
    </row>
    <row r="3183" spans="1:7">
      <c r="A3183" s="92"/>
      <c r="B3183" s="92"/>
      <c r="C3183" s="92"/>
      <c r="D3183" s="92"/>
      <c r="E3183" s="92"/>
      <c r="F3183" s="92"/>
      <c r="G3183" s="92"/>
    </row>
    <row r="3184" spans="1:7">
      <c r="A3184" s="92"/>
      <c r="B3184" s="92"/>
      <c r="C3184" s="92"/>
      <c r="D3184" s="92"/>
      <c r="E3184" s="92"/>
      <c r="F3184" s="92"/>
      <c r="G3184" s="92"/>
    </row>
    <row r="3185" spans="1:7">
      <c r="A3185" s="92"/>
      <c r="B3185" s="92"/>
      <c r="C3185" s="92"/>
      <c r="D3185" s="92"/>
      <c r="E3185" s="92"/>
      <c r="F3185" s="92"/>
      <c r="G3185" s="92"/>
    </row>
    <row r="3186" spans="1:7">
      <c r="A3186" s="92"/>
      <c r="B3186" s="92"/>
      <c r="C3186" s="92"/>
      <c r="D3186" s="92"/>
      <c r="E3186" s="92"/>
      <c r="F3186" s="92"/>
      <c r="G3186" s="92"/>
    </row>
    <row r="3187" spans="1:7">
      <c r="A3187" s="92"/>
      <c r="B3187" s="92"/>
      <c r="C3187" s="92"/>
      <c r="D3187" s="92"/>
      <c r="E3187" s="92"/>
      <c r="F3187" s="92"/>
      <c r="G3187" s="92"/>
    </row>
    <row r="3188" spans="1:7">
      <c r="A3188" s="92"/>
      <c r="B3188" s="92"/>
      <c r="C3188" s="92"/>
      <c r="D3188" s="92"/>
      <c r="E3188" s="92"/>
      <c r="F3188" s="92"/>
      <c r="G3188" s="92"/>
    </row>
    <row r="3189" spans="1:7">
      <c r="A3189" s="92"/>
      <c r="B3189" s="92"/>
      <c r="C3189" s="92"/>
      <c r="D3189" s="92"/>
      <c r="E3189" s="92"/>
      <c r="F3189" s="92"/>
      <c r="G3189" s="92"/>
    </row>
    <row r="3190" spans="1:7">
      <c r="A3190" s="92"/>
      <c r="B3190" s="92"/>
      <c r="C3190" s="92"/>
      <c r="D3190" s="92"/>
      <c r="E3190" s="92"/>
      <c r="F3190" s="92"/>
      <c r="G3190" s="92"/>
    </row>
    <row r="3191" spans="1:7">
      <c r="A3191" s="92"/>
      <c r="B3191" s="92"/>
      <c r="C3191" s="92"/>
      <c r="D3191" s="92"/>
      <c r="E3191" s="92"/>
      <c r="F3191" s="92"/>
      <c r="G3191" s="92"/>
    </row>
    <row r="3192" spans="1:7">
      <c r="A3192" s="92"/>
      <c r="B3192" s="92"/>
      <c r="C3192" s="92"/>
      <c r="D3192" s="92"/>
      <c r="E3192" s="92"/>
      <c r="F3192" s="92"/>
      <c r="G3192" s="92"/>
    </row>
    <row r="3193" spans="1:7">
      <c r="A3193" s="92"/>
      <c r="B3193" s="92"/>
      <c r="C3193" s="92"/>
      <c r="D3193" s="92"/>
      <c r="E3193" s="92"/>
      <c r="F3193" s="92"/>
      <c r="G3193" s="92"/>
    </row>
    <row r="3194" spans="1:7">
      <c r="A3194" s="92"/>
      <c r="B3194" s="92"/>
      <c r="C3194" s="92"/>
      <c r="D3194" s="92"/>
      <c r="E3194" s="92"/>
      <c r="F3194" s="92"/>
      <c r="G3194" s="92"/>
    </row>
    <row r="3195" spans="1:7">
      <c r="A3195" s="92"/>
      <c r="B3195" s="92"/>
      <c r="C3195" s="92"/>
      <c r="D3195" s="92"/>
      <c r="E3195" s="92"/>
      <c r="F3195" s="92"/>
      <c r="G3195" s="92"/>
    </row>
    <row r="3196" spans="1:7">
      <c r="A3196" s="92"/>
      <c r="B3196" s="92"/>
      <c r="C3196" s="92"/>
      <c r="D3196" s="92"/>
      <c r="E3196" s="92"/>
      <c r="F3196" s="92"/>
      <c r="G3196" s="92"/>
    </row>
    <row r="3197" spans="1:7">
      <c r="A3197" s="92"/>
      <c r="B3197" s="92"/>
      <c r="C3197" s="92"/>
      <c r="D3197" s="92"/>
      <c r="E3197" s="92"/>
      <c r="F3197" s="92"/>
      <c r="G3197" s="92"/>
    </row>
    <row r="3198" spans="1:7">
      <c r="A3198" s="92"/>
      <c r="B3198" s="92"/>
      <c r="C3198" s="92"/>
      <c r="D3198" s="92"/>
      <c r="E3198" s="92"/>
      <c r="F3198" s="92"/>
      <c r="G3198" s="92"/>
    </row>
    <row r="3199" spans="1:7">
      <c r="A3199" s="92"/>
      <c r="B3199" s="92"/>
      <c r="C3199" s="92"/>
      <c r="D3199" s="92"/>
      <c r="E3199" s="92"/>
      <c r="F3199" s="92"/>
      <c r="G3199" s="92"/>
    </row>
    <row r="3200" spans="1:7">
      <c r="A3200" s="92"/>
      <c r="B3200" s="92"/>
      <c r="C3200" s="92"/>
      <c r="D3200" s="92"/>
      <c r="E3200" s="92"/>
      <c r="F3200" s="92"/>
      <c r="G3200" s="92"/>
    </row>
    <row r="3201" spans="1:7">
      <c r="A3201" s="92"/>
      <c r="B3201" s="92"/>
      <c r="C3201" s="92"/>
      <c r="D3201" s="92"/>
      <c r="E3201" s="92"/>
      <c r="F3201" s="92"/>
      <c r="G3201" s="92"/>
    </row>
    <row r="3202" spans="1:7">
      <c r="A3202" s="92"/>
      <c r="B3202" s="92"/>
      <c r="C3202" s="92"/>
      <c r="D3202" s="92"/>
      <c r="E3202" s="92"/>
      <c r="F3202" s="92"/>
      <c r="G3202" s="92"/>
    </row>
    <row r="3203" spans="1:7">
      <c r="A3203" s="92"/>
      <c r="B3203" s="92"/>
      <c r="C3203" s="92"/>
      <c r="D3203" s="92"/>
      <c r="E3203" s="92"/>
      <c r="F3203" s="92"/>
      <c r="G3203" s="92"/>
    </row>
    <row r="3204" spans="1:7">
      <c r="A3204" s="92"/>
      <c r="B3204" s="92"/>
      <c r="C3204" s="92"/>
      <c r="D3204" s="92"/>
      <c r="E3204" s="92"/>
      <c r="F3204" s="92"/>
      <c r="G3204" s="92"/>
    </row>
    <row r="3205" spans="1:7">
      <c r="A3205" s="92"/>
      <c r="B3205" s="92"/>
      <c r="C3205" s="92"/>
      <c r="D3205" s="92"/>
      <c r="E3205" s="92"/>
      <c r="F3205" s="92"/>
      <c r="G3205" s="92"/>
    </row>
    <row r="3206" spans="1:7">
      <c r="A3206" s="92"/>
      <c r="B3206" s="92"/>
      <c r="C3206" s="92"/>
      <c r="D3206" s="92"/>
      <c r="E3206" s="92"/>
      <c r="F3206" s="92"/>
      <c r="G3206" s="92"/>
    </row>
    <row r="3207" spans="1:7">
      <c r="A3207" s="92"/>
      <c r="B3207" s="92"/>
      <c r="C3207" s="92"/>
      <c r="D3207" s="92"/>
      <c r="E3207" s="92"/>
      <c r="F3207" s="92"/>
      <c r="G3207" s="92"/>
    </row>
    <row r="3208" spans="1:7">
      <c r="A3208" s="92"/>
      <c r="B3208" s="92"/>
      <c r="C3208" s="92"/>
      <c r="D3208" s="92"/>
      <c r="E3208" s="92"/>
      <c r="F3208" s="92"/>
      <c r="G3208" s="92"/>
    </row>
    <row r="3209" spans="1:7">
      <c r="A3209" s="92"/>
      <c r="B3209" s="92"/>
      <c r="C3209" s="92"/>
      <c r="D3209" s="92"/>
      <c r="E3209" s="92"/>
      <c r="F3209" s="92"/>
      <c r="G3209" s="92"/>
    </row>
    <row r="3210" spans="1:7">
      <c r="A3210" s="92"/>
      <c r="B3210" s="92"/>
      <c r="C3210" s="92"/>
      <c r="D3210" s="92"/>
      <c r="E3210" s="92"/>
      <c r="F3210" s="92"/>
      <c r="G3210" s="92"/>
    </row>
    <row r="3211" spans="1:7">
      <c r="A3211" s="92"/>
      <c r="B3211" s="92"/>
      <c r="C3211" s="92"/>
      <c r="D3211" s="92"/>
      <c r="E3211" s="92"/>
      <c r="F3211" s="92"/>
      <c r="G3211" s="92"/>
    </row>
    <row r="3212" spans="1:7">
      <c r="A3212" s="92"/>
      <c r="B3212" s="92"/>
      <c r="C3212" s="92"/>
      <c r="D3212" s="92"/>
      <c r="E3212" s="92"/>
      <c r="F3212" s="92"/>
      <c r="G3212" s="92"/>
    </row>
    <row r="3213" spans="1:7">
      <c r="A3213" s="92"/>
      <c r="B3213" s="92"/>
      <c r="C3213" s="92"/>
      <c r="D3213" s="92"/>
      <c r="E3213" s="92"/>
      <c r="F3213" s="92"/>
      <c r="G3213" s="92"/>
    </row>
    <row r="3214" spans="1:7">
      <c r="A3214" s="92"/>
      <c r="B3214" s="92"/>
      <c r="C3214" s="92"/>
      <c r="D3214" s="92"/>
      <c r="E3214" s="92"/>
      <c r="F3214" s="92"/>
      <c r="G3214" s="92"/>
    </row>
    <row r="3215" spans="1:7">
      <c r="A3215" s="92"/>
      <c r="B3215" s="92"/>
      <c r="C3215" s="92"/>
      <c r="D3215" s="92"/>
      <c r="E3215" s="92"/>
      <c r="F3215" s="92"/>
      <c r="G3215" s="92"/>
    </row>
    <row r="3216" spans="1:7">
      <c r="A3216" s="92"/>
      <c r="B3216" s="92"/>
      <c r="C3216" s="92"/>
      <c r="D3216" s="92"/>
      <c r="E3216" s="92"/>
      <c r="F3216" s="92"/>
      <c r="G3216" s="92"/>
    </row>
    <row r="3217" spans="1:7">
      <c r="A3217" s="92"/>
      <c r="B3217" s="92"/>
      <c r="C3217" s="92"/>
      <c r="D3217" s="92"/>
      <c r="E3217" s="92"/>
      <c r="F3217" s="92"/>
      <c r="G3217" s="92"/>
    </row>
    <row r="3218" spans="1:7">
      <c r="A3218" s="92"/>
      <c r="B3218" s="92"/>
      <c r="C3218" s="92"/>
      <c r="D3218" s="92"/>
      <c r="E3218" s="92"/>
      <c r="F3218" s="92"/>
      <c r="G3218" s="92"/>
    </row>
    <row r="3219" spans="1:7">
      <c r="A3219" s="92"/>
      <c r="B3219" s="92"/>
      <c r="C3219" s="92"/>
      <c r="D3219" s="92"/>
      <c r="E3219" s="92"/>
      <c r="F3219" s="92"/>
      <c r="G3219" s="92"/>
    </row>
    <row r="3220" spans="1:7">
      <c r="A3220" s="92"/>
      <c r="B3220" s="92"/>
      <c r="C3220" s="92"/>
      <c r="D3220" s="92"/>
      <c r="E3220" s="92"/>
      <c r="F3220" s="92"/>
      <c r="G3220" s="92"/>
    </row>
    <row r="3221" spans="1:7">
      <c r="A3221" s="92"/>
      <c r="B3221" s="92"/>
      <c r="C3221" s="92"/>
      <c r="D3221" s="92"/>
      <c r="E3221" s="92"/>
      <c r="F3221" s="92"/>
      <c r="G3221" s="92"/>
    </row>
    <row r="3222" spans="1:7">
      <c r="A3222" s="92"/>
      <c r="B3222" s="92"/>
      <c r="C3222" s="92"/>
      <c r="D3222" s="92"/>
      <c r="E3222" s="92"/>
      <c r="F3222" s="92"/>
      <c r="G3222" s="92"/>
    </row>
    <row r="3223" spans="1:7">
      <c r="A3223" s="92"/>
      <c r="B3223" s="92"/>
      <c r="C3223" s="92"/>
      <c r="D3223" s="92"/>
      <c r="E3223" s="92"/>
      <c r="F3223" s="92"/>
      <c r="G3223" s="92"/>
    </row>
    <row r="3224" spans="1:7">
      <c r="A3224" s="92"/>
      <c r="B3224" s="92"/>
      <c r="C3224" s="92"/>
      <c r="D3224" s="92"/>
      <c r="E3224" s="92"/>
      <c r="F3224" s="92"/>
      <c r="G3224" s="92"/>
    </row>
    <row r="3225" spans="1:7">
      <c r="A3225" s="92"/>
      <c r="B3225" s="92"/>
      <c r="C3225" s="92"/>
      <c r="D3225" s="92"/>
      <c r="E3225" s="92"/>
      <c r="F3225" s="92"/>
      <c r="G3225" s="92"/>
    </row>
    <row r="3226" spans="1:7">
      <c r="A3226" s="92"/>
      <c r="B3226" s="92"/>
      <c r="C3226" s="92"/>
      <c r="D3226" s="92"/>
      <c r="E3226" s="92"/>
      <c r="F3226" s="92"/>
      <c r="G3226" s="92"/>
    </row>
    <row r="3227" spans="1:7">
      <c r="A3227" s="92"/>
      <c r="B3227" s="92"/>
      <c r="C3227" s="92"/>
      <c r="D3227" s="92"/>
      <c r="E3227" s="92"/>
      <c r="F3227" s="92"/>
      <c r="G3227" s="92"/>
    </row>
    <row r="3228" spans="1:7">
      <c r="A3228" s="92"/>
      <c r="B3228" s="92"/>
      <c r="C3228" s="92"/>
      <c r="D3228" s="92"/>
      <c r="E3228" s="92"/>
      <c r="F3228" s="92"/>
      <c r="G3228" s="92"/>
    </row>
    <row r="3229" spans="1:7">
      <c r="A3229" s="92"/>
      <c r="B3229" s="92"/>
      <c r="C3229" s="92"/>
      <c r="D3229" s="92"/>
      <c r="E3229" s="92"/>
      <c r="F3229" s="92"/>
      <c r="G3229" s="92"/>
    </row>
    <row r="3230" spans="1:7">
      <c r="A3230" s="92"/>
      <c r="B3230" s="92"/>
      <c r="C3230" s="92"/>
      <c r="D3230" s="92"/>
      <c r="E3230" s="92"/>
      <c r="F3230" s="92"/>
      <c r="G3230" s="92"/>
    </row>
    <row r="3231" spans="1:7">
      <c r="A3231" s="92"/>
      <c r="B3231" s="92"/>
      <c r="C3231" s="92"/>
      <c r="D3231" s="92"/>
      <c r="E3231" s="92"/>
      <c r="F3231" s="92"/>
      <c r="G3231" s="92"/>
    </row>
    <row r="3232" spans="1:7">
      <c r="A3232" s="92"/>
      <c r="B3232" s="92"/>
      <c r="C3232" s="92"/>
      <c r="D3232" s="92"/>
      <c r="E3232" s="92"/>
      <c r="F3232" s="92"/>
      <c r="G3232" s="92"/>
    </row>
    <row r="3233" spans="1:7">
      <c r="A3233" s="92"/>
      <c r="B3233" s="92"/>
      <c r="C3233" s="92"/>
      <c r="D3233" s="92"/>
      <c r="E3233" s="92"/>
      <c r="F3233" s="92"/>
      <c r="G3233" s="92"/>
    </row>
    <row r="3234" spans="1:7">
      <c r="A3234" s="92"/>
      <c r="B3234" s="92"/>
      <c r="C3234" s="92"/>
      <c r="D3234" s="92"/>
      <c r="E3234" s="92"/>
      <c r="F3234" s="92"/>
      <c r="G3234" s="92"/>
    </row>
    <row r="3235" spans="1:7">
      <c r="A3235" s="92"/>
      <c r="B3235" s="92"/>
      <c r="C3235" s="92"/>
      <c r="D3235" s="92"/>
      <c r="E3235" s="92"/>
      <c r="F3235" s="92"/>
      <c r="G3235" s="92"/>
    </row>
    <row r="3236" spans="1:7">
      <c r="A3236" s="92"/>
      <c r="B3236" s="92"/>
      <c r="C3236" s="92"/>
      <c r="D3236" s="92"/>
      <c r="E3236" s="92"/>
      <c r="F3236" s="92"/>
      <c r="G3236" s="92"/>
    </row>
    <row r="3237" spans="1:7">
      <c r="A3237" s="92"/>
      <c r="B3237" s="92"/>
      <c r="C3237" s="92"/>
      <c r="D3237" s="92"/>
      <c r="E3237" s="92"/>
      <c r="F3237" s="92"/>
      <c r="G3237" s="92"/>
    </row>
    <row r="3238" spans="1:7">
      <c r="A3238" s="92"/>
      <c r="B3238" s="92"/>
      <c r="C3238" s="92"/>
      <c r="D3238" s="92"/>
      <c r="E3238" s="92"/>
      <c r="F3238" s="92"/>
      <c r="G3238" s="92"/>
    </row>
    <row r="3239" spans="1:7">
      <c r="A3239" s="92"/>
      <c r="B3239" s="92"/>
      <c r="C3239" s="92"/>
      <c r="D3239" s="92"/>
      <c r="E3239" s="92"/>
      <c r="F3239" s="92"/>
      <c r="G3239" s="92"/>
    </row>
    <row r="3240" spans="1:7">
      <c r="A3240" s="92"/>
      <c r="B3240" s="92"/>
      <c r="C3240" s="92"/>
      <c r="D3240" s="92"/>
      <c r="E3240" s="92"/>
      <c r="F3240" s="92"/>
      <c r="G3240" s="92"/>
    </row>
    <row r="3241" spans="1:7">
      <c r="A3241" s="92"/>
      <c r="B3241" s="92"/>
      <c r="C3241" s="92"/>
      <c r="D3241" s="92"/>
      <c r="E3241" s="92"/>
      <c r="F3241" s="92"/>
      <c r="G3241" s="92"/>
    </row>
    <row r="3242" spans="1:7">
      <c r="A3242" s="92"/>
      <c r="B3242" s="92"/>
      <c r="C3242" s="92"/>
      <c r="D3242" s="92"/>
      <c r="E3242" s="92"/>
      <c r="F3242" s="92"/>
      <c r="G3242" s="92"/>
    </row>
    <row r="3243" spans="1:7">
      <c r="A3243" s="92"/>
      <c r="B3243" s="92"/>
      <c r="C3243" s="92"/>
      <c r="D3243" s="92"/>
      <c r="E3243" s="92"/>
      <c r="F3243" s="92"/>
      <c r="G3243" s="92"/>
    </row>
    <row r="3244" spans="1:7">
      <c r="A3244" s="92"/>
      <c r="B3244" s="92"/>
      <c r="C3244" s="92"/>
      <c r="D3244" s="92"/>
      <c r="E3244" s="92"/>
      <c r="F3244" s="92"/>
      <c r="G3244" s="92"/>
    </row>
    <row r="3245" spans="1:7">
      <c r="A3245" s="92"/>
      <c r="B3245" s="92"/>
      <c r="C3245" s="92"/>
      <c r="D3245" s="92"/>
      <c r="E3245" s="92"/>
      <c r="F3245" s="92"/>
      <c r="G3245" s="92"/>
    </row>
    <row r="3246" spans="1:7">
      <c r="A3246" s="92"/>
      <c r="B3246" s="92"/>
      <c r="C3246" s="92"/>
      <c r="D3246" s="92"/>
      <c r="E3246" s="92"/>
      <c r="F3246" s="92"/>
      <c r="G3246" s="92"/>
    </row>
    <row r="3247" spans="1:7">
      <c r="A3247" s="92"/>
      <c r="B3247" s="92"/>
      <c r="C3247" s="92"/>
      <c r="D3247" s="92"/>
      <c r="E3247" s="92"/>
      <c r="F3247" s="92"/>
      <c r="G3247" s="92"/>
    </row>
    <row r="3248" spans="1:7">
      <c r="A3248" s="92"/>
      <c r="B3248" s="92"/>
      <c r="C3248" s="92"/>
      <c r="D3248" s="92"/>
      <c r="E3248" s="92"/>
      <c r="F3248" s="92"/>
      <c r="G3248" s="92"/>
    </row>
    <row r="3249" spans="1:7">
      <c r="A3249" s="92"/>
      <c r="B3249" s="92"/>
      <c r="C3249" s="92"/>
      <c r="D3249" s="92"/>
      <c r="E3249" s="92"/>
      <c r="F3249" s="92"/>
      <c r="G3249" s="92"/>
    </row>
    <row r="3250" spans="1:7">
      <c r="A3250" s="92"/>
      <c r="B3250" s="92"/>
      <c r="C3250" s="92"/>
      <c r="D3250" s="92"/>
      <c r="E3250" s="92"/>
      <c r="F3250" s="92"/>
      <c r="G3250" s="92"/>
    </row>
    <row r="3251" spans="1:7">
      <c r="A3251" s="92"/>
      <c r="B3251" s="92"/>
      <c r="C3251" s="92"/>
      <c r="D3251" s="92"/>
      <c r="E3251" s="92"/>
      <c r="F3251" s="92"/>
      <c r="G3251" s="92"/>
    </row>
    <row r="3252" spans="1:7">
      <c r="A3252" s="92"/>
      <c r="B3252" s="92"/>
      <c r="C3252" s="92"/>
      <c r="D3252" s="92"/>
      <c r="E3252" s="92"/>
      <c r="F3252" s="92"/>
      <c r="G3252" s="92"/>
    </row>
    <row r="3253" spans="1:7">
      <c r="A3253" s="92"/>
      <c r="B3253" s="92"/>
      <c r="C3253" s="92"/>
      <c r="D3253" s="92"/>
      <c r="E3253" s="92"/>
      <c r="F3253" s="92"/>
      <c r="G3253" s="92"/>
    </row>
    <row r="3254" spans="1:7">
      <c r="A3254" s="92"/>
      <c r="B3254" s="92"/>
      <c r="C3254" s="92"/>
      <c r="D3254" s="92"/>
      <c r="E3254" s="92"/>
      <c r="F3254" s="92"/>
      <c r="G3254" s="92"/>
    </row>
    <row r="3255" spans="1:7">
      <c r="A3255" s="92"/>
      <c r="B3255" s="92"/>
      <c r="C3255" s="92"/>
      <c r="D3255" s="92"/>
      <c r="E3255" s="92"/>
      <c r="F3255" s="92"/>
      <c r="G3255" s="92"/>
    </row>
    <row r="3256" spans="1:7">
      <c r="A3256" s="92"/>
      <c r="B3256" s="92"/>
      <c r="C3256" s="92"/>
      <c r="D3256" s="92"/>
      <c r="E3256" s="92"/>
      <c r="F3256" s="92"/>
      <c r="G3256" s="92"/>
    </row>
    <row r="3257" spans="1:7">
      <c r="A3257" s="92"/>
      <c r="B3257" s="92"/>
      <c r="C3257" s="92"/>
      <c r="D3257" s="92"/>
      <c r="E3257" s="92"/>
      <c r="F3257" s="92"/>
      <c r="G3257" s="92"/>
    </row>
    <row r="3258" spans="1:7">
      <c r="A3258" s="92"/>
      <c r="B3258" s="92"/>
      <c r="C3258" s="92"/>
      <c r="D3258" s="92"/>
      <c r="E3258" s="92"/>
      <c r="F3258" s="92"/>
      <c r="G3258" s="92"/>
    </row>
    <row r="3259" spans="1:7">
      <c r="A3259" s="92"/>
      <c r="B3259" s="92"/>
      <c r="C3259" s="92"/>
      <c r="D3259" s="92"/>
      <c r="E3259" s="92"/>
      <c r="F3259" s="92"/>
      <c r="G3259" s="92"/>
    </row>
    <row r="3260" spans="1:7">
      <c r="A3260" s="92"/>
      <c r="B3260" s="92"/>
      <c r="C3260" s="92"/>
      <c r="D3260" s="92"/>
      <c r="E3260" s="92"/>
      <c r="F3260" s="92"/>
      <c r="G3260" s="92"/>
    </row>
    <row r="3261" spans="1:7">
      <c r="A3261" s="92"/>
      <c r="B3261" s="92"/>
      <c r="C3261" s="92"/>
      <c r="D3261" s="92"/>
      <c r="E3261" s="92"/>
      <c r="F3261" s="92"/>
      <c r="G3261" s="92"/>
    </row>
    <row r="3262" spans="1:7">
      <c r="A3262" s="92"/>
      <c r="B3262" s="92"/>
      <c r="C3262" s="92"/>
      <c r="D3262" s="92"/>
      <c r="E3262" s="92"/>
      <c r="F3262" s="92"/>
      <c r="G3262" s="92"/>
    </row>
    <row r="3263" spans="1:7">
      <c r="A3263" s="92"/>
      <c r="B3263" s="92"/>
      <c r="C3263" s="92"/>
      <c r="D3263" s="92"/>
      <c r="E3263" s="92"/>
      <c r="F3263" s="92"/>
      <c r="G3263" s="92"/>
    </row>
    <row r="3264" spans="1:7">
      <c r="A3264" s="92"/>
      <c r="B3264" s="92"/>
      <c r="C3264" s="92"/>
      <c r="D3264" s="92"/>
      <c r="E3264" s="92"/>
      <c r="F3264" s="92"/>
      <c r="G3264" s="92"/>
    </row>
    <row r="3265" spans="1:7">
      <c r="A3265" s="92"/>
      <c r="B3265" s="92"/>
      <c r="C3265" s="92"/>
      <c r="D3265" s="92"/>
      <c r="E3265" s="92"/>
      <c r="F3265" s="92"/>
      <c r="G3265" s="92"/>
    </row>
    <row r="3266" spans="1:7">
      <c r="A3266" s="92"/>
      <c r="B3266" s="92"/>
      <c r="C3266" s="92"/>
      <c r="D3266" s="92"/>
      <c r="E3266" s="92"/>
      <c r="F3266" s="92"/>
      <c r="G3266" s="92"/>
    </row>
    <row r="3267" spans="1:7">
      <c r="A3267" s="92"/>
      <c r="B3267" s="92"/>
      <c r="C3267" s="92"/>
      <c r="D3267" s="92"/>
      <c r="E3267" s="92"/>
      <c r="F3267" s="92"/>
      <c r="G3267" s="92"/>
    </row>
    <row r="3268" spans="1:7">
      <c r="A3268" s="92"/>
      <c r="B3268" s="92"/>
      <c r="C3268" s="92"/>
      <c r="D3268" s="92"/>
      <c r="E3268" s="92"/>
      <c r="F3268" s="92"/>
      <c r="G3268" s="92"/>
    </row>
    <row r="3269" spans="1:7">
      <c r="A3269" s="92"/>
      <c r="B3269" s="92"/>
      <c r="C3269" s="92"/>
      <c r="D3269" s="92"/>
      <c r="E3269" s="92"/>
      <c r="F3269" s="92"/>
      <c r="G3269" s="92"/>
    </row>
    <row r="3270" spans="1:7">
      <c r="A3270" s="92"/>
      <c r="B3270" s="92"/>
      <c r="C3270" s="92"/>
      <c r="D3270" s="92"/>
      <c r="E3270" s="92"/>
      <c r="F3270" s="92"/>
      <c r="G3270" s="92"/>
    </row>
    <row r="3271" spans="1:7">
      <c r="A3271" s="92"/>
      <c r="B3271" s="92"/>
      <c r="C3271" s="92"/>
      <c r="D3271" s="92"/>
      <c r="E3271" s="92"/>
      <c r="F3271" s="92"/>
      <c r="G3271" s="92"/>
    </row>
    <row r="3272" spans="1:7">
      <c r="A3272" s="92"/>
      <c r="B3272" s="92"/>
      <c r="C3272" s="92"/>
      <c r="D3272" s="92"/>
      <c r="E3272" s="92"/>
      <c r="F3272" s="92"/>
      <c r="G3272" s="92"/>
    </row>
    <row r="3273" spans="1:7">
      <c r="A3273" s="92"/>
      <c r="B3273" s="92"/>
      <c r="C3273" s="92"/>
      <c r="D3273" s="92"/>
      <c r="E3273" s="92"/>
      <c r="F3273" s="92"/>
      <c r="G3273" s="92"/>
    </row>
    <row r="3274" spans="1:7">
      <c r="A3274" s="92"/>
      <c r="B3274" s="92"/>
      <c r="C3274" s="92"/>
      <c r="D3274" s="92"/>
      <c r="E3274" s="92"/>
      <c r="F3274" s="92"/>
      <c r="G3274" s="92"/>
    </row>
    <row r="3275" spans="1:7">
      <c r="A3275" s="92"/>
      <c r="B3275" s="92"/>
      <c r="C3275" s="92"/>
      <c r="D3275" s="92"/>
      <c r="E3275" s="92"/>
      <c r="F3275" s="92"/>
      <c r="G3275" s="92"/>
    </row>
    <row r="3276" spans="1:7">
      <c r="A3276" s="92"/>
      <c r="B3276" s="92"/>
      <c r="C3276" s="92"/>
      <c r="D3276" s="92"/>
      <c r="E3276" s="92"/>
      <c r="F3276" s="92"/>
      <c r="G3276" s="92"/>
    </row>
    <row r="3277" spans="1:7">
      <c r="A3277" s="92"/>
      <c r="B3277" s="92"/>
      <c r="C3277" s="92"/>
      <c r="D3277" s="92"/>
      <c r="E3277" s="92"/>
      <c r="F3277" s="92"/>
      <c r="G3277" s="92"/>
    </row>
    <row r="3278" spans="1:7">
      <c r="A3278" s="92"/>
      <c r="B3278" s="92"/>
      <c r="C3278" s="92"/>
      <c r="D3278" s="92"/>
      <c r="E3278" s="92"/>
      <c r="F3278" s="92"/>
      <c r="G3278" s="92"/>
    </row>
    <row r="3279" spans="1:7">
      <c r="A3279" s="92"/>
      <c r="B3279" s="92"/>
      <c r="C3279" s="92"/>
      <c r="D3279" s="92"/>
      <c r="E3279" s="92"/>
      <c r="F3279" s="92"/>
      <c r="G3279" s="92"/>
    </row>
    <row r="3280" spans="1:7">
      <c r="A3280" s="92"/>
      <c r="B3280" s="92"/>
      <c r="C3280" s="92"/>
      <c r="D3280" s="92"/>
      <c r="E3280" s="92"/>
      <c r="F3280" s="92"/>
      <c r="G3280" s="92"/>
    </row>
    <row r="3281" spans="1:7">
      <c r="A3281" s="92"/>
      <c r="B3281" s="92"/>
      <c r="C3281" s="92"/>
      <c r="D3281" s="92"/>
      <c r="E3281" s="92"/>
      <c r="F3281" s="92"/>
      <c r="G3281" s="92"/>
    </row>
    <row r="3282" spans="1:7">
      <c r="A3282" s="92"/>
      <c r="B3282" s="92"/>
      <c r="C3282" s="92"/>
      <c r="D3282" s="92"/>
      <c r="E3282" s="92"/>
      <c r="F3282" s="92"/>
      <c r="G3282" s="92"/>
    </row>
    <row r="3283" spans="1:7">
      <c r="A3283" s="92"/>
      <c r="B3283" s="92"/>
      <c r="C3283" s="92"/>
      <c r="D3283" s="92"/>
      <c r="E3283" s="92"/>
      <c r="F3283" s="92"/>
      <c r="G3283" s="92"/>
    </row>
    <row r="3284" spans="1:7">
      <c r="A3284" s="92"/>
      <c r="B3284" s="92"/>
      <c r="C3284" s="92"/>
      <c r="D3284" s="92"/>
      <c r="E3284" s="92"/>
      <c r="F3284" s="92"/>
      <c r="G3284" s="92"/>
    </row>
    <row r="3285" spans="1:7">
      <c r="A3285" s="92"/>
      <c r="B3285" s="92"/>
      <c r="C3285" s="92"/>
      <c r="D3285" s="92"/>
      <c r="E3285" s="92"/>
      <c r="F3285" s="92"/>
      <c r="G3285" s="92"/>
    </row>
    <row r="3286" spans="1:7">
      <c r="A3286" s="92"/>
      <c r="B3286" s="92"/>
      <c r="C3286" s="92"/>
      <c r="D3286" s="92"/>
      <c r="E3286" s="92"/>
      <c r="F3286" s="92"/>
      <c r="G3286" s="92"/>
    </row>
    <row r="3287" spans="1:7">
      <c r="A3287" s="92"/>
      <c r="B3287" s="92"/>
      <c r="C3287" s="92"/>
      <c r="D3287" s="92"/>
      <c r="E3287" s="92"/>
      <c r="F3287" s="92"/>
      <c r="G3287" s="92"/>
    </row>
    <row r="3288" spans="1:7">
      <c r="A3288" s="92"/>
      <c r="B3288" s="92"/>
      <c r="C3288" s="92"/>
      <c r="D3288" s="92"/>
      <c r="E3288" s="92"/>
      <c r="F3288" s="92"/>
      <c r="G3288" s="92"/>
    </row>
    <row r="3289" spans="1:7">
      <c r="A3289" s="92"/>
      <c r="B3289" s="92"/>
      <c r="C3289" s="92"/>
      <c r="D3289" s="92"/>
      <c r="E3289" s="92"/>
      <c r="F3289" s="92"/>
      <c r="G3289" s="92"/>
    </row>
    <row r="3290" spans="1:7">
      <c r="A3290" s="92"/>
      <c r="B3290" s="92"/>
      <c r="C3290" s="92"/>
      <c r="D3290" s="92"/>
      <c r="E3290" s="92"/>
      <c r="F3290" s="92"/>
      <c r="G3290" s="92"/>
    </row>
    <row r="3291" spans="1:7">
      <c r="A3291" s="92"/>
      <c r="B3291" s="92"/>
      <c r="C3291" s="92"/>
      <c r="D3291" s="92"/>
      <c r="E3291" s="92"/>
      <c r="F3291" s="92"/>
      <c r="G3291" s="92"/>
    </row>
    <row r="3292" spans="1:7">
      <c r="A3292" s="92"/>
      <c r="B3292" s="92"/>
      <c r="C3292" s="92"/>
      <c r="D3292" s="92"/>
      <c r="E3292" s="92"/>
      <c r="F3292" s="92"/>
      <c r="G3292" s="92"/>
    </row>
    <row r="3293" spans="1:7">
      <c r="A3293" s="92"/>
      <c r="B3293" s="92"/>
      <c r="C3293" s="92"/>
      <c r="D3293" s="92"/>
      <c r="E3293" s="92"/>
      <c r="F3293" s="92"/>
      <c r="G3293" s="92"/>
    </row>
    <row r="3294" spans="1:7">
      <c r="A3294" s="92"/>
      <c r="B3294" s="92"/>
      <c r="C3294" s="92"/>
      <c r="D3294" s="92"/>
      <c r="E3294" s="92"/>
      <c r="F3294" s="92"/>
      <c r="G3294" s="92"/>
    </row>
    <row r="3295" spans="1:7">
      <c r="A3295" s="92"/>
      <c r="B3295" s="92"/>
      <c r="C3295" s="92"/>
      <c r="D3295" s="92"/>
      <c r="E3295" s="92"/>
      <c r="F3295" s="92"/>
      <c r="G3295" s="92"/>
    </row>
    <row r="3296" spans="1:7">
      <c r="A3296" s="92"/>
      <c r="B3296" s="92"/>
      <c r="C3296" s="92"/>
      <c r="D3296" s="92"/>
      <c r="E3296" s="92"/>
      <c r="F3296" s="92"/>
      <c r="G3296" s="92"/>
    </row>
    <row r="3297" spans="1:7">
      <c r="A3297" s="92"/>
      <c r="B3297" s="92"/>
      <c r="C3297" s="92"/>
      <c r="D3297" s="92"/>
      <c r="E3297" s="92"/>
      <c r="F3297" s="92"/>
      <c r="G3297" s="92"/>
    </row>
    <row r="3298" spans="1:7">
      <c r="A3298" s="92"/>
      <c r="B3298" s="92"/>
      <c r="C3298" s="92"/>
      <c r="D3298" s="92"/>
      <c r="E3298" s="92"/>
      <c r="F3298" s="92"/>
      <c r="G3298" s="92"/>
    </row>
    <row r="3299" spans="1:7">
      <c r="A3299" s="92"/>
      <c r="B3299" s="92"/>
      <c r="C3299" s="92"/>
      <c r="D3299" s="92"/>
      <c r="E3299" s="92"/>
      <c r="F3299" s="92"/>
      <c r="G3299" s="92"/>
    </row>
    <row r="3300" spans="1:7">
      <c r="A3300" s="92"/>
      <c r="B3300" s="92"/>
      <c r="C3300" s="92"/>
      <c r="D3300" s="92"/>
      <c r="E3300" s="92"/>
      <c r="F3300" s="92"/>
      <c r="G3300" s="92"/>
    </row>
    <row r="3301" spans="1:7">
      <c r="A3301" s="92"/>
      <c r="B3301" s="92"/>
      <c r="C3301" s="92"/>
      <c r="D3301" s="92"/>
      <c r="E3301" s="92"/>
      <c r="F3301" s="92"/>
      <c r="G3301" s="92"/>
    </row>
    <row r="3302" spans="1:7">
      <c r="A3302" s="92"/>
      <c r="B3302" s="92"/>
      <c r="C3302" s="92"/>
      <c r="D3302" s="92"/>
      <c r="E3302" s="92"/>
      <c r="F3302" s="92"/>
      <c r="G3302" s="92"/>
    </row>
    <row r="3303" spans="1:7">
      <c r="A3303" s="92"/>
      <c r="B3303" s="92"/>
      <c r="C3303" s="92"/>
      <c r="D3303" s="92"/>
      <c r="E3303" s="92"/>
      <c r="F3303" s="92"/>
      <c r="G3303" s="92"/>
    </row>
    <row r="3304" spans="1:7">
      <c r="A3304" s="92"/>
      <c r="B3304" s="92"/>
      <c r="C3304" s="92"/>
      <c r="D3304" s="92"/>
      <c r="E3304" s="92"/>
      <c r="F3304" s="92"/>
      <c r="G3304" s="92"/>
    </row>
    <row r="3305" spans="1:7">
      <c r="A3305" s="92"/>
      <c r="B3305" s="92"/>
      <c r="C3305" s="92"/>
      <c r="D3305" s="92"/>
      <c r="E3305" s="92"/>
      <c r="F3305" s="92"/>
      <c r="G3305" s="92"/>
    </row>
    <row r="3306" spans="1:7">
      <c r="A3306" s="92"/>
      <c r="B3306" s="92"/>
      <c r="C3306" s="92"/>
      <c r="D3306" s="92"/>
      <c r="E3306" s="92"/>
      <c r="F3306" s="92"/>
      <c r="G3306" s="92"/>
    </row>
    <row r="3307" spans="1:7">
      <c r="A3307" s="92"/>
      <c r="B3307" s="92"/>
      <c r="C3307" s="92"/>
      <c r="D3307" s="92"/>
      <c r="E3307" s="92"/>
      <c r="F3307" s="92"/>
      <c r="G3307" s="92"/>
    </row>
    <row r="3308" spans="1:7">
      <c r="A3308" s="92"/>
      <c r="B3308" s="92"/>
      <c r="C3308" s="92"/>
      <c r="D3308" s="92"/>
      <c r="E3308" s="92"/>
      <c r="F3308" s="92"/>
      <c r="G3308" s="92"/>
    </row>
    <row r="3309" spans="1:7">
      <c r="A3309" s="92"/>
      <c r="B3309" s="92"/>
      <c r="C3309" s="92"/>
      <c r="D3309" s="92"/>
      <c r="E3309" s="92"/>
      <c r="F3309" s="92"/>
      <c r="G3309" s="92"/>
    </row>
    <row r="3310" spans="1:7">
      <c r="A3310" s="92"/>
      <c r="B3310" s="92"/>
      <c r="C3310" s="92"/>
      <c r="D3310" s="92"/>
      <c r="E3310" s="92"/>
      <c r="F3310" s="92"/>
      <c r="G3310" s="92"/>
    </row>
    <row r="3311" spans="1:7">
      <c r="A3311" s="92"/>
      <c r="B3311" s="92"/>
      <c r="C3311" s="92"/>
      <c r="D3311" s="92"/>
      <c r="E3311" s="92"/>
      <c r="F3311" s="92"/>
      <c r="G3311" s="92"/>
    </row>
    <row r="3312" spans="1:7">
      <c r="A3312" s="92"/>
      <c r="B3312" s="92"/>
      <c r="C3312" s="92"/>
      <c r="D3312" s="92"/>
      <c r="E3312" s="92"/>
      <c r="F3312" s="92"/>
      <c r="G3312" s="92"/>
    </row>
    <row r="3313" spans="1:7">
      <c r="A3313" s="92"/>
      <c r="B3313" s="92"/>
      <c r="C3313" s="92"/>
      <c r="D3313" s="92"/>
      <c r="E3313" s="92"/>
      <c r="F3313" s="92"/>
      <c r="G3313" s="92"/>
    </row>
    <row r="3314" spans="1:7">
      <c r="A3314" s="92"/>
      <c r="B3314" s="92"/>
      <c r="C3314" s="92"/>
      <c r="D3314" s="92"/>
      <c r="E3314" s="92"/>
      <c r="F3314" s="92"/>
      <c r="G3314" s="92"/>
    </row>
    <row r="3315" spans="1:7">
      <c r="A3315" s="92"/>
      <c r="B3315" s="92"/>
      <c r="C3315" s="92"/>
      <c r="D3315" s="92"/>
      <c r="E3315" s="92"/>
      <c r="F3315" s="92"/>
      <c r="G3315" s="92"/>
    </row>
    <row r="3316" spans="1:7">
      <c r="A3316" s="92"/>
      <c r="B3316" s="92"/>
      <c r="C3316" s="92"/>
      <c r="D3316" s="92"/>
      <c r="E3316" s="92"/>
      <c r="F3316" s="92"/>
      <c r="G3316" s="92"/>
    </row>
    <row r="3317" spans="1:7">
      <c r="A3317" s="92"/>
      <c r="B3317" s="92"/>
      <c r="C3317" s="92"/>
      <c r="D3317" s="92"/>
      <c r="E3317" s="92"/>
      <c r="F3317" s="92"/>
      <c r="G3317" s="92"/>
    </row>
    <row r="3318" spans="1:7">
      <c r="A3318" s="92"/>
      <c r="B3318" s="92"/>
      <c r="C3318" s="92"/>
      <c r="D3318" s="92"/>
      <c r="E3318" s="92"/>
      <c r="F3318" s="92"/>
      <c r="G3318" s="92"/>
    </row>
    <row r="3319" spans="1:7">
      <c r="A3319" s="92"/>
      <c r="B3319" s="92"/>
      <c r="C3319" s="92"/>
      <c r="D3319" s="92"/>
      <c r="E3319" s="92"/>
      <c r="F3319" s="92"/>
      <c r="G3319" s="92"/>
    </row>
    <row r="3320" spans="1:7">
      <c r="A3320" s="92"/>
      <c r="B3320" s="92"/>
      <c r="C3320" s="92"/>
      <c r="D3320" s="92"/>
      <c r="E3320" s="92"/>
      <c r="F3320" s="92"/>
      <c r="G3320" s="92"/>
    </row>
    <row r="3321" spans="1:7">
      <c r="A3321" s="92"/>
      <c r="B3321" s="92"/>
      <c r="C3321" s="92"/>
      <c r="D3321" s="92"/>
      <c r="E3321" s="92"/>
      <c r="F3321" s="92"/>
      <c r="G3321" s="92"/>
    </row>
    <row r="3322" spans="1:7">
      <c r="A3322" s="92"/>
      <c r="B3322" s="92"/>
      <c r="C3322" s="92"/>
      <c r="D3322" s="92"/>
      <c r="E3322" s="92"/>
      <c r="F3322" s="92"/>
      <c r="G3322" s="92"/>
    </row>
    <row r="3323" spans="1:7">
      <c r="A3323" s="92"/>
      <c r="B3323" s="92"/>
      <c r="C3323" s="92"/>
      <c r="D3323" s="92"/>
      <c r="E3323" s="92"/>
      <c r="F3323" s="92"/>
      <c r="G3323" s="92"/>
    </row>
    <row r="3324" spans="1:7">
      <c r="A3324" s="92"/>
      <c r="B3324" s="92"/>
      <c r="C3324" s="92"/>
      <c r="D3324" s="92"/>
      <c r="E3324" s="92"/>
      <c r="F3324" s="92"/>
      <c r="G3324" s="92"/>
    </row>
    <row r="3325" spans="1:7">
      <c r="A3325" s="92"/>
      <c r="B3325" s="92"/>
      <c r="C3325" s="92"/>
      <c r="D3325" s="92"/>
      <c r="E3325" s="92"/>
      <c r="F3325" s="92"/>
      <c r="G3325" s="92"/>
    </row>
    <row r="3326" spans="1:7">
      <c r="A3326" s="92"/>
      <c r="B3326" s="92"/>
      <c r="C3326" s="92"/>
      <c r="D3326" s="92"/>
      <c r="E3326" s="92"/>
      <c r="F3326" s="92"/>
      <c r="G3326" s="92"/>
    </row>
    <row r="3327" spans="1:7">
      <c r="A3327" s="92"/>
      <c r="B3327" s="92"/>
      <c r="C3327" s="92"/>
      <c r="D3327" s="92"/>
      <c r="E3327" s="92"/>
      <c r="F3327" s="92"/>
      <c r="G3327" s="92"/>
    </row>
    <row r="3328" spans="1:7">
      <c r="A3328" s="92"/>
      <c r="B3328" s="92"/>
      <c r="C3328" s="92"/>
      <c r="D3328" s="92"/>
      <c r="E3328" s="92"/>
      <c r="F3328" s="92"/>
      <c r="G3328" s="92"/>
    </row>
    <row r="3329" spans="1:7">
      <c r="A3329" s="92"/>
      <c r="B3329" s="92"/>
      <c r="C3329" s="92"/>
      <c r="D3329" s="92"/>
      <c r="E3329" s="92"/>
      <c r="F3329" s="92"/>
      <c r="G3329" s="92"/>
    </row>
    <row r="3330" spans="1:7">
      <c r="A3330" s="92"/>
      <c r="B3330" s="92"/>
      <c r="C3330" s="92"/>
      <c r="D3330" s="92"/>
      <c r="E3330" s="92"/>
      <c r="F3330" s="92"/>
      <c r="G3330" s="92"/>
    </row>
    <row r="3331" spans="1:7">
      <c r="A3331" s="92"/>
      <c r="B3331" s="92"/>
      <c r="C3331" s="92"/>
      <c r="D3331" s="92"/>
      <c r="E3331" s="92"/>
      <c r="F3331" s="92"/>
      <c r="G3331" s="92"/>
    </row>
    <row r="3332" spans="1:7">
      <c r="A3332" s="92"/>
      <c r="B3332" s="92"/>
      <c r="C3332" s="92"/>
      <c r="D3332" s="92"/>
      <c r="E3332" s="92"/>
      <c r="F3332" s="92"/>
      <c r="G3332" s="92"/>
    </row>
    <row r="3333" spans="1:7">
      <c r="A3333" s="92"/>
      <c r="B3333" s="92"/>
      <c r="C3333" s="92"/>
      <c r="D3333" s="92"/>
      <c r="E3333" s="92"/>
      <c r="F3333" s="92"/>
      <c r="G3333" s="92"/>
    </row>
    <row r="3334" spans="1:7">
      <c r="A3334" s="92"/>
      <c r="B3334" s="92"/>
      <c r="C3334" s="92"/>
      <c r="D3334" s="92"/>
      <c r="E3334" s="92"/>
      <c r="F3334" s="92"/>
      <c r="G3334" s="92"/>
    </row>
    <row r="3335" spans="1:7">
      <c r="A3335" s="92"/>
      <c r="B3335" s="92"/>
      <c r="C3335" s="92"/>
      <c r="D3335" s="92"/>
      <c r="E3335" s="92"/>
      <c r="F3335" s="92"/>
      <c r="G3335" s="92"/>
    </row>
    <row r="3336" spans="1:7">
      <c r="A3336" s="92"/>
      <c r="B3336" s="92"/>
      <c r="C3336" s="92"/>
      <c r="D3336" s="92"/>
      <c r="E3336" s="92"/>
      <c r="F3336" s="92"/>
      <c r="G3336" s="92"/>
    </row>
    <row r="3337" spans="1:7">
      <c r="A3337" s="92"/>
      <c r="B3337" s="92"/>
      <c r="C3337" s="92"/>
      <c r="D3337" s="92"/>
      <c r="E3337" s="92"/>
      <c r="F3337" s="92"/>
      <c r="G3337" s="92"/>
    </row>
    <row r="3338" spans="1:7">
      <c r="A3338" s="92"/>
      <c r="B3338" s="92"/>
      <c r="C3338" s="92"/>
      <c r="D3338" s="92"/>
      <c r="E3338" s="92"/>
      <c r="F3338" s="92"/>
      <c r="G3338" s="92"/>
    </row>
    <row r="3339" spans="1:7">
      <c r="A3339" s="92"/>
      <c r="B3339" s="92"/>
      <c r="C3339" s="92"/>
      <c r="D3339" s="92"/>
      <c r="E3339" s="92"/>
      <c r="F3339" s="92"/>
      <c r="G3339" s="92"/>
    </row>
    <row r="3340" spans="1:7">
      <c r="A3340" s="92"/>
      <c r="B3340" s="92"/>
      <c r="C3340" s="92"/>
      <c r="D3340" s="92"/>
      <c r="E3340" s="92"/>
      <c r="F3340" s="92"/>
      <c r="G3340" s="92"/>
    </row>
    <row r="3341" spans="1:7">
      <c r="A3341" s="92"/>
      <c r="B3341" s="92"/>
      <c r="C3341" s="92"/>
      <c r="D3341" s="92"/>
      <c r="E3341" s="92"/>
      <c r="F3341" s="92"/>
      <c r="G3341" s="92"/>
    </row>
    <row r="3342" spans="1:7">
      <c r="A3342" s="92"/>
      <c r="B3342" s="92"/>
      <c r="C3342" s="92"/>
      <c r="D3342" s="92"/>
      <c r="E3342" s="92"/>
      <c r="F3342" s="92"/>
      <c r="G3342" s="92"/>
    </row>
    <row r="3343" spans="1:7">
      <c r="A3343" s="92"/>
      <c r="B3343" s="92"/>
      <c r="C3343" s="92"/>
      <c r="D3343" s="92"/>
      <c r="E3343" s="92"/>
      <c r="F3343" s="92"/>
      <c r="G3343" s="92"/>
    </row>
    <row r="3344" spans="1:7">
      <c r="A3344" s="92"/>
      <c r="B3344" s="92"/>
      <c r="C3344" s="92"/>
      <c r="D3344" s="92"/>
      <c r="E3344" s="92"/>
      <c r="F3344" s="92"/>
      <c r="G3344" s="92"/>
    </row>
    <row r="3345" spans="1:7">
      <c r="A3345" s="92"/>
      <c r="B3345" s="92"/>
      <c r="C3345" s="92"/>
      <c r="D3345" s="92"/>
      <c r="E3345" s="92"/>
      <c r="F3345" s="92"/>
      <c r="G3345" s="92"/>
    </row>
    <row r="3346" spans="1:7">
      <c r="A3346" s="92"/>
      <c r="B3346" s="92"/>
      <c r="C3346" s="92"/>
      <c r="D3346" s="92"/>
      <c r="E3346" s="92"/>
      <c r="F3346" s="92"/>
      <c r="G3346" s="92"/>
    </row>
    <row r="3347" spans="1:7">
      <c r="A3347" s="92"/>
      <c r="B3347" s="92"/>
      <c r="C3347" s="92"/>
      <c r="D3347" s="92"/>
      <c r="E3347" s="92"/>
      <c r="F3347" s="92"/>
      <c r="G3347" s="92"/>
    </row>
    <row r="3348" spans="1:7">
      <c r="A3348" s="92"/>
      <c r="B3348" s="92"/>
      <c r="C3348" s="92"/>
      <c r="D3348" s="92"/>
      <c r="E3348" s="92"/>
      <c r="F3348" s="92"/>
      <c r="G3348" s="92"/>
    </row>
    <row r="3349" spans="1:7">
      <c r="A3349" s="92"/>
      <c r="B3349" s="92"/>
      <c r="C3349" s="92"/>
      <c r="D3349" s="92"/>
      <c r="E3349" s="92"/>
      <c r="F3349" s="92"/>
      <c r="G3349" s="92"/>
    </row>
    <row r="3350" spans="1:7">
      <c r="A3350" s="92"/>
      <c r="B3350" s="92"/>
      <c r="C3350" s="92"/>
      <c r="D3350" s="92"/>
      <c r="E3350" s="92"/>
      <c r="F3350" s="92"/>
      <c r="G3350" s="92"/>
    </row>
    <row r="3351" spans="1:7">
      <c r="A3351" s="92"/>
      <c r="B3351" s="92"/>
      <c r="C3351" s="92"/>
      <c r="D3351" s="92"/>
      <c r="E3351" s="92"/>
      <c r="F3351" s="92"/>
      <c r="G3351" s="92"/>
    </row>
    <row r="3352" spans="1:7">
      <c r="A3352" s="92"/>
      <c r="B3352" s="92"/>
      <c r="C3352" s="92"/>
      <c r="D3352" s="92"/>
      <c r="E3352" s="92"/>
      <c r="F3352" s="92"/>
      <c r="G3352" s="92"/>
    </row>
    <row r="3353" spans="1:7">
      <c r="A3353" s="92"/>
      <c r="B3353" s="92"/>
      <c r="C3353" s="92"/>
      <c r="D3353" s="92"/>
      <c r="E3353" s="92"/>
      <c r="F3353" s="92"/>
      <c r="G3353" s="92"/>
    </row>
    <row r="3354" spans="1:7">
      <c r="A3354" s="92"/>
      <c r="B3354" s="92"/>
      <c r="C3354" s="92"/>
      <c r="D3354" s="92"/>
      <c r="E3354" s="92"/>
      <c r="F3354" s="92"/>
      <c r="G3354" s="92"/>
    </row>
    <row r="3355" spans="1:7">
      <c r="A3355" s="92"/>
      <c r="B3355" s="92"/>
      <c r="C3355" s="92"/>
      <c r="D3355" s="92"/>
      <c r="E3355" s="92"/>
      <c r="F3355" s="92"/>
      <c r="G3355" s="92"/>
    </row>
    <row r="3356" spans="1:7">
      <c r="A3356" s="92"/>
      <c r="B3356" s="92"/>
      <c r="C3356" s="92"/>
      <c r="D3356" s="92"/>
      <c r="E3356" s="92"/>
      <c r="F3356" s="92"/>
      <c r="G3356" s="92"/>
    </row>
    <row r="3357" spans="1:7">
      <c r="A3357" s="92"/>
      <c r="B3357" s="92"/>
      <c r="C3357" s="92"/>
      <c r="D3357" s="92"/>
      <c r="E3357" s="92"/>
      <c r="F3357" s="92"/>
      <c r="G3357" s="92"/>
    </row>
    <row r="3358" spans="1:7">
      <c r="A3358" s="92"/>
      <c r="B3358" s="92"/>
      <c r="C3358" s="92"/>
      <c r="D3358" s="92"/>
      <c r="E3358" s="92"/>
      <c r="F3358" s="92"/>
      <c r="G3358" s="92"/>
    </row>
    <row r="3359" spans="1:7">
      <c r="A3359" s="92"/>
      <c r="B3359" s="92"/>
      <c r="C3359" s="92"/>
      <c r="D3359" s="92"/>
      <c r="E3359" s="92"/>
      <c r="F3359" s="92"/>
      <c r="G3359" s="92"/>
    </row>
    <row r="3360" spans="1:7">
      <c r="A3360" s="92"/>
      <c r="B3360" s="92"/>
      <c r="C3360" s="92"/>
      <c r="D3360" s="92"/>
      <c r="E3360" s="92"/>
      <c r="F3360" s="92"/>
      <c r="G3360" s="92"/>
    </row>
    <row r="3361" spans="1:7">
      <c r="A3361" s="92"/>
      <c r="B3361" s="92"/>
      <c r="C3361" s="92"/>
      <c r="D3361" s="92"/>
      <c r="E3361" s="92"/>
      <c r="F3361" s="92"/>
      <c r="G3361" s="92"/>
    </row>
    <row r="3362" spans="1:7">
      <c r="A3362" s="92"/>
      <c r="B3362" s="92"/>
      <c r="C3362" s="92"/>
      <c r="D3362" s="92"/>
      <c r="E3362" s="92"/>
      <c r="F3362" s="92"/>
      <c r="G3362" s="92"/>
    </row>
    <row r="3363" spans="1:7">
      <c r="A3363" s="92"/>
      <c r="B3363" s="92"/>
      <c r="C3363" s="92"/>
      <c r="D3363" s="92"/>
      <c r="E3363" s="92"/>
      <c r="F3363" s="92"/>
      <c r="G3363" s="92"/>
    </row>
    <row r="3364" spans="1:7">
      <c r="A3364" s="92"/>
      <c r="B3364" s="92"/>
      <c r="C3364" s="92"/>
      <c r="D3364" s="92"/>
      <c r="E3364" s="92"/>
      <c r="F3364" s="92"/>
      <c r="G3364" s="92"/>
    </row>
    <row r="3365" spans="1:7">
      <c r="A3365" s="92"/>
      <c r="B3365" s="92"/>
      <c r="C3365" s="92"/>
      <c r="D3365" s="92"/>
      <c r="E3365" s="92"/>
      <c r="F3365" s="92"/>
      <c r="G3365" s="92"/>
    </row>
    <row r="3366" spans="1:7">
      <c r="A3366" s="92"/>
      <c r="B3366" s="92"/>
      <c r="C3366" s="92"/>
      <c r="D3366" s="92"/>
      <c r="E3366" s="92"/>
      <c r="F3366" s="92"/>
      <c r="G3366" s="92"/>
    </row>
    <row r="3367" spans="1:7">
      <c r="A3367" s="92"/>
      <c r="B3367" s="92"/>
      <c r="C3367" s="92"/>
      <c r="D3367" s="92"/>
      <c r="E3367" s="92"/>
      <c r="F3367" s="92"/>
      <c r="G3367" s="92"/>
    </row>
    <row r="3368" spans="1:7">
      <c r="A3368" s="92"/>
      <c r="B3368" s="92"/>
      <c r="C3368" s="92"/>
      <c r="D3368" s="92"/>
      <c r="E3368" s="92"/>
      <c r="F3368" s="92"/>
      <c r="G3368" s="92"/>
    </row>
    <row r="3369" spans="1:7">
      <c r="A3369" s="92"/>
      <c r="B3369" s="92"/>
      <c r="C3369" s="92"/>
      <c r="D3369" s="92"/>
      <c r="E3369" s="92"/>
      <c r="F3369" s="92"/>
      <c r="G3369" s="92"/>
    </row>
    <row r="3370" spans="1:7">
      <c r="A3370" s="92"/>
      <c r="B3370" s="92"/>
      <c r="C3370" s="92"/>
      <c r="D3370" s="92"/>
      <c r="E3370" s="92"/>
      <c r="F3370" s="92"/>
      <c r="G3370" s="92"/>
    </row>
    <row r="3371" spans="1:7">
      <c r="A3371" s="92"/>
      <c r="B3371" s="92"/>
      <c r="C3371" s="92"/>
      <c r="D3371" s="92"/>
      <c r="E3371" s="92"/>
      <c r="F3371" s="92"/>
      <c r="G3371" s="92"/>
    </row>
    <row r="3372" spans="1:7">
      <c r="A3372" s="92"/>
      <c r="B3372" s="92"/>
      <c r="C3372" s="92"/>
      <c r="D3372" s="92"/>
      <c r="E3372" s="92"/>
      <c r="F3372" s="92"/>
      <c r="G3372" s="92"/>
    </row>
    <row r="3373" spans="1:7">
      <c r="A3373" s="92"/>
      <c r="B3373" s="92"/>
      <c r="C3373" s="92"/>
      <c r="D3373" s="92"/>
      <c r="E3373" s="92"/>
      <c r="F3373" s="92"/>
      <c r="G3373" s="92"/>
    </row>
    <row r="3374" spans="1:7">
      <c r="A3374" s="92"/>
      <c r="B3374" s="92"/>
      <c r="C3374" s="92"/>
      <c r="D3374" s="92"/>
      <c r="E3374" s="92"/>
      <c r="F3374" s="92"/>
      <c r="G3374" s="92"/>
    </row>
    <row r="3375" spans="1:7">
      <c r="A3375" s="92"/>
      <c r="B3375" s="92"/>
      <c r="C3375" s="92"/>
      <c r="D3375" s="92"/>
      <c r="E3375" s="92"/>
      <c r="F3375" s="92"/>
      <c r="G3375" s="92"/>
    </row>
    <row r="3376" spans="1:7">
      <c r="A3376" s="92"/>
      <c r="B3376" s="92"/>
      <c r="C3376" s="92"/>
      <c r="D3376" s="92"/>
      <c r="E3376" s="92"/>
      <c r="F3376" s="92"/>
      <c r="G3376" s="92"/>
    </row>
    <row r="3377" spans="1:7">
      <c r="A3377" s="92"/>
      <c r="B3377" s="92"/>
      <c r="C3377" s="92"/>
      <c r="D3377" s="92"/>
      <c r="E3377" s="92"/>
      <c r="F3377" s="92"/>
      <c r="G3377" s="92"/>
    </row>
    <row r="3378" spans="1:7">
      <c r="A3378" s="92"/>
      <c r="B3378" s="92"/>
      <c r="C3378" s="92"/>
      <c r="D3378" s="92"/>
      <c r="E3378" s="92"/>
      <c r="F3378" s="92"/>
      <c r="G3378" s="92"/>
    </row>
    <row r="3379" spans="1:7">
      <c r="A3379" s="92"/>
      <c r="B3379" s="92"/>
      <c r="C3379" s="92"/>
      <c r="D3379" s="92"/>
      <c r="E3379" s="92"/>
      <c r="F3379" s="92"/>
      <c r="G3379" s="92"/>
    </row>
    <row r="3380" spans="1:7">
      <c r="A3380" s="92"/>
      <c r="B3380" s="92"/>
      <c r="C3380" s="92"/>
      <c r="D3380" s="92"/>
      <c r="E3380" s="92"/>
      <c r="F3380" s="92"/>
      <c r="G3380" s="92"/>
    </row>
    <row r="3381" spans="1:7">
      <c r="A3381" s="92"/>
      <c r="B3381" s="92"/>
      <c r="C3381" s="92"/>
      <c r="D3381" s="92"/>
      <c r="E3381" s="92"/>
      <c r="F3381" s="92"/>
      <c r="G3381" s="92"/>
    </row>
    <row r="3382" spans="1:7">
      <c r="A3382" s="92"/>
      <c r="B3382" s="92"/>
      <c r="C3382" s="92"/>
      <c r="D3382" s="92"/>
      <c r="E3382" s="92"/>
      <c r="F3382" s="92"/>
      <c r="G3382" s="92"/>
    </row>
    <row r="3383" spans="1:7">
      <c r="A3383" s="92"/>
      <c r="B3383" s="92"/>
      <c r="C3383" s="92"/>
      <c r="D3383" s="92"/>
      <c r="E3383" s="92"/>
      <c r="F3383" s="92"/>
      <c r="G3383" s="92"/>
    </row>
    <row r="3384" spans="1:7">
      <c r="A3384" s="92"/>
      <c r="B3384" s="92"/>
      <c r="C3384" s="92"/>
      <c r="D3384" s="92"/>
      <c r="E3384" s="92"/>
      <c r="F3384" s="92"/>
      <c r="G3384" s="92"/>
    </row>
    <row r="3385" spans="1:7">
      <c r="A3385" s="92"/>
      <c r="B3385" s="92"/>
      <c r="C3385" s="92"/>
      <c r="D3385" s="92"/>
      <c r="E3385" s="92"/>
      <c r="F3385" s="92"/>
      <c r="G3385" s="92"/>
    </row>
    <row r="3386" spans="1:7">
      <c r="A3386" s="92"/>
      <c r="B3386" s="92"/>
      <c r="C3386" s="92"/>
      <c r="D3386" s="92"/>
      <c r="E3386" s="92"/>
      <c r="F3386" s="92"/>
      <c r="G3386" s="92"/>
    </row>
    <row r="3387" spans="1:7">
      <c r="A3387" s="92"/>
      <c r="B3387" s="92"/>
      <c r="C3387" s="92"/>
      <c r="D3387" s="92"/>
      <c r="E3387" s="92"/>
      <c r="F3387" s="92"/>
      <c r="G3387" s="92"/>
    </row>
    <row r="3388" spans="1:7">
      <c r="A3388" s="92"/>
      <c r="B3388" s="92"/>
      <c r="C3388" s="92"/>
      <c r="D3388" s="92"/>
      <c r="E3388" s="92"/>
      <c r="F3388" s="92"/>
      <c r="G3388" s="92"/>
    </row>
    <row r="3389" spans="1:7">
      <c r="A3389" s="92"/>
      <c r="B3389" s="92"/>
      <c r="C3389" s="92"/>
      <c r="D3389" s="92"/>
      <c r="E3389" s="92"/>
      <c r="F3389" s="92"/>
      <c r="G3389" s="92"/>
    </row>
    <row r="3390" spans="1:7">
      <c r="A3390" s="92"/>
      <c r="B3390" s="92"/>
      <c r="C3390" s="92"/>
      <c r="D3390" s="92"/>
      <c r="E3390" s="92"/>
      <c r="F3390" s="92"/>
      <c r="G3390" s="92"/>
    </row>
    <row r="3391" spans="1:7">
      <c r="A3391" s="92"/>
      <c r="B3391" s="92"/>
      <c r="C3391" s="92"/>
      <c r="D3391" s="92"/>
      <c r="E3391" s="92"/>
      <c r="F3391" s="92"/>
      <c r="G3391" s="92"/>
    </row>
    <row r="3392" spans="1:7">
      <c r="A3392" s="92"/>
      <c r="B3392" s="92"/>
      <c r="C3392" s="92"/>
      <c r="D3392" s="92"/>
      <c r="E3392" s="92"/>
      <c r="F3392" s="92"/>
      <c r="G3392" s="92"/>
    </row>
    <row r="3393" spans="1:7">
      <c r="A3393" s="92"/>
      <c r="B3393" s="92"/>
      <c r="C3393" s="92"/>
      <c r="D3393" s="92"/>
      <c r="E3393" s="92"/>
      <c r="F3393" s="92"/>
      <c r="G3393" s="92"/>
    </row>
    <row r="3394" spans="1:7">
      <c r="A3394" s="92"/>
      <c r="B3394" s="92"/>
      <c r="C3394" s="92"/>
      <c r="D3394" s="92"/>
      <c r="E3394" s="92"/>
      <c r="F3394" s="92"/>
      <c r="G3394" s="92"/>
    </row>
    <row r="3395" spans="1:7">
      <c r="A3395" s="92"/>
      <c r="B3395" s="92"/>
      <c r="C3395" s="92"/>
      <c r="D3395" s="92"/>
      <c r="E3395" s="92"/>
      <c r="F3395" s="92"/>
      <c r="G3395" s="92"/>
    </row>
    <row r="3396" spans="1:7">
      <c r="A3396" s="92"/>
      <c r="B3396" s="92"/>
      <c r="C3396" s="92"/>
      <c r="D3396" s="92"/>
      <c r="E3396" s="92"/>
      <c r="F3396" s="92"/>
      <c r="G3396" s="92"/>
    </row>
    <row r="3397" spans="1:7">
      <c r="A3397" s="92"/>
      <c r="B3397" s="92"/>
      <c r="C3397" s="92"/>
      <c r="D3397" s="92"/>
      <c r="E3397" s="92"/>
      <c r="F3397" s="92"/>
      <c r="G3397" s="92"/>
    </row>
    <row r="3398" spans="1:7">
      <c r="A3398" s="92"/>
      <c r="B3398" s="92"/>
      <c r="C3398" s="92"/>
      <c r="D3398" s="92"/>
      <c r="E3398" s="92"/>
      <c r="F3398" s="92"/>
      <c r="G3398" s="92"/>
    </row>
    <row r="3399" spans="1:7">
      <c r="A3399" s="92"/>
      <c r="B3399" s="92"/>
      <c r="C3399" s="92"/>
      <c r="D3399" s="92"/>
      <c r="E3399" s="92"/>
      <c r="F3399" s="92"/>
      <c r="G3399" s="92"/>
    </row>
    <row r="3400" spans="1:7">
      <c r="A3400" s="92"/>
      <c r="B3400" s="92"/>
      <c r="C3400" s="92"/>
      <c r="D3400" s="92"/>
      <c r="E3400" s="92"/>
      <c r="F3400" s="92"/>
      <c r="G3400" s="92"/>
    </row>
    <row r="3401" spans="1:7">
      <c r="A3401" s="92"/>
      <c r="B3401" s="92"/>
      <c r="C3401" s="92"/>
      <c r="D3401" s="92"/>
      <c r="E3401" s="92"/>
      <c r="F3401" s="92"/>
      <c r="G3401" s="92"/>
    </row>
    <row r="3402" spans="1:7">
      <c r="A3402" s="92"/>
      <c r="B3402" s="92"/>
      <c r="C3402" s="92"/>
      <c r="D3402" s="92"/>
      <c r="E3402" s="92"/>
      <c r="F3402" s="92"/>
      <c r="G3402" s="92"/>
    </row>
    <row r="3403" spans="1:7">
      <c r="A3403" s="92"/>
      <c r="B3403" s="92"/>
      <c r="C3403" s="92"/>
      <c r="D3403" s="92"/>
      <c r="E3403" s="92"/>
      <c r="F3403" s="92"/>
      <c r="G3403" s="92"/>
    </row>
    <row r="3404" spans="1:7">
      <c r="A3404" s="92"/>
      <c r="B3404" s="92"/>
      <c r="C3404" s="92"/>
      <c r="D3404" s="92"/>
      <c r="E3404" s="92"/>
      <c r="F3404" s="92"/>
      <c r="G3404" s="92"/>
    </row>
    <row r="3405" spans="1:7">
      <c r="A3405" s="92"/>
      <c r="B3405" s="92"/>
      <c r="C3405" s="92"/>
      <c r="D3405" s="92"/>
      <c r="E3405" s="92"/>
      <c r="F3405" s="92"/>
      <c r="G3405" s="92"/>
    </row>
    <row r="3406" spans="1:7">
      <c r="A3406" s="92"/>
      <c r="B3406" s="92"/>
      <c r="C3406" s="92"/>
      <c r="D3406" s="92"/>
      <c r="E3406" s="92"/>
      <c r="F3406" s="92"/>
      <c r="G3406" s="92"/>
    </row>
    <row r="3407" spans="1:7">
      <c r="A3407" s="92"/>
      <c r="B3407" s="92"/>
      <c r="C3407" s="92"/>
      <c r="D3407" s="92"/>
      <c r="E3407" s="92"/>
      <c r="F3407" s="92"/>
      <c r="G3407" s="92"/>
    </row>
    <row r="3408" spans="1:7">
      <c r="A3408" s="92"/>
      <c r="B3408" s="92"/>
      <c r="C3408" s="92"/>
      <c r="D3408" s="92"/>
      <c r="E3408" s="92"/>
      <c r="F3408" s="92"/>
      <c r="G3408" s="92"/>
    </row>
    <row r="3409" spans="1:7">
      <c r="A3409" s="92"/>
      <c r="B3409" s="92"/>
      <c r="C3409" s="92"/>
      <c r="D3409" s="92"/>
      <c r="E3409" s="92"/>
      <c r="F3409" s="92"/>
      <c r="G3409" s="92"/>
    </row>
    <row r="3410" spans="1:7">
      <c r="A3410" s="92"/>
      <c r="B3410" s="92"/>
      <c r="C3410" s="92"/>
      <c r="D3410" s="92"/>
      <c r="E3410" s="92"/>
      <c r="F3410" s="92"/>
      <c r="G3410" s="92"/>
    </row>
    <row r="3411" spans="1:7">
      <c r="A3411" s="92"/>
      <c r="B3411" s="92"/>
      <c r="C3411" s="92"/>
      <c r="D3411" s="92"/>
      <c r="E3411" s="92"/>
      <c r="F3411" s="92"/>
      <c r="G3411" s="92"/>
    </row>
    <row r="3412" spans="1:7">
      <c r="A3412" s="92"/>
      <c r="B3412" s="92"/>
      <c r="C3412" s="92"/>
      <c r="D3412" s="92"/>
      <c r="E3412" s="92"/>
      <c r="F3412" s="92"/>
      <c r="G3412" s="92"/>
    </row>
    <row r="3413" spans="1:7">
      <c r="A3413" s="92"/>
      <c r="B3413" s="92"/>
      <c r="C3413" s="92"/>
      <c r="D3413" s="92"/>
      <c r="E3413" s="92"/>
      <c r="F3413" s="92"/>
      <c r="G3413" s="92"/>
    </row>
    <row r="3414" spans="1:7">
      <c r="A3414" s="92"/>
      <c r="B3414" s="92"/>
      <c r="C3414" s="92"/>
      <c r="D3414" s="92"/>
      <c r="E3414" s="92"/>
      <c r="F3414" s="92"/>
      <c r="G3414" s="92"/>
    </row>
    <row r="3415" spans="1:7">
      <c r="A3415" s="92"/>
      <c r="B3415" s="92"/>
      <c r="C3415" s="92"/>
      <c r="D3415" s="92"/>
      <c r="E3415" s="92"/>
      <c r="F3415" s="92"/>
      <c r="G3415" s="92"/>
    </row>
    <row r="3416" spans="1:7">
      <c r="A3416" s="92"/>
      <c r="B3416" s="92"/>
      <c r="C3416" s="92"/>
      <c r="D3416" s="92"/>
      <c r="E3416" s="92"/>
      <c r="F3416" s="92"/>
      <c r="G3416" s="92"/>
    </row>
    <row r="3417" spans="1:7">
      <c r="A3417" s="92"/>
      <c r="B3417" s="92"/>
      <c r="C3417" s="92"/>
      <c r="D3417" s="92"/>
      <c r="E3417" s="92"/>
      <c r="F3417" s="92"/>
      <c r="G3417" s="92"/>
    </row>
    <row r="3418" spans="1:7">
      <c r="A3418" s="92"/>
      <c r="B3418" s="92"/>
      <c r="C3418" s="92"/>
      <c r="D3418" s="92"/>
      <c r="E3418" s="92"/>
      <c r="F3418" s="92"/>
      <c r="G3418" s="92"/>
    </row>
    <row r="3419" spans="1:7">
      <c r="A3419" s="92"/>
      <c r="B3419" s="92"/>
      <c r="C3419" s="92"/>
      <c r="D3419" s="92"/>
      <c r="E3419" s="92"/>
      <c r="F3419" s="92"/>
      <c r="G3419" s="92"/>
    </row>
    <row r="3420" spans="1:7">
      <c r="A3420" s="92"/>
      <c r="B3420" s="92"/>
      <c r="C3420" s="92"/>
      <c r="D3420" s="92"/>
      <c r="E3420" s="92"/>
      <c r="F3420" s="92"/>
      <c r="G3420" s="92"/>
    </row>
    <row r="3421" spans="1:7">
      <c r="A3421" s="92"/>
      <c r="B3421" s="92"/>
      <c r="C3421" s="92"/>
      <c r="D3421" s="92"/>
      <c r="E3421" s="92"/>
      <c r="F3421" s="92"/>
      <c r="G3421" s="92"/>
    </row>
    <row r="3422" spans="1:7">
      <c r="A3422" s="92"/>
      <c r="B3422" s="92"/>
      <c r="C3422" s="92"/>
      <c r="D3422" s="92"/>
      <c r="E3422" s="92"/>
      <c r="F3422" s="92"/>
      <c r="G3422" s="92"/>
    </row>
    <row r="3423" spans="1:7">
      <c r="A3423" s="92"/>
      <c r="B3423" s="92"/>
      <c r="C3423" s="92"/>
      <c r="D3423" s="92"/>
      <c r="E3423" s="92"/>
      <c r="F3423" s="92"/>
      <c r="G3423" s="92"/>
    </row>
    <row r="3424" spans="1:7">
      <c r="A3424" s="92"/>
      <c r="B3424" s="92"/>
      <c r="C3424" s="92"/>
      <c r="D3424" s="92"/>
      <c r="E3424" s="92"/>
      <c r="F3424" s="92"/>
      <c r="G3424" s="92"/>
    </row>
    <row r="3425" spans="1:7">
      <c r="A3425" s="92"/>
      <c r="B3425" s="92"/>
      <c r="C3425" s="92"/>
      <c r="D3425" s="92"/>
      <c r="E3425" s="92"/>
      <c r="F3425" s="92"/>
      <c r="G3425" s="92"/>
    </row>
    <row r="3426" spans="1:7">
      <c r="A3426" s="92"/>
      <c r="B3426" s="92"/>
      <c r="C3426" s="92"/>
      <c r="D3426" s="92"/>
      <c r="E3426" s="92"/>
      <c r="F3426" s="92"/>
      <c r="G3426" s="92"/>
    </row>
    <row r="3427" spans="1:7">
      <c r="A3427" s="92"/>
      <c r="B3427" s="92"/>
      <c r="C3427" s="92"/>
      <c r="D3427" s="92"/>
      <c r="E3427" s="92"/>
      <c r="F3427" s="92"/>
      <c r="G3427" s="92"/>
    </row>
    <row r="3428" spans="1:7">
      <c r="A3428" s="92"/>
      <c r="B3428" s="92"/>
      <c r="C3428" s="92"/>
      <c r="D3428" s="92"/>
      <c r="E3428" s="92"/>
      <c r="F3428" s="92"/>
      <c r="G3428" s="92"/>
    </row>
    <row r="3429" spans="1:7">
      <c r="A3429" s="92"/>
      <c r="B3429" s="92"/>
      <c r="C3429" s="92"/>
      <c r="D3429" s="92"/>
      <c r="E3429" s="92"/>
      <c r="F3429" s="92"/>
      <c r="G3429" s="92"/>
    </row>
    <row r="3430" spans="1:7">
      <c r="A3430" s="92"/>
      <c r="B3430" s="92"/>
      <c r="C3430" s="92"/>
      <c r="D3430" s="92"/>
      <c r="E3430" s="92"/>
      <c r="F3430" s="92"/>
      <c r="G3430" s="92"/>
    </row>
    <row r="3431" spans="1:7">
      <c r="A3431" s="92"/>
      <c r="B3431" s="92"/>
      <c r="C3431" s="92"/>
      <c r="D3431" s="92"/>
      <c r="E3431" s="92"/>
      <c r="F3431" s="92"/>
      <c r="G3431" s="92"/>
    </row>
    <row r="3432" spans="1:7">
      <c r="A3432" s="92"/>
      <c r="B3432" s="92"/>
      <c r="C3432" s="92"/>
      <c r="D3432" s="92"/>
      <c r="E3432" s="92"/>
      <c r="F3432" s="92"/>
      <c r="G3432" s="92"/>
    </row>
    <row r="3433" spans="1:7">
      <c r="A3433" s="92"/>
      <c r="B3433" s="92"/>
      <c r="C3433" s="92"/>
      <c r="D3433" s="92"/>
      <c r="E3433" s="92"/>
      <c r="F3433" s="92"/>
      <c r="G3433" s="92"/>
    </row>
    <row r="3434" spans="1:7">
      <c r="A3434" s="92"/>
      <c r="B3434" s="92"/>
      <c r="C3434" s="92"/>
      <c r="D3434" s="92"/>
      <c r="E3434" s="92"/>
      <c r="F3434" s="92"/>
      <c r="G3434" s="92"/>
    </row>
    <row r="3435" spans="1:7">
      <c r="A3435" s="92"/>
      <c r="B3435" s="92"/>
      <c r="C3435" s="92"/>
      <c r="D3435" s="92"/>
      <c r="E3435" s="92"/>
      <c r="F3435" s="92"/>
      <c r="G3435" s="92"/>
    </row>
    <row r="3436" spans="1:7">
      <c r="A3436" s="92"/>
      <c r="B3436" s="92"/>
      <c r="C3436" s="92"/>
      <c r="D3436" s="92"/>
      <c r="E3436" s="92"/>
      <c r="F3436" s="92"/>
      <c r="G3436" s="92"/>
    </row>
    <row r="3437" spans="1:7">
      <c r="A3437" s="92"/>
      <c r="B3437" s="92"/>
      <c r="C3437" s="92"/>
      <c r="D3437" s="92"/>
      <c r="E3437" s="92"/>
      <c r="F3437" s="92"/>
      <c r="G3437" s="92"/>
    </row>
    <row r="3438" spans="1:7">
      <c r="A3438" s="92"/>
      <c r="B3438" s="92"/>
      <c r="C3438" s="92"/>
      <c r="D3438" s="92"/>
      <c r="E3438" s="92"/>
      <c r="F3438" s="92"/>
      <c r="G3438" s="92"/>
    </row>
    <row r="3439" spans="1:7">
      <c r="A3439" s="92"/>
      <c r="B3439" s="92"/>
      <c r="C3439" s="92"/>
      <c r="D3439" s="92"/>
      <c r="E3439" s="92"/>
      <c r="F3439" s="92"/>
      <c r="G3439" s="92"/>
    </row>
    <row r="3440" spans="1:7">
      <c r="A3440" s="92"/>
      <c r="B3440" s="92"/>
      <c r="C3440" s="92"/>
      <c r="D3440" s="92"/>
      <c r="E3440" s="92"/>
      <c r="F3440" s="92"/>
      <c r="G3440" s="92"/>
    </row>
    <row r="3441" spans="1:7">
      <c r="A3441" s="92"/>
      <c r="B3441" s="92"/>
      <c r="C3441" s="92"/>
      <c r="D3441" s="92"/>
      <c r="E3441" s="92"/>
      <c r="F3441" s="92"/>
      <c r="G3441" s="92"/>
    </row>
    <row r="3442" spans="1:7">
      <c r="A3442" s="92"/>
      <c r="B3442" s="92"/>
      <c r="C3442" s="92"/>
      <c r="D3442" s="92"/>
      <c r="E3442" s="92"/>
      <c r="F3442" s="92"/>
      <c r="G3442" s="92"/>
    </row>
    <row r="3443" spans="1:7">
      <c r="A3443" s="92"/>
      <c r="B3443" s="92"/>
      <c r="C3443" s="92"/>
      <c r="D3443" s="92"/>
      <c r="E3443" s="92"/>
      <c r="F3443" s="92"/>
      <c r="G3443" s="92"/>
    </row>
    <row r="3444" spans="1:7">
      <c r="A3444" s="92"/>
      <c r="B3444" s="92"/>
      <c r="C3444" s="92"/>
      <c r="D3444" s="92"/>
      <c r="E3444" s="92"/>
      <c r="F3444" s="92"/>
      <c r="G3444" s="92"/>
    </row>
    <row r="3445" spans="1:7">
      <c r="A3445" s="92"/>
      <c r="B3445" s="92"/>
      <c r="C3445" s="92"/>
      <c r="D3445" s="92"/>
      <c r="E3445" s="92"/>
      <c r="F3445" s="92"/>
      <c r="G3445" s="92"/>
    </row>
    <row r="3446" spans="1:7">
      <c r="A3446" s="92"/>
      <c r="B3446" s="92"/>
      <c r="C3446" s="92"/>
      <c r="D3446" s="92"/>
      <c r="E3446" s="92"/>
      <c r="F3446" s="92"/>
      <c r="G3446" s="92"/>
    </row>
    <row r="3447" spans="1:7">
      <c r="A3447" s="92"/>
      <c r="B3447" s="92"/>
      <c r="C3447" s="92"/>
      <c r="D3447" s="92"/>
      <c r="E3447" s="92"/>
      <c r="F3447" s="92"/>
      <c r="G3447" s="92"/>
    </row>
    <row r="3448" spans="1:7">
      <c r="A3448" s="92"/>
      <c r="B3448" s="92"/>
      <c r="C3448" s="92"/>
      <c r="D3448" s="92"/>
      <c r="E3448" s="92"/>
      <c r="F3448" s="92"/>
      <c r="G3448" s="92"/>
    </row>
    <row r="3449" spans="1:7">
      <c r="A3449" s="92"/>
      <c r="B3449" s="92"/>
      <c r="C3449" s="92"/>
      <c r="D3449" s="92"/>
      <c r="E3449" s="92"/>
      <c r="F3449" s="92"/>
      <c r="G3449" s="92"/>
    </row>
    <row r="3450" spans="1:7">
      <c r="A3450" s="92"/>
      <c r="B3450" s="92"/>
      <c r="C3450" s="92"/>
      <c r="D3450" s="92"/>
      <c r="E3450" s="92"/>
      <c r="F3450" s="92"/>
      <c r="G3450" s="92"/>
    </row>
    <row r="3451" spans="1:7">
      <c r="A3451" s="92"/>
      <c r="B3451" s="92"/>
      <c r="C3451" s="92"/>
      <c r="D3451" s="92"/>
      <c r="E3451" s="92"/>
      <c r="F3451" s="92"/>
      <c r="G3451" s="92"/>
    </row>
    <row r="3452" spans="1:7">
      <c r="A3452" s="92"/>
      <c r="B3452" s="92"/>
      <c r="C3452" s="92"/>
      <c r="D3452" s="92"/>
      <c r="E3452" s="92"/>
      <c r="F3452" s="92"/>
      <c r="G3452" s="92"/>
    </row>
    <row r="3453" spans="1:7">
      <c r="A3453" s="92"/>
      <c r="B3453" s="92"/>
      <c r="C3453" s="92"/>
      <c r="D3453" s="92"/>
      <c r="E3453" s="92"/>
      <c r="F3453" s="92"/>
      <c r="G3453" s="92"/>
    </row>
    <row r="3454" spans="1:7">
      <c r="A3454" s="92"/>
      <c r="B3454" s="92"/>
      <c r="C3454" s="92"/>
      <c r="D3454" s="92"/>
      <c r="E3454" s="92"/>
      <c r="F3454" s="92"/>
      <c r="G3454" s="92"/>
    </row>
    <row r="3455" spans="1:7">
      <c r="A3455" s="92"/>
      <c r="B3455" s="92"/>
      <c r="C3455" s="92"/>
      <c r="D3455" s="92"/>
      <c r="E3455" s="92"/>
      <c r="F3455" s="92"/>
      <c r="G3455" s="92"/>
    </row>
    <row r="3456" spans="1:7">
      <c r="A3456" s="92"/>
      <c r="B3456" s="92"/>
      <c r="C3456" s="92"/>
      <c r="D3456" s="92"/>
      <c r="E3456" s="92"/>
      <c r="F3456" s="92"/>
      <c r="G3456" s="92"/>
    </row>
    <row r="3457" spans="1:7">
      <c r="A3457" s="92"/>
      <c r="B3457" s="92"/>
      <c r="C3457" s="92"/>
      <c r="D3457" s="92"/>
      <c r="E3457" s="92"/>
      <c r="F3457" s="92"/>
      <c r="G3457" s="92"/>
    </row>
    <row r="3458" spans="1:7">
      <c r="A3458" s="92"/>
      <c r="B3458" s="92"/>
      <c r="C3458" s="92"/>
      <c r="D3458" s="92"/>
      <c r="E3458" s="92"/>
      <c r="F3458" s="92"/>
      <c r="G3458" s="92"/>
    </row>
    <row r="3459" spans="1:7">
      <c r="A3459" s="92"/>
      <c r="B3459" s="92"/>
      <c r="C3459" s="92"/>
      <c r="D3459" s="92"/>
      <c r="E3459" s="92"/>
      <c r="F3459" s="92"/>
      <c r="G3459" s="92"/>
    </row>
    <row r="3460" spans="1:7">
      <c r="A3460" s="92"/>
      <c r="B3460" s="92"/>
      <c r="C3460" s="92"/>
      <c r="D3460" s="92"/>
      <c r="E3460" s="92"/>
      <c r="F3460" s="92"/>
      <c r="G3460" s="92"/>
    </row>
    <row r="3461" spans="1:7">
      <c r="A3461" s="92"/>
      <c r="B3461" s="92"/>
      <c r="C3461" s="92"/>
      <c r="D3461" s="92"/>
      <c r="E3461" s="92"/>
      <c r="F3461" s="92"/>
      <c r="G3461" s="92"/>
    </row>
    <row r="3462" spans="1:7">
      <c r="A3462" s="92"/>
      <c r="B3462" s="92"/>
      <c r="C3462" s="92"/>
      <c r="D3462" s="92"/>
      <c r="E3462" s="92"/>
      <c r="F3462" s="92"/>
      <c r="G3462" s="92"/>
    </row>
    <row r="3463" spans="1:7">
      <c r="A3463" s="92"/>
      <c r="B3463" s="92"/>
      <c r="C3463" s="92"/>
      <c r="D3463" s="92"/>
      <c r="E3463" s="92"/>
      <c r="F3463" s="92"/>
      <c r="G3463" s="92"/>
    </row>
    <row r="3464" spans="1:7">
      <c r="A3464" s="92"/>
      <c r="B3464" s="92"/>
      <c r="C3464" s="92"/>
      <c r="D3464" s="92"/>
      <c r="E3464" s="92"/>
      <c r="F3464" s="92"/>
      <c r="G3464" s="92"/>
    </row>
    <row r="3465" spans="1:7">
      <c r="A3465" s="92"/>
      <c r="B3465" s="92"/>
      <c r="C3465" s="92"/>
      <c r="D3465" s="92"/>
      <c r="E3465" s="92"/>
      <c r="F3465" s="92"/>
      <c r="G3465" s="92"/>
    </row>
    <row r="3466" spans="1:7">
      <c r="A3466" s="92"/>
      <c r="B3466" s="92"/>
      <c r="C3466" s="92"/>
      <c r="D3466" s="92"/>
      <c r="E3466" s="92"/>
      <c r="F3466" s="92"/>
      <c r="G3466" s="92"/>
    </row>
    <row r="3467" spans="1:7">
      <c r="A3467" s="92"/>
      <c r="B3467" s="92"/>
      <c r="C3467" s="92"/>
      <c r="D3467" s="92"/>
      <c r="E3467" s="92"/>
      <c r="F3467" s="92"/>
      <c r="G3467" s="92"/>
    </row>
    <row r="3468" spans="1:7">
      <c r="A3468" s="92"/>
      <c r="B3468" s="92"/>
      <c r="C3468" s="92"/>
      <c r="D3468" s="92"/>
      <c r="E3468" s="92"/>
      <c r="F3468" s="92"/>
      <c r="G3468" s="92"/>
    </row>
    <row r="3469" spans="1:7">
      <c r="A3469" s="92"/>
      <c r="B3469" s="92"/>
      <c r="C3469" s="92"/>
      <c r="D3469" s="92"/>
      <c r="E3469" s="92"/>
      <c r="F3469" s="92"/>
      <c r="G3469" s="92"/>
    </row>
    <row r="3470" spans="1:7">
      <c r="A3470" s="92"/>
      <c r="B3470" s="92"/>
      <c r="C3470" s="92"/>
      <c r="D3470" s="92"/>
      <c r="E3470" s="92"/>
      <c r="F3470" s="92"/>
      <c r="G3470" s="92"/>
    </row>
    <row r="3471" spans="1:7">
      <c r="A3471" s="92"/>
      <c r="B3471" s="92"/>
      <c r="C3471" s="92"/>
      <c r="D3471" s="92"/>
      <c r="E3471" s="92"/>
      <c r="F3471" s="92"/>
      <c r="G3471" s="92"/>
    </row>
    <row r="3472" spans="1:7">
      <c r="A3472" s="92"/>
      <c r="B3472" s="92"/>
      <c r="C3472" s="92"/>
      <c r="D3472" s="92"/>
      <c r="E3472" s="92"/>
      <c r="F3472" s="92"/>
      <c r="G3472" s="92"/>
    </row>
    <row r="3473" spans="1:7">
      <c r="A3473" s="92"/>
      <c r="B3473" s="92"/>
      <c r="C3473" s="92"/>
      <c r="D3473" s="92"/>
      <c r="E3473" s="92"/>
      <c r="F3473" s="92"/>
      <c r="G3473" s="92"/>
    </row>
    <row r="3474" spans="1:7">
      <c r="A3474" s="92"/>
      <c r="B3474" s="92"/>
      <c r="C3474" s="92"/>
      <c r="D3474" s="92"/>
      <c r="E3474" s="92"/>
      <c r="F3474" s="92"/>
      <c r="G3474" s="92"/>
    </row>
    <row r="3475" spans="1:7">
      <c r="A3475" s="92"/>
      <c r="B3475" s="92"/>
      <c r="C3475" s="92"/>
      <c r="D3475" s="92"/>
      <c r="E3475" s="92"/>
      <c r="F3475" s="92"/>
      <c r="G3475" s="92"/>
    </row>
    <row r="3476" spans="1:7">
      <c r="A3476" s="92"/>
      <c r="B3476" s="92"/>
      <c r="C3476" s="92"/>
      <c r="D3476" s="92"/>
      <c r="E3476" s="92"/>
      <c r="F3476" s="92"/>
      <c r="G3476" s="92"/>
    </row>
    <row r="3477" spans="1:7">
      <c r="A3477" s="92"/>
      <c r="B3477" s="92"/>
      <c r="C3477" s="92"/>
      <c r="D3477" s="92"/>
      <c r="E3477" s="92"/>
      <c r="F3477" s="92"/>
      <c r="G3477" s="92"/>
    </row>
    <row r="3478" spans="1:7">
      <c r="A3478" s="92"/>
      <c r="B3478" s="92"/>
      <c r="C3478" s="92"/>
      <c r="D3478" s="92"/>
      <c r="E3478" s="92"/>
      <c r="F3478" s="92"/>
      <c r="G3478" s="92"/>
    </row>
    <row r="3479" spans="1:7">
      <c r="A3479" s="92"/>
      <c r="B3479" s="92"/>
      <c r="C3479" s="92"/>
      <c r="D3479" s="92"/>
      <c r="E3479" s="92"/>
      <c r="F3479" s="92"/>
      <c r="G3479" s="92"/>
    </row>
    <row r="3480" spans="1:7">
      <c r="A3480" s="92"/>
      <c r="B3480" s="92"/>
      <c r="C3480" s="92"/>
      <c r="D3480" s="92"/>
      <c r="E3480" s="92"/>
      <c r="F3480" s="92"/>
      <c r="G3480" s="92"/>
    </row>
    <row r="3481" spans="1:7">
      <c r="A3481" s="92"/>
      <c r="B3481" s="92"/>
      <c r="C3481" s="92"/>
      <c r="D3481" s="92"/>
      <c r="E3481" s="92"/>
      <c r="F3481" s="92"/>
      <c r="G3481" s="92"/>
    </row>
    <row r="3482" spans="1:7">
      <c r="A3482" s="92"/>
      <c r="B3482" s="92"/>
      <c r="C3482" s="92"/>
      <c r="D3482" s="92"/>
      <c r="E3482" s="92"/>
      <c r="F3482" s="92"/>
      <c r="G3482" s="92"/>
    </row>
    <row r="3483" spans="1:7">
      <c r="A3483" s="92"/>
      <c r="B3483" s="92"/>
      <c r="C3483" s="92"/>
      <c r="D3483" s="92"/>
      <c r="E3483" s="92"/>
      <c r="F3483" s="92"/>
      <c r="G3483" s="92"/>
    </row>
    <row r="3484" spans="1:7">
      <c r="A3484" s="92"/>
      <c r="B3484" s="92"/>
      <c r="C3484" s="92"/>
      <c r="D3484" s="92"/>
      <c r="E3484" s="92"/>
      <c r="F3484" s="92"/>
      <c r="G3484" s="92"/>
    </row>
    <row r="3485" spans="1:7">
      <c r="A3485" s="92"/>
      <c r="B3485" s="92"/>
      <c r="C3485" s="92"/>
      <c r="D3485" s="92"/>
      <c r="E3485" s="92"/>
      <c r="F3485" s="92"/>
      <c r="G3485" s="92"/>
    </row>
    <row r="3486" spans="1:7">
      <c r="A3486" s="92"/>
      <c r="B3486" s="92"/>
      <c r="C3486" s="92"/>
      <c r="D3486" s="92"/>
      <c r="E3486" s="92"/>
      <c r="F3486" s="92"/>
      <c r="G3486" s="92"/>
    </row>
    <row r="3487" spans="1:7">
      <c r="A3487" s="92"/>
      <c r="B3487" s="92"/>
      <c r="C3487" s="92"/>
      <c r="D3487" s="92"/>
      <c r="E3487" s="92"/>
      <c r="F3487" s="92"/>
      <c r="G3487" s="92"/>
    </row>
    <row r="3488" spans="1:7">
      <c r="A3488" s="92"/>
      <c r="B3488" s="92"/>
      <c r="C3488" s="92"/>
      <c r="D3488" s="92"/>
      <c r="E3488" s="92"/>
      <c r="F3488" s="92"/>
      <c r="G3488" s="92"/>
    </row>
    <row r="3489" spans="1:7">
      <c r="A3489" s="92"/>
      <c r="B3489" s="92"/>
      <c r="C3489" s="92"/>
      <c r="D3489" s="92"/>
      <c r="E3489" s="92"/>
      <c r="F3489" s="92"/>
      <c r="G3489" s="92"/>
    </row>
    <row r="3490" spans="1:7">
      <c r="A3490" s="92"/>
      <c r="B3490" s="92"/>
      <c r="C3490" s="92"/>
      <c r="D3490" s="92"/>
      <c r="E3490" s="92"/>
      <c r="F3490" s="92"/>
      <c r="G3490" s="92"/>
    </row>
    <row r="3491" spans="1:7">
      <c r="A3491" s="92"/>
      <c r="B3491" s="92"/>
      <c r="C3491" s="92"/>
      <c r="D3491" s="92"/>
      <c r="E3491" s="92"/>
      <c r="F3491" s="92"/>
      <c r="G3491" s="92"/>
    </row>
    <row r="3492" spans="1:7">
      <c r="A3492" s="92"/>
      <c r="B3492" s="92"/>
      <c r="C3492" s="92"/>
      <c r="D3492" s="92"/>
      <c r="E3492" s="92"/>
      <c r="F3492" s="92"/>
      <c r="G3492" s="92"/>
    </row>
    <row r="3493" spans="1:7">
      <c r="A3493" s="92"/>
      <c r="B3493" s="92"/>
      <c r="C3493" s="92"/>
      <c r="D3493" s="92"/>
      <c r="E3493" s="92"/>
      <c r="F3493" s="92"/>
      <c r="G3493" s="92"/>
    </row>
    <row r="3494" spans="1:7">
      <c r="A3494" s="92"/>
      <c r="B3494" s="92"/>
      <c r="C3494" s="92"/>
      <c r="D3494" s="92"/>
      <c r="E3494" s="92"/>
      <c r="F3494" s="92"/>
      <c r="G3494" s="92"/>
    </row>
    <row r="3495" spans="1:7">
      <c r="A3495" s="92"/>
      <c r="B3495" s="92"/>
      <c r="C3495" s="92"/>
      <c r="D3495" s="92"/>
      <c r="E3495" s="92"/>
      <c r="F3495" s="92"/>
      <c r="G3495" s="92"/>
    </row>
    <row r="3496" spans="1:7">
      <c r="A3496" s="92"/>
      <c r="B3496" s="92"/>
      <c r="C3496" s="92"/>
      <c r="D3496" s="92"/>
      <c r="E3496" s="92"/>
      <c r="F3496" s="92"/>
      <c r="G3496" s="92"/>
    </row>
    <row r="3497" spans="1:7">
      <c r="A3497" s="92"/>
      <c r="B3497" s="92"/>
      <c r="C3497" s="92"/>
      <c r="D3497" s="92"/>
      <c r="E3497" s="92"/>
      <c r="F3497" s="92"/>
      <c r="G3497" s="92"/>
    </row>
    <row r="3498" spans="1:7">
      <c r="A3498" s="92"/>
      <c r="B3498" s="92"/>
      <c r="C3498" s="92"/>
      <c r="D3498" s="92"/>
      <c r="E3498" s="92"/>
      <c r="F3498" s="92"/>
      <c r="G3498" s="92"/>
    </row>
    <row r="3499" spans="1:7">
      <c r="A3499" s="92"/>
      <c r="B3499" s="92"/>
      <c r="C3499" s="92"/>
      <c r="D3499" s="92"/>
      <c r="E3499" s="92"/>
      <c r="F3499" s="92"/>
      <c r="G3499" s="92"/>
    </row>
    <row r="3500" spans="1:7">
      <c r="A3500" s="92"/>
      <c r="B3500" s="92"/>
      <c r="C3500" s="92"/>
      <c r="D3500" s="92"/>
      <c r="E3500" s="92"/>
      <c r="F3500" s="92"/>
      <c r="G3500" s="92"/>
    </row>
    <row r="3501" spans="1:7">
      <c r="A3501" s="92"/>
      <c r="B3501" s="92"/>
      <c r="C3501" s="92"/>
      <c r="D3501" s="92"/>
      <c r="E3501" s="92"/>
      <c r="F3501" s="92"/>
      <c r="G3501" s="92"/>
    </row>
    <row r="3502" spans="1:7">
      <c r="A3502" s="92"/>
      <c r="B3502" s="92"/>
      <c r="C3502" s="92"/>
      <c r="D3502" s="92"/>
      <c r="E3502" s="92"/>
      <c r="F3502" s="92"/>
      <c r="G3502" s="92"/>
    </row>
    <row r="3503" spans="1:7">
      <c r="A3503" s="92"/>
      <c r="B3503" s="92"/>
      <c r="C3503" s="92"/>
      <c r="D3503" s="92"/>
      <c r="E3503" s="92"/>
      <c r="F3503" s="92"/>
      <c r="G3503" s="92"/>
    </row>
    <row r="3504" spans="1:7">
      <c r="A3504" s="92"/>
      <c r="B3504" s="92"/>
      <c r="C3504" s="92"/>
      <c r="D3504" s="92"/>
      <c r="E3504" s="92"/>
      <c r="F3504" s="92"/>
      <c r="G3504" s="92"/>
    </row>
    <row r="3505" spans="1:7">
      <c r="A3505" s="92"/>
      <c r="B3505" s="92"/>
      <c r="C3505" s="92"/>
      <c r="D3505" s="92"/>
      <c r="E3505" s="92"/>
      <c r="F3505" s="92"/>
      <c r="G3505" s="92"/>
    </row>
    <row r="3506" spans="1:7">
      <c r="A3506" s="92"/>
      <c r="B3506" s="92"/>
      <c r="C3506" s="92"/>
      <c r="D3506" s="92"/>
      <c r="E3506" s="92"/>
      <c r="F3506" s="92"/>
      <c r="G3506" s="92"/>
    </row>
    <row r="3507" spans="1:7">
      <c r="A3507" s="92"/>
      <c r="B3507" s="92"/>
      <c r="C3507" s="92"/>
      <c r="D3507" s="92"/>
      <c r="E3507" s="92"/>
      <c r="F3507" s="92"/>
      <c r="G3507" s="92"/>
    </row>
    <row r="3508" spans="1:7">
      <c r="A3508" s="92"/>
      <c r="B3508" s="92"/>
      <c r="C3508" s="92"/>
      <c r="D3508" s="92"/>
      <c r="E3508" s="92"/>
      <c r="F3508" s="92"/>
      <c r="G3508" s="92"/>
    </row>
    <row r="3509" spans="1:7">
      <c r="A3509" s="92"/>
      <c r="B3509" s="92"/>
      <c r="C3509" s="92"/>
      <c r="D3509" s="92"/>
      <c r="E3509" s="92"/>
      <c r="F3509" s="92"/>
      <c r="G3509" s="92"/>
    </row>
    <row r="3510" spans="1:7">
      <c r="A3510" s="92"/>
      <c r="B3510" s="92"/>
      <c r="C3510" s="92"/>
      <c r="D3510" s="92"/>
      <c r="E3510" s="92"/>
      <c r="F3510" s="92"/>
      <c r="G3510" s="92"/>
    </row>
    <row r="3511" spans="1:7">
      <c r="A3511" s="92"/>
      <c r="B3511" s="92"/>
      <c r="C3511" s="92"/>
      <c r="D3511" s="92"/>
      <c r="E3511" s="92"/>
      <c r="F3511" s="92"/>
      <c r="G3511" s="92"/>
    </row>
    <row r="3512" spans="1:7">
      <c r="A3512" s="92"/>
      <c r="B3512" s="92"/>
      <c r="C3512" s="92"/>
      <c r="D3512" s="92"/>
      <c r="E3512" s="92"/>
      <c r="F3512" s="92"/>
      <c r="G3512" s="92"/>
    </row>
    <row r="3513" spans="1:7">
      <c r="A3513" s="92"/>
      <c r="B3513" s="92"/>
      <c r="C3513" s="92"/>
      <c r="D3513" s="92"/>
      <c r="E3513" s="92"/>
      <c r="F3513" s="92"/>
      <c r="G3513" s="92"/>
    </row>
    <row r="3514" spans="1:7">
      <c r="A3514" s="92"/>
      <c r="B3514" s="92"/>
      <c r="C3514" s="92"/>
      <c r="D3514" s="92"/>
      <c r="E3514" s="92"/>
      <c r="F3514" s="92"/>
      <c r="G3514" s="92"/>
    </row>
    <row r="3515" spans="1:7">
      <c r="A3515" s="92"/>
      <c r="B3515" s="92"/>
      <c r="C3515" s="92"/>
      <c r="D3515" s="92"/>
      <c r="E3515" s="92"/>
      <c r="F3515" s="92"/>
      <c r="G3515" s="92"/>
    </row>
    <row r="3516" spans="1:7">
      <c r="A3516" s="92"/>
      <c r="B3516" s="92"/>
      <c r="C3516" s="92"/>
      <c r="D3516" s="92"/>
      <c r="E3516" s="92"/>
      <c r="F3516" s="92"/>
      <c r="G3516" s="92"/>
    </row>
    <row r="3517" spans="1:7">
      <c r="A3517" s="92"/>
      <c r="B3517" s="92"/>
      <c r="C3517" s="92"/>
      <c r="D3517" s="92"/>
      <c r="E3517" s="92"/>
      <c r="F3517" s="92"/>
      <c r="G3517" s="92"/>
    </row>
    <row r="3518" spans="1:7">
      <c r="A3518" s="92"/>
      <c r="B3518" s="92"/>
      <c r="C3518" s="92"/>
      <c r="D3518" s="92"/>
      <c r="E3518" s="92"/>
      <c r="F3518" s="92"/>
      <c r="G3518" s="92"/>
    </row>
    <row r="3519" spans="1:7">
      <c r="A3519" s="92"/>
      <c r="B3519" s="92"/>
      <c r="C3519" s="92"/>
      <c r="D3519" s="92"/>
      <c r="E3519" s="92"/>
      <c r="F3519" s="92"/>
      <c r="G3519" s="92"/>
    </row>
    <row r="3520" spans="1:7">
      <c r="A3520" s="92"/>
      <c r="B3520" s="92"/>
      <c r="C3520" s="92"/>
      <c r="D3520" s="92"/>
      <c r="E3520" s="92"/>
      <c r="F3520" s="92"/>
      <c r="G3520" s="92"/>
    </row>
    <row r="3521" spans="1:7">
      <c r="A3521" s="92"/>
      <c r="B3521" s="92"/>
      <c r="C3521" s="92"/>
      <c r="D3521" s="92"/>
      <c r="E3521" s="92"/>
      <c r="F3521" s="92"/>
      <c r="G3521" s="92"/>
    </row>
    <row r="3522" spans="1:7">
      <c r="A3522" s="92"/>
      <c r="B3522" s="92"/>
      <c r="C3522" s="92"/>
      <c r="D3522" s="92"/>
      <c r="E3522" s="92"/>
      <c r="F3522" s="92"/>
      <c r="G3522" s="92"/>
    </row>
    <row r="3523" spans="1:7">
      <c r="A3523" s="92"/>
      <c r="B3523" s="92"/>
      <c r="C3523" s="92"/>
      <c r="D3523" s="92"/>
      <c r="E3523" s="92"/>
      <c r="F3523" s="92"/>
      <c r="G3523" s="92"/>
    </row>
    <row r="3524" spans="1:7">
      <c r="A3524" s="92"/>
      <c r="B3524" s="92"/>
      <c r="C3524" s="92"/>
      <c r="D3524" s="92"/>
      <c r="E3524" s="92"/>
      <c r="F3524" s="92"/>
      <c r="G3524" s="92"/>
    </row>
    <row r="3525" spans="1:7">
      <c r="A3525" s="92"/>
      <c r="B3525" s="92"/>
      <c r="C3525" s="92"/>
      <c r="D3525" s="92"/>
      <c r="E3525" s="92"/>
      <c r="F3525" s="92"/>
      <c r="G3525" s="92"/>
    </row>
    <row r="3526" spans="1:7">
      <c r="A3526" s="92"/>
      <c r="B3526" s="92"/>
      <c r="C3526" s="92"/>
      <c r="D3526" s="92"/>
      <c r="E3526" s="92"/>
      <c r="F3526" s="92"/>
      <c r="G3526" s="92"/>
    </row>
    <row r="3527" spans="1:7">
      <c r="A3527" s="92"/>
      <c r="B3527" s="92"/>
      <c r="C3527" s="92"/>
      <c r="D3527" s="92"/>
      <c r="E3527" s="92"/>
      <c r="F3527" s="92"/>
      <c r="G3527" s="92"/>
    </row>
    <row r="3528" spans="1:7">
      <c r="A3528" s="92"/>
      <c r="B3528" s="92"/>
      <c r="C3528" s="92"/>
      <c r="D3528" s="92"/>
      <c r="E3528" s="92"/>
      <c r="F3528" s="92"/>
      <c r="G3528" s="92"/>
    </row>
    <row r="3529" spans="1:7">
      <c r="A3529" s="92"/>
      <c r="B3529" s="92"/>
      <c r="C3529" s="92"/>
      <c r="D3529" s="92"/>
      <c r="E3529" s="92"/>
      <c r="F3529" s="92"/>
      <c r="G3529" s="92"/>
    </row>
    <row r="3530" spans="1:7">
      <c r="A3530" s="92"/>
      <c r="B3530" s="92"/>
      <c r="C3530" s="92"/>
      <c r="D3530" s="92"/>
      <c r="E3530" s="92"/>
      <c r="F3530" s="92"/>
      <c r="G3530" s="92"/>
    </row>
    <row r="3531" spans="1:7">
      <c r="A3531" s="92"/>
      <c r="B3531" s="92"/>
      <c r="C3531" s="92"/>
      <c r="D3531" s="92"/>
      <c r="E3531" s="92"/>
      <c r="F3531" s="92"/>
      <c r="G3531" s="92"/>
    </row>
    <row r="3532" spans="1:7">
      <c r="A3532" s="92"/>
      <c r="B3532" s="92"/>
      <c r="C3532" s="92"/>
      <c r="D3532" s="92"/>
      <c r="E3532" s="92"/>
      <c r="F3532" s="92"/>
      <c r="G3532" s="92"/>
    </row>
    <row r="3533" spans="1:7">
      <c r="A3533" s="92"/>
      <c r="B3533" s="92"/>
      <c r="C3533" s="92"/>
      <c r="D3533" s="92"/>
      <c r="E3533" s="92"/>
      <c r="F3533" s="92"/>
      <c r="G3533" s="92"/>
    </row>
    <row r="3534" spans="1:7">
      <c r="A3534" s="92"/>
      <c r="B3534" s="92"/>
      <c r="C3534" s="92"/>
      <c r="D3534" s="92"/>
      <c r="E3534" s="92"/>
      <c r="F3534" s="92"/>
      <c r="G3534" s="92"/>
    </row>
    <row r="3535" spans="1:7">
      <c r="A3535" s="92"/>
      <c r="B3535" s="92"/>
      <c r="C3535" s="92"/>
      <c r="D3535" s="92"/>
      <c r="E3535" s="92"/>
      <c r="F3535" s="92"/>
      <c r="G3535" s="92"/>
    </row>
    <row r="3536" spans="1:7">
      <c r="A3536" s="92"/>
      <c r="B3536" s="92"/>
      <c r="C3536" s="92"/>
      <c r="D3536" s="92"/>
      <c r="E3536" s="92"/>
      <c r="F3536" s="92"/>
      <c r="G3536" s="92"/>
    </row>
    <row r="3537" spans="1:7">
      <c r="A3537" s="92"/>
      <c r="B3537" s="92"/>
      <c r="C3537" s="92"/>
      <c r="D3537" s="92"/>
      <c r="E3537" s="92"/>
      <c r="F3537" s="92"/>
      <c r="G3537" s="92"/>
    </row>
    <row r="3538" spans="1:7">
      <c r="A3538" s="92"/>
      <c r="B3538" s="92"/>
      <c r="C3538" s="92"/>
      <c r="D3538" s="92"/>
      <c r="E3538" s="92"/>
      <c r="F3538" s="92"/>
      <c r="G3538" s="92"/>
    </row>
    <row r="3539" spans="1:7">
      <c r="A3539" s="92"/>
      <c r="B3539" s="92"/>
      <c r="C3539" s="92"/>
      <c r="D3539" s="92"/>
      <c r="E3539" s="92"/>
      <c r="F3539" s="92"/>
      <c r="G3539" s="92"/>
    </row>
    <row r="3540" spans="1:7">
      <c r="A3540" s="92"/>
      <c r="B3540" s="92"/>
      <c r="C3540" s="92"/>
      <c r="D3540" s="92"/>
      <c r="E3540" s="92"/>
      <c r="F3540" s="92"/>
      <c r="G3540" s="92"/>
    </row>
    <row r="3541" spans="1:7">
      <c r="A3541" s="92"/>
      <c r="B3541" s="92"/>
      <c r="C3541" s="92"/>
      <c r="D3541" s="92"/>
      <c r="E3541" s="92"/>
      <c r="F3541" s="92"/>
      <c r="G3541" s="92"/>
    </row>
    <row r="3542" spans="1:7">
      <c r="A3542" s="92"/>
      <c r="B3542" s="92"/>
      <c r="C3542" s="92"/>
      <c r="D3542" s="92"/>
      <c r="E3542" s="92"/>
      <c r="F3542" s="92"/>
      <c r="G3542" s="92"/>
    </row>
    <row r="3543" spans="1:7">
      <c r="A3543" s="92"/>
      <c r="B3543" s="92"/>
      <c r="C3543" s="92"/>
      <c r="D3543" s="92"/>
      <c r="E3543" s="92"/>
      <c r="F3543" s="92"/>
      <c r="G3543" s="92"/>
    </row>
    <row r="3544" spans="1:7">
      <c r="A3544" s="92"/>
      <c r="B3544" s="92"/>
      <c r="C3544" s="92"/>
      <c r="D3544" s="92"/>
      <c r="E3544" s="92"/>
      <c r="F3544" s="92"/>
      <c r="G3544" s="92"/>
    </row>
    <row r="3545" spans="1:7">
      <c r="A3545" s="92"/>
      <c r="B3545" s="92"/>
      <c r="C3545" s="92"/>
      <c r="D3545" s="92"/>
      <c r="E3545" s="92"/>
      <c r="F3545" s="92"/>
      <c r="G3545" s="92"/>
    </row>
    <row r="3546" spans="1:7">
      <c r="A3546" s="92"/>
      <c r="B3546" s="92"/>
      <c r="C3546" s="92"/>
      <c r="D3546" s="92"/>
      <c r="E3546" s="92"/>
      <c r="F3546" s="92"/>
      <c r="G3546" s="92"/>
    </row>
    <row r="3547" spans="1:7">
      <c r="A3547" s="92"/>
      <c r="B3547" s="92"/>
      <c r="C3547" s="92"/>
      <c r="D3547" s="92"/>
      <c r="E3547" s="92"/>
      <c r="F3547" s="92"/>
      <c r="G3547" s="92"/>
    </row>
    <row r="3548" spans="1:7">
      <c r="A3548" s="92"/>
      <c r="B3548" s="92"/>
      <c r="C3548" s="92"/>
      <c r="D3548" s="92"/>
      <c r="E3548" s="92"/>
      <c r="F3548" s="92"/>
      <c r="G3548" s="92"/>
    </row>
    <row r="3549" spans="1:7">
      <c r="A3549" s="92"/>
      <c r="B3549" s="92"/>
      <c r="C3549" s="92"/>
      <c r="D3549" s="92"/>
      <c r="E3549" s="92"/>
      <c r="F3549" s="92"/>
      <c r="G3549" s="92"/>
    </row>
    <row r="3550" spans="1:7">
      <c r="A3550" s="92"/>
      <c r="B3550" s="92"/>
      <c r="C3550" s="92"/>
      <c r="D3550" s="92"/>
      <c r="E3550" s="92"/>
      <c r="F3550" s="92"/>
      <c r="G3550" s="92"/>
    </row>
    <row r="3551" spans="1:7">
      <c r="A3551" s="92"/>
      <c r="B3551" s="92"/>
      <c r="C3551" s="92"/>
      <c r="D3551" s="92"/>
      <c r="E3551" s="92"/>
      <c r="F3551" s="92"/>
      <c r="G3551" s="92"/>
    </row>
    <row r="3552" spans="1:7">
      <c r="A3552" s="92"/>
      <c r="B3552" s="92"/>
      <c r="C3552" s="92"/>
      <c r="D3552" s="92"/>
      <c r="E3552" s="92"/>
      <c r="F3552" s="92"/>
      <c r="G3552" s="92"/>
    </row>
    <row r="3553" spans="1:7">
      <c r="A3553" s="92"/>
      <c r="B3553" s="92"/>
      <c r="C3553" s="92"/>
      <c r="D3553" s="92"/>
      <c r="E3553" s="92"/>
      <c r="F3553" s="92"/>
      <c r="G3553" s="92"/>
    </row>
    <row r="3554" spans="1:7">
      <c r="A3554" s="92"/>
      <c r="B3554" s="92"/>
      <c r="C3554" s="92"/>
      <c r="D3554" s="92"/>
      <c r="E3554" s="92"/>
      <c r="F3554" s="92"/>
      <c r="G3554" s="92"/>
    </row>
    <row r="3555" spans="1:7">
      <c r="A3555" s="92"/>
      <c r="B3555" s="92"/>
      <c r="C3555" s="92"/>
      <c r="D3555" s="92"/>
      <c r="E3555" s="92"/>
      <c r="F3555" s="92"/>
      <c r="G3555" s="92"/>
    </row>
    <row r="3556" spans="1:7">
      <c r="A3556" s="92"/>
      <c r="B3556" s="92"/>
      <c r="C3556" s="92"/>
      <c r="D3556" s="92"/>
      <c r="E3556" s="92"/>
      <c r="F3556" s="92"/>
      <c r="G3556" s="92"/>
    </row>
    <row r="3557" spans="1:7">
      <c r="A3557" s="92"/>
      <c r="B3557" s="92"/>
      <c r="C3557" s="92"/>
      <c r="D3557" s="92"/>
      <c r="E3557" s="92"/>
      <c r="F3557" s="92"/>
      <c r="G3557" s="92"/>
    </row>
    <row r="3558" spans="1:7">
      <c r="A3558" s="92"/>
      <c r="B3558" s="92"/>
      <c r="C3558" s="92"/>
      <c r="D3558" s="92"/>
      <c r="E3558" s="92"/>
      <c r="F3558" s="92"/>
      <c r="G3558" s="92"/>
    </row>
    <row r="3559" spans="1:7">
      <c r="A3559" s="92"/>
      <c r="B3559" s="92"/>
      <c r="C3559" s="92"/>
      <c r="D3559" s="92"/>
      <c r="E3559" s="92"/>
      <c r="F3559" s="92"/>
      <c r="G3559" s="92"/>
    </row>
    <row r="3560" spans="1:7">
      <c r="A3560" s="92"/>
      <c r="B3560" s="92"/>
      <c r="C3560" s="92"/>
      <c r="D3560" s="92"/>
      <c r="E3560" s="92"/>
      <c r="F3560" s="92"/>
      <c r="G3560" s="92"/>
    </row>
    <row r="3561" spans="1:7">
      <c r="A3561" s="92"/>
      <c r="B3561" s="92"/>
      <c r="C3561" s="92"/>
      <c r="D3561" s="92"/>
      <c r="E3561" s="92"/>
      <c r="F3561" s="92"/>
      <c r="G3561" s="92"/>
    </row>
    <row r="3562" spans="1:7">
      <c r="A3562" s="92"/>
      <c r="B3562" s="92"/>
      <c r="C3562" s="92"/>
      <c r="D3562" s="92"/>
      <c r="E3562" s="92"/>
      <c r="F3562" s="92"/>
      <c r="G3562" s="92"/>
    </row>
    <row r="3563" spans="1:7">
      <c r="A3563" s="92"/>
      <c r="B3563" s="92"/>
      <c r="C3563" s="92"/>
      <c r="D3563" s="92"/>
      <c r="E3563" s="92"/>
      <c r="F3563" s="92"/>
      <c r="G3563" s="92"/>
    </row>
    <row r="3564" spans="1:7">
      <c r="A3564" s="92"/>
      <c r="B3564" s="92"/>
      <c r="C3564" s="92"/>
      <c r="D3564" s="92"/>
      <c r="E3564" s="92"/>
      <c r="F3564" s="92"/>
      <c r="G3564" s="92"/>
    </row>
    <row r="3565" spans="1:7">
      <c r="A3565" s="92"/>
      <c r="B3565" s="92"/>
      <c r="C3565" s="92"/>
      <c r="D3565" s="92"/>
      <c r="E3565" s="92"/>
      <c r="F3565" s="92"/>
      <c r="G3565" s="92"/>
    </row>
    <row r="3566" spans="1:7">
      <c r="A3566" s="92"/>
      <c r="B3566" s="92"/>
      <c r="C3566" s="92"/>
      <c r="D3566" s="92"/>
      <c r="E3566" s="92"/>
      <c r="F3566" s="92"/>
      <c r="G3566" s="92"/>
    </row>
    <row r="3567" spans="1:7">
      <c r="A3567" s="92"/>
      <c r="B3567" s="92"/>
      <c r="C3567" s="92"/>
      <c r="D3567" s="92"/>
      <c r="E3567" s="92"/>
      <c r="F3567" s="92"/>
      <c r="G3567" s="92"/>
    </row>
    <row r="3568" spans="1:7">
      <c r="A3568" s="92"/>
      <c r="B3568" s="92"/>
      <c r="C3568" s="92"/>
      <c r="D3568" s="92"/>
      <c r="E3568" s="92"/>
      <c r="F3568" s="92"/>
      <c r="G3568" s="92"/>
    </row>
    <row r="3569" spans="1:7">
      <c r="A3569" s="92"/>
      <c r="B3569" s="92"/>
      <c r="C3569" s="92"/>
      <c r="D3569" s="92"/>
      <c r="E3569" s="92"/>
      <c r="F3569" s="92"/>
      <c r="G3569" s="92"/>
    </row>
    <row r="3570" spans="1:7">
      <c r="A3570" s="92"/>
      <c r="B3570" s="92"/>
      <c r="C3570" s="92"/>
      <c r="D3570" s="92"/>
      <c r="E3570" s="92"/>
      <c r="F3570" s="92"/>
      <c r="G3570" s="92"/>
    </row>
    <row r="3571" spans="1:7">
      <c r="A3571" s="92"/>
      <c r="B3571" s="92"/>
      <c r="C3571" s="92"/>
      <c r="D3571" s="92"/>
      <c r="E3571" s="92"/>
      <c r="F3571" s="92"/>
      <c r="G3571" s="92"/>
    </row>
    <row r="3572" spans="1:7">
      <c r="A3572" s="92"/>
      <c r="B3572" s="92"/>
      <c r="C3572" s="92"/>
      <c r="D3572" s="92"/>
      <c r="E3572" s="92"/>
      <c r="F3572" s="92"/>
      <c r="G3572" s="92"/>
    </row>
    <row r="3573" spans="1:7">
      <c r="A3573" s="92"/>
      <c r="B3573" s="92"/>
      <c r="C3573" s="92"/>
      <c r="D3573" s="92"/>
      <c r="E3573" s="92"/>
      <c r="F3573" s="92"/>
      <c r="G3573" s="92"/>
    </row>
    <row r="3574" spans="1:7">
      <c r="A3574" s="92"/>
      <c r="B3574" s="92"/>
      <c r="C3574" s="92"/>
      <c r="D3574" s="92"/>
      <c r="E3574" s="92"/>
      <c r="F3574" s="92"/>
      <c r="G3574" s="92"/>
    </row>
    <row r="3575" spans="1:7">
      <c r="A3575" s="92"/>
      <c r="B3575" s="92"/>
      <c r="C3575" s="92"/>
      <c r="D3575" s="92"/>
      <c r="E3575" s="92"/>
      <c r="F3575" s="92"/>
      <c r="G3575" s="92"/>
    </row>
    <row r="3576" spans="1:7">
      <c r="A3576" s="92"/>
      <c r="B3576" s="92"/>
      <c r="C3576" s="92"/>
      <c r="D3576" s="92"/>
      <c r="E3576" s="92"/>
      <c r="F3576" s="92"/>
      <c r="G3576" s="92"/>
    </row>
    <row r="3577" spans="1:7">
      <c r="A3577" s="92"/>
      <c r="B3577" s="92"/>
      <c r="C3577" s="92"/>
      <c r="D3577" s="92"/>
      <c r="E3577" s="92"/>
      <c r="F3577" s="92"/>
      <c r="G3577" s="92"/>
    </row>
    <row r="3578" spans="1:7">
      <c r="A3578" s="92"/>
      <c r="B3578" s="92"/>
      <c r="C3578" s="92"/>
      <c r="D3578" s="92"/>
      <c r="E3578" s="92"/>
      <c r="F3578" s="92"/>
      <c r="G3578" s="92"/>
    </row>
    <row r="3579" spans="1:7">
      <c r="A3579" s="92"/>
      <c r="B3579" s="92"/>
      <c r="C3579" s="92"/>
      <c r="D3579" s="92"/>
      <c r="E3579" s="92"/>
      <c r="F3579" s="92"/>
      <c r="G3579" s="92"/>
    </row>
    <row r="3580" spans="1:7">
      <c r="A3580" s="92"/>
      <c r="B3580" s="92"/>
      <c r="C3580" s="92"/>
      <c r="D3580" s="92"/>
      <c r="E3580" s="92"/>
      <c r="F3580" s="92"/>
      <c r="G3580" s="92"/>
    </row>
    <row r="3581" spans="1:7">
      <c r="A3581" s="92"/>
      <c r="B3581" s="92"/>
      <c r="C3581" s="92"/>
      <c r="D3581" s="92"/>
      <c r="E3581" s="92"/>
      <c r="F3581" s="92"/>
      <c r="G3581" s="92"/>
    </row>
    <row r="3582" spans="1:7">
      <c r="A3582" s="92"/>
      <c r="B3582" s="92"/>
      <c r="C3582" s="92"/>
      <c r="D3582" s="92"/>
      <c r="E3582" s="92"/>
      <c r="F3582" s="92"/>
      <c r="G3582" s="92"/>
    </row>
    <row r="3583" spans="1:7">
      <c r="A3583" s="92"/>
      <c r="B3583" s="92"/>
      <c r="C3583" s="92"/>
      <c r="D3583" s="92"/>
      <c r="E3583" s="92"/>
      <c r="F3583" s="92"/>
      <c r="G3583" s="92"/>
    </row>
    <row r="3584" spans="1:7">
      <c r="A3584" s="92"/>
      <c r="B3584" s="92"/>
      <c r="C3584" s="92"/>
      <c r="D3584" s="92"/>
      <c r="E3584" s="92"/>
      <c r="F3584" s="92"/>
      <c r="G3584" s="92"/>
    </row>
    <row r="3585" spans="1:7">
      <c r="A3585" s="92"/>
      <c r="B3585" s="92"/>
      <c r="C3585" s="92"/>
      <c r="D3585" s="92"/>
      <c r="E3585" s="92"/>
      <c r="F3585" s="92"/>
      <c r="G3585" s="92"/>
    </row>
    <row r="3586" spans="1:7">
      <c r="A3586" s="92"/>
      <c r="B3586" s="92"/>
      <c r="C3586" s="92"/>
      <c r="D3586" s="92"/>
      <c r="E3586" s="92"/>
      <c r="F3586" s="92"/>
      <c r="G3586" s="92"/>
    </row>
    <row r="3587" spans="1:7">
      <c r="A3587" s="92"/>
      <c r="B3587" s="92"/>
      <c r="C3587" s="92"/>
      <c r="D3587" s="92"/>
      <c r="E3587" s="92"/>
      <c r="F3587" s="92"/>
      <c r="G3587" s="92"/>
    </row>
    <row r="3588" spans="1:7">
      <c r="A3588" s="92"/>
      <c r="B3588" s="92"/>
      <c r="C3588" s="92"/>
      <c r="D3588" s="92"/>
      <c r="E3588" s="92"/>
      <c r="F3588" s="92"/>
      <c r="G3588" s="92"/>
    </row>
    <row r="3589" spans="1:7">
      <c r="A3589" s="92"/>
      <c r="B3589" s="92"/>
      <c r="C3589" s="92"/>
      <c r="D3589" s="92"/>
      <c r="E3589" s="92"/>
      <c r="F3589" s="92"/>
      <c r="G3589" s="92"/>
    </row>
    <row r="3590" spans="1:7">
      <c r="A3590" s="92"/>
      <c r="B3590" s="92"/>
      <c r="C3590" s="92"/>
      <c r="D3590" s="92"/>
      <c r="E3590" s="92"/>
      <c r="F3590" s="92"/>
      <c r="G3590" s="92"/>
    </row>
    <row r="3591" spans="1:7">
      <c r="A3591" s="92"/>
      <c r="B3591" s="92"/>
      <c r="C3591" s="92"/>
      <c r="D3591" s="92"/>
      <c r="E3591" s="92"/>
      <c r="F3591" s="92"/>
      <c r="G3591" s="92"/>
    </row>
    <row r="3592" spans="1:7">
      <c r="A3592" s="92"/>
      <c r="B3592" s="92"/>
      <c r="C3592" s="92"/>
      <c r="D3592" s="92"/>
      <c r="E3592" s="92"/>
      <c r="F3592" s="92"/>
      <c r="G3592" s="92"/>
    </row>
    <row r="3593" spans="1:7">
      <c r="A3593" s="92"/>
      <c r="B3593" s="92"/>
      <c r="C3593" s="92"/>
      <c r="D3593" s="92"/>
      <c r="E3593" s="92"/>
      <c r="F3593" s="92"/>
      <c r="G3593" s="92"/>
    </row>
    <row r="3594" spans="1:7">
      <c r="A3594" s="92"/>
      <c r="B3594" s="92"/>
      <c r="C3594" s="92"/>
      <c r="D3594" s="92"/>
      <c r="E3594" s="92"/>
      <c r="F3594" s="92"/>
      <c r="G3594" s="92"/>
    </row>
    <row r="3595" spans="1:7">
      <c r="A3595" s="92"/>
      <c r="B3595" s="92"/>
      <c r="C3595" s="92"/>
      <c r="D3595" s="92"/>
      <c r="E3595" s="92"/>
      <c r="F3595" s="92"/>
      <c r="G3595" s="92"/>
    </row>
    <row r="3596" spans="1:7">
      <c r="A3596" s="92"/>
      <c r="B3596" s="92"/>
      <c r="C3596" s="92"/>
      <c r="D3596" s="92"/>
      <c r="E3596" s="92"/>
      <c r="F3596" s="92"/>
      <c r="G3596" s="92"/>
    </row>
    <row r="3597" spans="1:7">
      <c r="A3597" s="92"/>
      <c r="B3597" s="92"/>
      <c r="C3597" s="92"/>
      <c r="D3597" s="92"/>
      <c r="E3597" s="92"/>
      <c r="F3597" s="92"/>
      <c r="G3597" s="92"/>
    </row>
    <row r="3598" spans="1:7">
      <c r="A3598" s="92"/>
      <c r="B3598" s="92"/>
      <c r="C3598" s="92"/>
      <c r="D3598" s="92"/>
      <c r="E3598" s="92"/>
      <c r="F3598" s="92"/>
      <c r="G3598" s="92"/>
    </row>
    <row r="3599" spans="1:7">
      <c r="A3599" s="92"/>
      <c r="B3599" s="92"/>
      <c r="C3599" s="92"/>
      <c r="D3599" s="92"/>
      <c r="E3599" s="92"/>
      <c r="F3599" s="92"/>
      <c r="G3599" s="92"/>
    </row>
    <row r="3600" spans="1:7">
      <c r="A3600" s="92"/>
      <c r="B3600" s="92"/>
      <c r="C3600" s="92"/>
      <c r="D3600" s="92"/>
      <c r="E3600" s="92"/>
      <c r="F3600" s="92"/>
      <c r="G3600" s="92"/>
    </row>
    <row r="3601" spans="1:7">
      <c r="A3601" s="92"/>
      <c r="B3601" s="92"/>
      <c r="C3601" s="92"/>
      <c r="D3601" s="92"/>
      <c r="E3601" s="92"/>
      <c r="F3601" s="92"/>
      <c r="G3601" s="92"/>
    </row>
    <row r="3602" spans="1:7">
      <c r="A3602" s="92"/>
      <c r="B3602" s="92"/>
      <c r="C3602" s="92"/>
      <c r="D3602" s="92"/>
      <c r="E3602" s="92"/>
      <c r="F3602" s="92"/>
      <c r="G3602" s="92"/>
    </row>
    <row r="3603" spans="1:7">
      <c r="A3603" s="92"/>
      <c r="B3603" s="92"/>
      <c r="C3603" s="92"/>
      <c r="D3603" s="92"/>
      <c r="E3603" s="92"/>
      <c r="F3603" s="92"/>
      <c r="G3603" s="92"/>
    </row>
    <row r="3604" spans="1:7">
      <c r="A3604" s="92"/>
      <c r="B3604" s="92"/>
      <c r="C3604" s="92"/>
      <c r="D3604" s="92"/>
      <c r="E3604" s="92"/>
      <c r="F3604" s="92"/>
      <c r="G3604" s="92"/>
    </row>
    <row r="3605" spans="1:7">
      <c r="A3605" s="92"/>
      <c r="B3605" s="92"/>
      <c r="C3605" s="92"/>
      <c r="D3605" s="92"/>
      <c r="E3605" s="92"/>
      <c r="F3605" s="92"/>
      <c r="G3605" s="92"/>
    </row>
    <row r="3606" spans="1:7">
      <c r="A3606" s="92"/>
      <c r="B3606" s="92"/>
      <c r="C3606" s="92"/>
      <c r="D3606" s="92"/>
      <c r="E3606" s="92"/>
      <c r="F3606" s="92"/>
      <c r="G3606" s="92"/>
    </row>
    <row r="3607" spans="1:7">
      <c r="A3607" s="92"/>
      <c r="B3607" s="92"/>
      <c r="C3607" s="92"/>
      <c r="D3607" s="92"/>
      <c r="E3607" s="92"/>
      <c r="F3607" s="92"/>
      <c r="G3607" s="92"/>
    </row>
    <row r="3608" spans="1:7">
      <c r="A3608" s="92"/>
      <c r="B3608" s="92"/>
      <c r="C3608" s="92"/>
      <c r="D3608" s="92"/>
      <c r="E3608" s="92"/>
      <c r="F3608" s="92"/>
      <c r="G3608" s="92"/>
    </row>
    <row r="3609" spans="1:7">
      <c r="A3609" s="92"/>
      <c r="B3609" s="92"/>
      <c r="C3609" s="92"/>
      <c r="D3609" s="92"/>
      <c r="E3609" s="92"/>
      <c r="F3609" s="92"/>
      <c r="G3609" s="92"/>
    </row>
    <row r="3610" spans="1:7">
      <c r="A3610" s="92"/>
      <c r="B3610" s="92"/>
      <c r="C3610" s="92"/>
      <c r="D3610" s="92"/>
      <c r="E3610" s="92"/>
      <c r="F3610" s="92"/>
      <c r="G3610" s="92"/>
    </row>
    <row r="3611" spans="1:7">
      <c r="A3611" s="92"/>
      <c r="B3611" s="92"/>
      <c r="C3611" s="92"/>
      <c r="D3611" s="92"/>
      <c r="E3611" s="92"/>
      <c r="F3611" s="92"/>
      <c r="G3611" s="92"/>
    </row>
    <row r="3612" spans="1:7">
      <c r="A3612" s="92"/>
      <c r="B3612" s="92"/>
      <c r="C3612" s="92"/>
      <c r="D3612" s="92"/>
      <c r="E3612" s="92"/>
      <c r="F3612" s="92"/>
      <c r="G3612" s="92"/>
    </row>
    <row r="3613" spans="1:7">
      <c r="A3613" s="92"/>
      <c r="B3613" s="92"/>
      <c r="C3613" s="92"/>
      <c r="D3613" s="92"/>
      <c r="E3613" s="92"/>
      <c r="F3613" s="92"/>
      <c r="G3613" s="92"/>
    </row>
    <row r="3614" spans="1:7">
      <c r="A3614" s="92"/>
      <c r="B3614" s="92"/>
      <c r="C3614" s="92"/>
      <c r="D3614" s="92"/>
      <c r="E3614" s="92"/>
      <c r="F3614" s="92"/>
      <c r="G3614" s="92"/>
    </row>
    <row r="3615" spans="1:7">
      <c r="A3615" s="92"/>
      <c r="B3615" s="92"/>
      <c r="C3615" s="92"/>
      <c r="D3615" s="92"/>
      <c r="E3615" s="92"/>
      <c r="F3615" s="92"/>
      <c r="G3615" s="92"/>
    </row>
    <row r="3616" spans="1:7">
      <c r="A3616" s="92"/>
      <c r="B3616" s="92"/>
      <c r="C3616" s="92"/>
      <c r="D3616" s="92"/>
      <c r="E3616" s="92"/>
      <c r="F3616" s="92"/>
      <c r="G3616" s="92"/>
    </row>
    <row r="3617" spans="1:7">
      <c r="A3617" s="92"/>
      <c r="B3617" s="92"/>
      <c r="C3617" s="92"/>
      <c r="D3617" s="92"/>
      <c r="E3617" s="92"/>
      <c r="F3617" s="92"/>
      <c r="G3617" s="92"/>
    </row>
    <row r="3618" spans="1:7">
      <c r="A3618" s="92"/>
      <c r="B3618" s="92"/>
      <c r="C3618" s="92"/>
      <c r="D3618" s="92"/>
      <c r="E3618" s="92"/>
      <c r="F3618" s="92"/>
      <c r="G3618" s="92"/>
    </row>
    <row r="3619" spans="1:7">
      <c r="A3619" s="92"/>
      <c r="B3619" s="92"/>
      <c r="C3619" s="92"/>
      <c r="D3619" s="92"/>
      <c r="E3619" s="92"/>
      <c r="F3619" s="92"/>
      <c r="G3619" s="92"/>
    </row>
    <row r="3620" spans="1:7">
      <c r="A3620" s="92"/>
      <c r="B3620" s="92"/>
      <c r="C3620" s="92"/>
      <c r="D3620" s="92"/>
      <c r="E3620" s="92"/>
      <c r="F3620" s="92"/>
      <c r="G3620" s="92"/>
    </row>
    <row r="3621" spans="1:7">
      <c r="A3621" s="92"/>
      <c r="B3621" s="92"/>
      <c r="C3621" s="92"/>
      <c r="D3621" s="92"/>
      <c r="E3621" s="92"/>
      <c r="F3621" s="92"/>
      <c r="G3621" s="92"/>
    </row>
    <row r="3622" spans="1:7">
      <c r="A3622" s="92"/>
      <c r="B3622" s="92"/>
      <c r="C3622" s="92"/>
      <c r="D3622" s="92"/>
      <c r="E3622" s="92"/>
      <c r="F3622" s="92"/>
      <c r="G3622" s="92"/>
    </row>
    <row r="3623" spans="1:7">
      <c r="A3623" s="92"/>
      <c r="B3623" s="92"/>
      <c r="C3623" s="92"/>
      <c r="D3623" s="92"/>
      <c r="E3623" s="92"/>
      <c r="F3623" s="92"/>
      <c r="G3623" s="92"/>
    </row>
    <row r="3624" spans="1:7">
      <c r="A3624" s="92"/>
      <c r="B3624" s="92"/>
      <c r="C3624" s="92"/>
      <c r="D3624" s="92"/>
      <c r="E3624" s="92"/>
      <c r="F3624" s="92"/>
      <c r="G3624" s="92"/>
    </row>
    <row r="3625" spans="1:7">
      <c r="A3625" s="92"/>
      <c r="B3625" s="92"/>
      <c r="C3625" s="92"/>
      <c r="D3625" s="92"/>
      <c r="E3625" s="92"/>
      <c r="F3625" s="92"/>
      <c r="G3625" s="92"/>
    </row>
    <row r="3626" spans="1:7">
      <c r="A3626" s="92"/>
      <c r="B3626" s="92"/>
      <c r="C3626" s="92"/>
      <c r="D3626" s="92"/>
      <c r="E3626" s="92"/>
      <c r="F3626" s="92"/>
      <c r="G3626" s="92"/>
    </row>
    <row r="3627" spans="1:7">
      <c r="A3627" s="92"/>
      <c r="B3627" s="92"/>
      <c r="C3627" s="92"/>
      <c r="D3627" s="92"/>
      <c r="E3627" s="92"/>
      <c r="F3627" s="92"/>
      <c r="G3627" s="92"/>
    </row>
    <row r="3628" spans="1:7">
      <c r="A3628" s="92"/>
      <c r="B3628" s="92"/>
      <c r="C3628" s="92"/>
      <c r="D3628" s="92"/>
      <c r="E3628" s="92"/>
      <c r="F3628" s="92"/>
      <c r="G3628" s="92"/>
    </row>
    <row r="3629" spans="1:7">
      <c r="A3629" s="92"/>
      <c r="B3629" s="92"/>
      <c r="C3629" s="92"/>
      <c r="D3629" s="92"/>
      <c r="E3629" s="92"/>
      <c r="F3629" s="92"/>
      <c r="G3629" s="92"/>
    </row>
    <row r="3630" spans="1:7">
      <c r="A3630" s="92"/>
      <c r="B3630" s="92"/>
      <c r="C3630" s="92"/>
      <c r="D3630" s="92"/>
      <c r="E3630" s="92"/>
      <c r="F3630" s="92"/>
      <c r="G3630" s="92"/>
    </row>
    <row r="3631" spans="1:7">
      <c r="A3631" s="92"/>
      <c r="B3631" s="92"/>
      <c r="C3631" s="92"/>
      <c r="D3631" s="92"/>
      <c r="E3631" s="92"/>
      <c r="F3631" s="92"/>
      <c r="G3631" s="92"/>
    </row>
    <row r="3632" spans="1:7">
      <c r="A3632" s="92"/>
      <c r="B3632" s="92"/>
      <c r="C3632" s="92"/>
      <c r="D3632" s="92"/>
      <c r="E3632" s="92"/>
      <c r="F3632" s="92"/>
      <c r="G3632" s="92"/>
    </row>
    <row r="3633" spans="1:7">
      <c r="A3633" s="92"/>
      <c r="B3633" s="92"/>
      <c r="C3633" s="92"/>
      <c r="D3633" s="92"/>
      <c r="E3633" s="92"/>
      <c r="F3633" s="92"/>
      <c r="G3633" s="92"/>
    </row>
    <row r="3634" spans="1:7">
      <c r="A3634" s="92"/>
      <c r="B3634" s="92"/>
      <c r="C3634" s="92"/>
      <c r="D3634" s="92"/>
      <c r="E3634" s="92"/>
      <c r="F3634" s="92"/>
      <c r="G3634" s="92"/>
    </row>
    <row r="3635" spans="1:7">
      <c r="A3635" s="92"/>
      <c r="B3635" s="92"/>
      <c r="C3635" s="92"/>
      <c r="D3635" s="92"/>
      <c r="E3635" s="92"/>
      <c r="F3635" s="92"/>
      <c r="G3635" s="92"/>
    </row>
    <row r="3636" spans="1:7">
      <c r="A3636" s="92"/>
      <c r="B3636" s="92"/>
      <c r="C3636" s="92"/>
      <c r="D3636" s="92"/>
      <c r="E3636" s="92"/>
      <c r="F3636" s="92"/>
      <c r="G3636" s="92"/>
    </row>
    <row r="3637" spans="1:7">
      <c r="A3637" s="92"/>
      <c r="B3637" s="92"/>
      <c r="C3637" s="92"/>
      <c r="D3637" s="92"/>
      <c r="E3637" s="92"/>
      <c r="F3637" s="92"/>
      <c r="G3637" s="92"/>
    </row>
    <row r="3638" spans="1:7">
      <c r="A3638" s="92"/>
      <c r="B3638" s="92"/>
      <c r="C3638" s="92"/>
      <c r="D3638" s="92"/>
      <c r="E3638" s="92"/>
      <c r="F3638" s="92"/>
      <c r="G3638" s="92"/>
    </row>
    <row r="3639" spans="1:7">
      <c r="A3639" s="92"/>
      <c r="B3639" s="92"/>
      <c r="C3639" s="92"/>
      <c r="D3639" s="92"/>
      <c r="E3639" s="92"/>
      <c r="F3639" s="92"/>
      <c r="G3639" s="92"/>
    </row>
    <row r="3640" spans="1:7">
      <c r="A3640" s="92"/>
      <c r="B3640" s="92"/>
      <c r="C3640" s="92"/>
      <c r="D3640" s="92"/>
      <c r="E3640" s="92"/>
      <c r="F3640" s="92"/>
      <c r="G3640" s="92"/>
    </row>
    <row r="3641" spans="1:7">
      <c r="A3641" s="92"/>
      <c r="B3641" s="92"/>
      <c r="C3641" s="92"/>
      <c r="D3641" s="92"/>
      <c r="E3641" s="92"/>
      <c r="F3641" s="92"/>
      <c r="G3641" s="92"/>
    </row>
    <row r="3642" spans="1:7">
      <c r="A3642" s="92"/>
      <c r="B3642" s="92"/>
      <c r="C3642" s="92"/>
      <c r="D3642" s="92"/>
      <c r="E3642" s="92"/>
      <c r="F3642" s="92"/>
      <c r="G3642" s="92"/>
    </row>
    <row r="3643" spans="1:7">
      <c r="A3643" s="92"/>
      <c r="B3643" s="92"/>
      <c r="C3643" s="92"/>
      <c r="D3643" s="92"/>
      <c r="E3643" s="92"/>
      <c r="F3643" s="92"/>
      <c r="G3643" s="92"/>
    </row>
    <row r="3644" spans="1:7">
      <c r="A3644" s="92"/>
      <c r="B3644" s="92"/>
      <c r="C3644" s="92"/>
      <c r="D3644" s="92"/>
      <c r="E3644" s="92"/>
      <c r="F3644" s="92"/>
      <c r="G3644" s="92"/>
    </row>
    <row r="3645" spans="1:7">
      <c r="A3645" s="92"/>
      <c r="B3645" s="92"/>
      <c r="C3645" s="92"/>
      <c r="D3645" s="92"/>
      <c r="E3645" s="92"/>
      <c r="F3645" s="92"/>
      <c r="G3645" s="92"/>
    </row>
    <row r="3646" spans="1:7">
      <c r="A3646" s="92"/>
      <c r="B3646" s="92"/>
      <c r="C3646" s="92"/>
      <c r="D3646" s="92"/>
      <c r="E3646" s="92"/>
      <c r="F3646" s="92"/>
      <c r="G3646" s="92"/>
    </row>
    <row r="3647" spans="1:7">
      <c r="A3647" s="92"/>
      <c r="B3647" s="92"/>
      <c r="C3647" s="92"/>
      <c r="D3647" s="92"/>
      <c r="E3647" s="92"/>
      <c r="F3647" s="92"/>
      <c r="G3647" s="92"/>
    </row>
    <row r="3648" spans="1:7">
      <c r="A3648" s="92"/>
      <c r="B3648" s="92"/>
      <c r="C3648" s="92"/>
      <c r="D3648" s="92"/>
      <c r="E3648" s="92"/>
      <c r="F3648" s="92"/>
      <c r="G3648" s="92"/>
    </row>
    <row r="3649" spans="1:7">
      <c r="A3649" s="92"/>
      <c r="B3649" s="92"/>
      <c r="C3649" s="92"/>
      <c r="D3649" s="92"/>
      <c r="E3649" s="92"/>
      <c r="F3649" s="92"/>
      <c r="G3649" s="92"/>
    </row>
    <row r="3650" spans="1:7">
      <c r="A3650" s="92"/>
      <c r="B3650" s="92"/>
      <c r="C3650" s="92"/>
      <c r="D3650" s="92"/>
      <c r="E3650" s="92"/>
      <c r="F3650" s="92"/>
      <c r="G3650" s="92"/>
    </row>
    <row r="3651" spans="1:7">
      <c r="A3651" s="92"/>
      <c r="B3651" s="92"/>
      <c r="C3651" s="92"/>
      <c r="D3651" s="92"/>
      <c r="E3651" s="92"/>
      <c r="F3651" s="92"/>
      <c r="G3651" s="92"/>
    </row>
    <row r="3652" spans="1:7">
      <c r="A3652" s="92"/>
      <c r="B3652" s="92"/>
      <c r="C3652" s="92"/>
      <c r="D3652" s="92"/>
      <c r="E3652" s="92"/>
      <c r="F3652" s="92"/>
      <c r="G3652" s="92"/>
    </row>
    <row r="3653" spans="1:7">
      <c r="A3653" s="92"/>
      <c r="B3653" s="92"/>
      <c r="C3653" s="92"/>
      <c r="D3653" s="92"/>
      <c r="E3653" s="92"/>
      <c r="F3653" s="92"/>
      <c r="G3653" s="92"/>
    </row>
    <row r="3654" spans="1:7">
      <c r="A3654" s="92"/>
      <c r="B3654" s="92"/>
      <c r="C3654" s="92"/>
      <c r="D3654" s="92"/>
      <c r="E3654" s="92"/>
      <c r="F3654" s="92"/>
      <c r="G3654" s="92"/>
    </row>
    <row r="3655" spans="1:7">
      <c r="A3655" s="92"/>
      <c r="B3655" s="92"/>
      <c r="C3655" s="92"/>
      <c r="D3655" s="92"/>
      <c r="E3655" s="92"/>
      <c r="F3655" s="92"/>
      <c r="G3655" s="92"/>
    </row>
    <row r="3656" spans="1:7">
      <c r="A3656" s="92"/>
      <c r="B3656" s="92"/>
      <c r="C3656" s="92"/>
      <c r="D3656" s="92"/>
      <c r="E3656" s="92"/>
      <c r="F3656" s="92"/>
      <c r="G3656" s="92"/>
    </row>
    <row r="3657" spans="1:7">
      <c r="A3657" s="92"/>
      <c r="B3657" s="92"/>
      <c r="C3657" s="92"/>
      <c r="D3657" s="92"/>
      <c r="E3657" s="92"/>
      <c r="F3657" s="92"/>
      <c r="G3657" s="92"/>
    </row>
    <row r="3658" spans="1:7">
      <c r="A3658" s="92"/>
      <c r="B3658" s="92"/>
      <c r="C3658" s="92"/>
      <c r="D3658" s="92"/>
      <c r="E3658" s="92"/>
      <c r="F3658" s="92"/>
      <c r="G3658" s="92"/>
    </row>
    <row r="3659" spans="1:7">
      <c r="A3659" s="92"/>
      <c r="B3659" s="92"/>
      <c r="C3659" s="92"/>
      <c r="D3659" s="92"/>
      <c r="E3659" s="92"/>
      <c r="F3659" s="92"/>
      <c r="G3659" s="92"/>
    </row>
    <row r="3660" spans="1:7">
      <c r="A3660" s="92"/>
      <c r="B3660" s="92"/>
      <c r="C3660" s="92"/>
      <c r="D3660" s="92"/>
      <c r="E3660" s="92"/>
      <c r="F3660" s="92"/>
      <c r="G3660" s="92"/>
    </row>
    <row r="3661" spans="1:7">
      <c r="A3661" s="92"/>
      <c r="B3661" s="92"/>
      <c r="C3661" s="92"/>
      <c r="D3661" s="92"/>
      <c r="E3661" s="92"/>
      <c r="F3661" s="92"/>
      <c r="G3661" s="92"/>
    </row>
    <row r="3662" spans="1:7">
      <c r="A3662" s="92"/>
      <c r="B3662" s="92"/>
      <c r="C3662" s="92"/>
      <c r="D3662" s="92"/>
      <c r="E3662" s="92"/>
      <c r="F3662" s="92"/>
      <c r="G3662" s="92"/>
    </row>
    <row r="3663" spans="1:7">
      <c r="A3663" s="92"/>
      <c r="B3663" s="92"/>
      <c r="C3663" s="92"/>
      <c r="D3663" s="92"/>
      <c r="E3663" s="92"/>
      <c r="F3663" s="92"/>
      <c r="G3663" s="92"/>
    </row>
    <row r="3664" spans="1:7">
      <c r="A3664" s="92"/>
      <c r="B3664" s="92"/>
      <c r="C3664" s="92"/>
      <c r="D3664" s="92"/>
      <c r="E3664" s="92"/>
      <c r="F3664" s="92"/>
      <c r="G3664" s="92"/>
    </row>
    <row r="3665" spans="1:7">
      <c r="A3665" s="92"/>
      <c r="B3665" s="92"/>
      <c r="C3665" s="92"/>
      <c r="D3665" s="92"/>
      <c r="E3665" s="92"/>
      <c r="F3665" s="92"/>
      <c r="G3665" s="92"/>
    </row>
    <row r="3666" spans="1:7">
      <c r="A3666" s="92"/>
      <c r="B3666" s="92"/>
      <c r="C3666" s="92"/>
      <c r="D3666" s="92"/>
      <c r="E3666" s="92"/>
      <c r="F3666" s="92"/>
      <c r="G3666" s="92"/>
    </row>
    <row r="3667" spans="1:7">
      <c r="A3667" s="92"/>
      <c r="B3667" s="92"/>
      <c r="C3667" s="92"/>
      <c r="D3667" s="92"/>
      <c r="E3667" s="92"/>
      <c r="F3667" s="92"/>
      <c r="G3667" s="92"/>
    </row>
    <row r="3668" spans="1:7">
      <c r="A3668" s="92"/>
      <c r="B3668" s="92"/>
      <c r="C3668" s="92"/>
      <c r="D3668" s="92"/>
      <c r="E3668" s="92"/>
      <c r="F3668" s="92"/>
      <c r="G3668" s="92"/>
    </row>
    <row r="3669" spans="1:7">
      <c r="A3669" s="92"/>
      <c r="B3669" s="92"/>
      <c r="C3669" s="92"/>
      <c r="D3669" s="92"/>
      <c r="E3669" s="92"/>
      <c r="F3669" s="92"/>
      <c r="G3669" s="92"/>
    </row>
    <row r="3670" spans="1:7">
      <c r="A3670" s="92"/>
      <c r="B3670" s="92"/>
      <c r="C3670" s="92"/>
      <c r="D3670" s="92"/>
      <c r="E3670" s="92"/>
      <c r="F3670" s="92"/>
      <c r="G3670" s="92"/>
    </row>
    <row r="3671" spans="1:7">
      <c r="A3671" s="92"/>
      <c r="B3671" s="92"/>
      <c r="C3671" s="92"/>
      <c r="D3671" s="92"/>
      <c r="E3671" s="92"/>
      <c r="F3671" s="92"/>
      <c r="G3671" s="92"/>
    </row>
    <row r="3672" spans="1:7">
      <c r="A3672" s="92"/>
      <c r="B3672" s="92"/>
      <c r="C3672" s="92"/>
      <c r="D3672" s="92"/>
      <c r="E3672" s="92"/>
      <c r="F3672" s="92"/>
      <c r="G3672" s="92"/>
    </row>
    <row r="3673" spans="1:7">
      <c r="A3673" s="92"/>
      <c r="B3673" s="92"/>
      <c r="C3673" s="92"/>
      <c r="D3673" s="92"/>
      <c r="E3673" s="92"/>
      <c r="F3673" s="92"/>
      <c r="G3673" s="92"/>
    </row>
    <row r="3674" spans="1:7">
      <c r="A3674" s="92"/>
      <c r="B3674" s="92"/>
      <c r="C3674" s="92"/>
      <c r="D3674" s="92"/>
      <c r="E3674" s="92"/>
      <c r="F3674" s="92"/>
      <c r="G3674" s="92"/>
    </row>
    <row r="3675" spans="1:7">
      <c r="A3675" s="92"/>
      <c r="B3675" s="92"/>
      <c r="C3675" s="92"/>
      <c r="D3675" s="92"/>
      <c r="E3675" s="92"/>
      <c r="F3675" s="92"/>
      <c r="G3675" s="92"/>
    </row>
    <row r="3676" spans="1:7">
      <c r="A3676" s="92"/>
      <c r="B3676" s="92"/>
      <c r="C3676" s="92"/>
      <c r="D3676" s="92"/>
      <c r="E3676" s="92"/>
      <c r="F3676" s="92"/>
      <c r="G3676" s="92"/>
    </row>
    <row r="3677" spans="1:7">
      <c r="A3677" s="92"/>
      <c r="B3677" s="92"/>
      <c r="C3677" s="92"/>
      <c r="D3677" s="92"/>
      <c r="E3677" s="92"/>
      <c r="F3677" s="92"/>
      <c r="G3677" s="92"/>
    </row>
    <row r="3678" spans="1:7">
      <c r="A3678" s="92"/>
      <c r="B3678" s="92"/>
      <c r="C3678" s="92"/>
      <c r="D3678" s="92"/>
      <c r="E3678" s="92"/>
      <c r="F3678" s="92"/>
      <c r="G3678" s="92"/>
    </row>
    <row r="3679" spans="1:7">
      <c r="A3679" s="92"/>
      <c r="B3679" s="92"/>
      <c r="C3679" s="92"/>
      <c r="D3679" s="92"/>
      <c r="E3679" s="92"/>
      <c r="F3679" s="92"/>
      <c r="G3679" s="92"/>
    </row>
    <row r="3680" spans="1:7">
      <c r="A3680" s="92"/>
      <c r="B3680" s="92"/>
      <c r="C3680" s="92"/>
      <c r="D3680" s="92"/>
      <c r="E3680" s="92"/>
      <c r="F3680" s="92"/>
      <c r="G3680" s="92"/>
    </row>
    <row r="3681" spans="1:7">
      <c r="A3681" s="92"/>
      <c r="B3681" s="92"/>
      <c r="C3681" s="92"/>
      <c r="D3681" s="92"/>
      <c r="E3681" s="92"/>
      <c r="F3681" s="92"/>
      <c r="G3681" s="92"/>
    </row>
    <row r="3682" spans="1:7">
      <c r="A3682" s="92"/>
      <c r="B3682" s="92"/>
      <c r="C3682" s="92"/>
      <c r="D3682" s="92"/>
      <c r="E3682" s="92"/>
      <c r="F3682" s="92"/>
      <c r="G3682" s="92"/>
    </row>
    <row r="3683" spans="1:7">
      <c r="A3683" s="92"/>
      <c r="B3683" s="92"/>
      <c r="C3683" s="92"/>
      <c r="D3683" s="92"/>
      <c r="E3683" s="92"/>
      <c r="F3683" s="92"/>
      <c r="G3683" s="92"/>
    </row>
    <row r="3684" spans="1:7">
      <c r="A3684" s="92"/>
      <c r="B3684" s="92"/>
      <c r="C3684" s="92"/>
      <c r="D3684" s="92"/>
      <c r="E3684" s="92"/>
      <c r="F3684" s="92"/>
      <c r="G3684" s="92"/>
    </row>
    <row r="3685" spans="1:7">
      <c r="A3685" s="92"/>
      <c r="B3685" s="92"/>
      <c r="C3685" s="92"/>
      <c r="D3685" s="92"/>
      <c r="E3685" s="92"/>
      <c r="F3685" s="92"/>
      <c r="G3685" s="92"/>
    </row>
    <row r="3686" spans="1:7">
      <c r="A3686" s="92"/>
      <c r="B3686" s="92"/>
      <c r="C3686" s="92"/>
      <c r="D3686" s="92"/>
      <c r="E3686" s="92"/>
      <c r="F3686" s="92"/>
      <c r="G3686" s="92"/>
    </row>
    <row r="3687" spans="1:7">
      <c r="A3687" s="92"/>
      <c r="B3687" s="92"/>
      <c r="C3687" s="92"/>
      <c r="D3687" s="92"/>
      <c r="E3687" s="92"/>
      <c r="F3687" s="92"/>
      <c r="G3687" s="92"/>
    </row>
    <row r="3688" spans="1:7">
      <c r="A3688" s="92"/>
      <c r="B3688" s="92"/>
      <c r="C3688" s="92"/>
      <c r="D3688" s="92"/>
      <c r="E3688" s="92"/>
      <c r="F3688" s="92"/>
      <c r="G3688" s="92"/>
    </row>
    <row r="3689" spans="1:7">
      <c r="A3689" s="92"/>
      <c r="B3689" s="92"/>
      <c r="C3689" s="92"/>
      <c r="D3689" s="92"/>
      <c r="E3689" s="92"/>
      <c r="F3689" s="92"/>
      <c r="G3689" s="92"/>
    </row>
    <row r="3690" spans="1:7">
      <c r="A3690" s="92"/>
      <c r="B3690" s="92"/>
      <c r="C3690" s="92"/>
      <c r="D3690" s="92"/>
      <c r="E3690" s="92"/>
      <c r="F3690" s="92"/>
      <c r="G3690" s="92"/>
    </row>
    <row r="3691" spans="1:7">
      <c r="A3691" s="92"/>
      <c r="B3691" s="92"/>
      <c r="C3691" s="92"/>
      <c r="D3691" s="92"/>
      <c r="E3691" s="92"/>
      <c r="F3691" s="92"/>
      <c r="G3691" s="92"/>
    </row>
    <row r="3692" spans="1:7">
      <c r="A3692" s="92"/>
      <c r="B3692" s="92"/>
      <c r="C3692" s="92"/>
      <c r="D3692" s="92"/>
      <c r="E3692" s="92"/>
      <c r="F3692" s="92"/>
      <c r="G3692" s="92"/>
    </row>
    <row r="3693" spans="1:7">
      <c r="A3693" s="92"/>
      <c r="B3693" s="92"/>
      <c r="C3693" s="92"/>
      <c r="D3693" s="92"/>
      <c r="E3693" s="92"/>
      <c r="F3693" s="92"/>
      <c r="G3693" s="92"/>
    </row>
    <row r="3694" spans="1:7">
      <c r="A3694" s="92"/>
      <c r="B3694" s="92"/>
      <c r="C3694" s="92"/>
      <c r="D3694" s="92"/>
      <c r="E3694" s="92"/>
      <c r="F3694" s="92"/>
      <c r="G3694" s="92"/>
    </row>
    <row r="3695" spans="1:7">
      <c r="A3695" s="92"/>
      <c r="B3695" s="92"/>
      <c r="C3695" s="92"/>
      <c r="D3695" s="92"/>
      <c r="E3695" s="92"/>
      <c r="F3695" s="92"/>
      <c r="G3695" s="92"/>
    </row>
    <row r="3696" spans="1:7">
      <c r="A3696" s="92"/>
      <c r="B3696" s="92"/>
      <c r="C3696" s="92"/>
      <c r="D3696" s="92"/>
      <c r="E3696" s="92"/>
      <c r="F3696" s="92"/>
      <c r="G3696" s="92"/>
    </row>
    <row r="3697" spans="1:7">
      <c r="A3697" s="92"/>
      <c r="B3697" s="92"/>
      <c r="C3697" s="92"/>
      <c r="D3697" s="92"/>
      <c r="E3697" s="92"/>
      <c r="F3697" s="92"/>
      <c r="G3697" s="92"/>
    </row>
    <row r="3698" spans="1:7">
      <c r="A3698" s="92"/>
      <c r="B3698" s="92"/>
      <c r="C3698" s="92"/>
      <c r="D3698" s="92"/>
      <c r="E3698" s="92"/>
      <c r="F3698" s="92"/>
      <c r="G3698" s="92"/>
    </row>
    <row r="3699" spans="1:7">
      <c r="A3699" s="92"/>
      <c r="B3699" s="92"/>
      <c r="C3699" s="92"/>
      <c r="D3699" s="92"/>
      <c r="E3699" s="92"/>
      <c r="F3699" s="92"/>
      <c r="G3699" s="92"/>
    </row>
    <row r="3700" spans="1:7">
      <c r="A3700" s="92"/>
      <c r="B3700" s="92"/>
      <c r="C3700" s="92"/>
      <c r="D3700" s="92"/>
      <c r="E3700" s="92"/>
      <c r="F3700" s="92"/>
      <c r="G3700" s="92"/>
    </row>
    <row r="3701" spans="1:7">
      <c r="A3701" s="92"/>
      <c r="B3701" s="92"/>
      <c r="C3701" s="92"/>
      <c r="D3701" s="92"/>
      <c r="E3701" s="92"/>
      <c r="F3701" s="92"/>
      <c r="G3701" s="92"/>
    </row>
    <row r="3702" spans="1:7">
      <c r="A3702" s="92"/>
      <c r="B3702" s="92"/>
      <c r="C3702" s="92"/>
      <c r="D3702" s="92"/>
      <c r="E3702" s="92"/>
      <c r="F3702" s="92"/>
      <c r="G3702" s="92"/>
    </row>
    <row r="3703" spans="1:7">
      <c r="A3703" s="92"/>
      <c r="B3703" s="92"/>
      <c r="C3703" s="92"/>
      <c r="D3703" s="92"/>
      <c r="E3703" s="92"/>
      <c r="F3703" s="92"/>
      <c r="G3703" s="92"/>
    </row>
    <row r="3704" spans="1:7">
      <c r="A3704" s="92"/>
      <c r="B3704" s="92"/>
      <c r="C3704" s="92"/>
      <c r="D3704" s="92"/>
      <c r="E3704" s="92"/>
      <c r="F3704" s="92"/>
      <c r="G3704" s="92"/>
    </row>
    <row r="3705" spans="1:7">
      <c r="A3705" s="92"/>
      <c r="B3705" s="92"/>
      <c r="C3705" s="92"/>
      <c r="D3705" s="92"/>
      <c r="E3705" s="92"/>
      <c r="F3705" s="92"/>
      <c r="G3705" s="92"/>
    </row>
    <row r="3706" spans="1:7">
      <c r="A3706" s="92"/>
      <c r="B3706" s="92"/>
      <c r="C3706" s="92"/>
      <c r="D3706" s="92"/>
      <c r="E3706" s="92"/>
      <c r="F3706" s="92"/>
      <c r="G3706" s="92"/>
    </row>
    <row r="3707" spans="1:7">
      <c r="A3707" s="92"/>
      <c r="B3707" s="92"/>
      <c r="C3707" s="92"/>
      <c r="D3707" s="92"/>
      <c r="E3707" s="92"/>
      <c r="F3707" s="92"/>
      <c r="G3707" s="92"/>
    </row>
    <row r="3708" spans="1:7">
      <c r="A3708" s="92"/>
      <c r="B3708" s="92"/>
      <c r="C3708" s="92"/>
      <c r="D3708" s="92"/>
      <c r="E3708" s="92"/>
      <c r="F3708" s="92"/>
      <c r="G3708" s="92"/>
    </row>
    <row r="3709" spans="1:7">
      <c r="A3709" s="92"/>
      <c r="B3709" s="92"/>
      <c r="C3709" s="92"/>
      <c r="D3709" s="92"/>
      <c r="E3709" s="92"/>
      <c r="F3709" s="92"/>
      <c r="G3709" s="92"/>
    </row>
    <row r="3710" spans="1:7">
      <c r="A3710" s="92"/>
      <c r="B3710" s="92"/>
      <c r="C3710" s="92"/>
      <c r="D3710" s="92"/>
      <c r="E3710" s="92"/>
      <c r="F3710" s="92"/>
      <c r="G3710" s="92"/>
    </row>
    <row r="3711" spans="1:7">
      <c r="A3711" s="92"/>
      <c r="B3711" s="92"/>
      <c r="C3711" s="92"/>
      <c r="D3711" s="92"/>
      <c r="E3711" s="92"/>
      <c r="F3711" s="92"/>
      <c r="G3711" s="92"/>
    </row>
    <row r="3712" spans="1:7">
      <c r="A3712" s="92"/>
      <c r="B3712" s="92"/>
      <c r="C3712" s="92"/>
      <c r="D3712" s="92"/>
      <c r="E3712" s="92"/>
      <c r="F3712" s="92"/>
      <c r="G3712" s="92"/>
    </row>
    <row r="3713" spans="1:7">
      <c r="A3713" s="92"/>
      <c r="B3713" s="92"/>
      <c r="C3713" s="92"/>
      <c r="D3713" s="92"/>
      <c r="E3713" s="92"/>
      <c r="F3713" s="92"/>
      <c r="G3713" s="92"/>
    </row>
    <row r="3714" spans="1:7">
      <c r="A3714" s="92"/>
      <c r="B3714" s="92"/>
      <c r="C3714" s="92"/>
      <c r="D3714" s="92"/>
      <c r="E3714" s="92"/>
      <c r="F3714" s="92"/>
      <c r="G3714" s="92"/>
    </row>
    <row r="3715" spans="1:7">
      <c r="A3715" s="92"/>
      <c r="B3715" s="92"/>
      <c r="C3715" s="92"/>
      <c r="D3715" s="92"/>
      <c r="E3715" s="92"/>
      <c r="F3715" s="92"/>
      <c r="G3715" s="92"/>
    </row>
    <row r="3716" spans="1:7">
      <c r="A3716" s="92"/>
      <c r="B3716" s="92"/>
      <c r="C3716" s="92"/>
      <c r="D3716" s="92"/>
      <c r="E3716" s="92"/>
      <c r="F3716" s="92"/>
      <c r="G3716" s="92"/>
    </row>
    <row r="3717" spans="1:7">
      <c r="A3717" s="92"/>
      <c r="B3717" s="92"/>
      <c r="C3717" s="92"/>
      <c r="D3717" s="92"/>
      <c r="E3717" s="92"/>
      <c r="F3717" s="92"/>
      <c r="G3717" s="92"/>
    </row>
    <row r="3718" spans="1:7">
      <c r="A3718" s="92"/>
      <c r="B3718" s="92"/>
      <c r="C3718" s="92"/>
      <c r="D3718" s="92"/>
      <c r="E3718" s="92"/>
      <c r="F3718" s="92"/>
      <c r="G3718" s="92"/>
    </row>
    <row r="3719" spans="1:7">
      <c r="A3719" s="92"/>
      <c r="B3719" s="92"/>
      <c r="C3719" s="92"/>
      <c r="D3719" s="92"/>
      <c r="E3719" s="92"/>
      <c r="F3719" s="92"/>
      <c r="G3719" s="92"/>
    </row>
    <row r="3720" spans="1:7">
      <c r="A3720" s="92"/>
      <c r="B3720" s="92"/>
      <c r="C3720" s="92"/>
      <c r="D3720" s="92"/>
      <c r="E3720" s="92"/>
      <c r="F3720" s="92"/>
      <c r="G3720" s="92"/>
    </row>
    <row r="3721" spans="1:7">
      <c r="A3721" s="92"/>
      <c r="B3721" s="92"/>
      <c r="C3721" s="92"/>
      <c r="D3721" s="92"/>
      <c r="E3721" s="92"/>
      <c r="F3721" s="92"/>
      <c r="G3721" s="92"/>
    </row>
    <row r="3722" spans="1:7">
      <c r="A3722" s="92"/>
      <c r="B3722" s="92"/>
      <c r="C3722" s="92"/>
      <c r="D3722" s="92"/>
      <c r="E3722" s="92"/>
      <c r="F3722" s="92"/>
      <c r="G3722" s="92"/>
    </row>
    <row r="3723" spans="1:7">
      <c r="A3723" s="92"/>
      <c r="B3723" s="92"/>
      <c r="C3723" s="92"/>
      <c r="D3723" s="92"/>
      <c r="E3723" s="92"/>
      <c r="F3723" s="92"/>
      <c r="G3723" s="92"/>
    </row>
    <row r="3724" spans="1:7">
      <c r="A3724" s="92"/>
      <c r="B3724" s="92"/>
      <c r="C3724" s="92"/>
      <c r="D3724" s="92"/>
      <c r="E3724" s="92"/>
      <c r="F3724" s="92"/>
      <c r="G3724" s="92"/>
    </row>
    <row r="3725" spans="1:7">
      <c r="A3725" s="92"/>
      <c r="B3725" s="92"/>
      <c r="C3725" s="92"/>
      <c r="D3725" s="92"/>
      <c r="E3725" s="92"/>
      <c r="F3725" s="92"/>
      <c r="G3725" s="92"/>
    </row>
    <row r="3726" spans="1:7">
      <c r="A3726" s="92"/>
      <c r="B3726" s="92"/>
      <c r="C3726" s="92"/>
      <c r="D3726" s="92"/>
      <c r="E3726" s="92"/>
      <c r="F3726" s="92"/>
      <c r="G3726" s="92"/>
    </row>
    <row r="3727" spans="1:7">
      <c r="A3727" s="92"/>
      <c r="B3727" s="92"/>
      <c r="C3727" s="92"/>
      <c r="D3727" s="92"/>
      <c r="E3727" s="92"/>
      <c r="F3727" s="92"/>
      <c r="G3727" s="92"/>
    </row>
    <row r="3728" spans="1:7">
      <c r="A3728" s="92"/>
      <c r="B3728" s="92"/>
      <c r="C3728" s="92"/>
      <c r="D3728" s="92"/>
      <c r="E3728" s="92"/>
      <c r="F3728" s="92"/>
      <c r="G3728" s="92"/>
    </row>
    <row r="3729" spans="1:7">
      <c r="A3729" s="92"/>
      <c r="B3729" s="92"/>
      <c r="C3729" s="92"/>
      <c r="D3729" s="92"/>
      <c r="E3729" s="92"/>
      <c r="F3729" s="92"/>
      <c r="G3729" s="92"/>
    </row>
    <row r="3730" spans="1:7">
      <c r="A3730" s="92"/>
      <c r="B3730" s="92"/>
      <c r="C3730" s="92"/>
      <c r="D3730" s="92"/>
      <c r="E3730" s="92"/>
      <c r="F3730" s="92"/>
      <c r="G3730" s="92"/>
    </row>
    <row r="3731" spans="1:7">
      <c r="A3731" s="92"/>
      <c r="B3731" s="92"/>
      <c r="C3731" s="92"/>
      <c r="D3731" s="92"/>
      <c r="E3731" s="92"/>
      <c r="F3731" s="92"/>
      <c r="G3731" s="92"/>
    </row>
    <row r="3732" spans="1:7">
      <c r="A3732" s="92"/>
      <c r="B3732" s="92"/>
      <c r="C3732" s="92"/>
      <c r="D3732" s="92"/>
      <c r="E3732" s="92"/>
      <c r="F3732" s="92"/>
      <c r="G3732" s="92"/>
    </row>
    <row r="3733" spans="1:7">
      <c r="A3733" s="92"/>
      <c r="B3733" s="92"/>
      <c r="C3733" s="92"/>
      <c r="D3733" s="92"/>
      <c r="E3733" s="92"/>
      <c r="F3733" s="92"/>
      <c r="G3733" s="92"/>
    </row>
    <row r="3734" spans="1:7">
      <c r="A3734" s="92"/>
      <c r="B3734" s="92"/>
      <c r="C3734" s="92"/>
      <c r="D3734" s="92"/>
      <c r="E3734" s="92"/>
      <c r="F3734" s="92"/>
      <c r="G3734" s="92"/>
    </row>
    <row r="3735" spans="1:7">
      <c r="A3735" s="92"/>
      <c r="B3735" s="92"/>
      <c r="C3735" s="92"/>
      <c r="D3735" s="92"/>
      <c r="E3735" s="92"/>
      <c r="F3735" s="92"/>
      <c r="G3735" s="92"/>
    </row>
    <row r="3736" spans="1:7">
      <c r="A3736" s="92"/>
      <c r="B3736" s="92"/>
      <c r="C3736" s="92"/>
      <c r="D3736" s="92"/>
      <c r="E3736" s="92"/>
      <c r="F3736" s="92"/>
      <c r="G3736" s="92"/>
    </row>
    <row r="3737" spans="1:7">
      <c r="A3737" s="92"/>
      <c r="B3737" s="92"/>
      <c r="C3737" s="92"/>
      <c r="D3737" s="92"/>
      <c r="E3737" s="92"/>
      <c r="F3737" s="92"/>
      <c r="G3737" s="92"/>
    </row>
    <row r="3738" spans="1:7">
      <c r="A3738" s="92"/>
      <c r="B3738" s="92"/>
      <c r="C3738" s="92"/>
      <c r="D3738" s="92"/>
      <c r="E3738" s="92"/>
      <c r="F3738" s="92"/>
      <c r="G3738" s="92"/>
    </row>
    <row r="3739" spans="1:7">
      <c r="A3739" s="92"/>
      <c r="B3739" s="92"/>
      <c r="C3739" s="92"/>
      <c r="D3739" s="92"/>
      <c r="E3739" s="92"/>
      <c r="F3739" s="92"/>
      <c r="G3739" s="92"/>
    </row>
    <row r="3740" spans="1:7">
      <c r="A3740" s="92"/>
      <c r="B3740" s="92"/>
      <c r="C3740" s="92"/>
      <c r="D3740" s="92"/>
      <c r="E3740" s="92"/>
      <c r="F3740" s="92"/>
      <c r="G3740" s="92"/>
    </row>
    <row r="3741" spans="1:7">
      <c r="A3741" s="92"/>
      <c r="B3741" s="92"/>
      <c r="C3741" s="92"/>
      <c r="D3741" s="92"/>
      <c r="E3741" s="92"/>
      <c r="F3741" s="92"/>
      <c r="G3741" s="92"/>
    </row>
    <row r="3742" spans="1:7">
      <c r="A3742" s="92"/>
      <c r="B3742" s="92"/>
      <c r="C3742" s="92"/>
      <c r="D3742" s="92"/>
      <c r="E3742" s="92"/>
      <c r="F3742" s="92"/>
      <c r="G3742" s="92"/>
    </row>
    <row r="3743" spans="1:7">
      <c r="A3743" s="92"/>
      <c r="B3743" s="92"/>
      <c r="C3743" s="92"/>
      <c r="D3743" s="92"/>
      <c r="E3743" s="92"/>
      <c r="F3743" s="92"/>
      <c r="G3743" s="92"/>
    </row>
    <row r="3744" spans="1:7">
      <c r="A3744" s="92"/>
      <c r="B3744" s="92"/>
      <c r="C3744" s="92"/>
      <c r="D3744" s="92"/>
      <c r="E3744" s="92"/>
      <c r="F3744" s="92"/>
      <c r="G3744" s="92"/>
    </row>
    <row r="3745" spans="1:7">
      <c r="A3745" s="92"/>
      <c r="B3745" s="92"/>
      <c r="C3745" s="92"/>
      <c r="D3745" s="92"/>
      <c r="E3745" s="92"/>
      <c r="F3745" s="92"/>
      <c r="G3745" s="92"/>
    </row>
    <row r="3746" spans="1:7">
      <c r="A3746" s="92"/>
      <c r="B3746" s="92"/>
      <c r="C3746" s="92"/>
      <c r="D3746" s="92"/>
      <c r="E3746" s="92"/>
      <c r="F3746" s="92"/>
      <c r="G3746" s="92"/>
    </row>
    <row r="3747" spans="1:7">
      <c r="A3747" s="92"/>
      <c r="B3747" s="92"/>
      <c r="C3747" s="92"/>
      <c r="D3747" s="92"/>
      <c r="E3747" s="92"/>
      <c r="F3747" s="92"/>
      <c r="G3747" s="92"/>
    </row>
    <row r="3748" spans="1:7">
      <c r="A3748" s="92"/>
      <c r="B3748" s="92"/>
      <c r="C3748" s="92"/>
      <c r="D3748" s="92"/>
      <c r="E3748" s="92"/>
      <c r="F3748" s="92"/>
      <c r="G3748" s="92"/>
    </row>
    <row r="3749" spans="1:7">
      <c r="A3749" s="92"/>
      <c r="B3749" s="92"/>
      <c r="C3749" s="92"/>
      <c r="D3749" s="92"/>
      <c r="E3749" s="92"/>
      <c r="F3749" s="92"/>
      <c r="G3749" s="92"/>
    </row>
    <row r="3750" spans="1:7">
      <c r="A3750" s="92"/>
      <c r="B3750" s="92"/>
      <c r="C3750" s="92"/>
      <c r="D3750" s="92"/>
      <c r="E3750" s="92"/>
      <c r="F3750" s="92"/>
      <c r="G3750" s="92"/>
    </row>
    <row r="3751" spans="1:7">
      <c r="A3751" s="92"/>
      <c r="B3751" s="92"/>
      <c r="C3751" s="92"/>
      <c r="D3751" s="92"/>
      <c r="E3751" s="92"/>
      <c r="F3751" s="92"/>
      <c r="G3751" s="92"/>
    </row>
    <row r="3752" spans="1:7">
      <c r="A3752" s="92"/>
      <c r="B3752" s="92"/>
      <c r="C3752" s="92"/>
      <c r="D3752" s="92"/>
      <c r="E3752" s="92"/>
      <c r="F3752" s="92"/>
      <c r="G3752" s="92"/>
    </row>
    <row r="3753" spans="1:7">
      <c r="A3753" s="92"/>
      <c r="B3753" s="92"/>
      <c r="C3753" s="92"/>
      <c r="D3753" s="92"/>
      <c r="E3753" s="92"/>
      <c r="F3753" s="92"/>
      <c r="G3753" s="92"/>
    </row>
    <row r="3754" spans="1:7">
      <c r="A3754" s="92"/>
      <c r="B3754" s="92"/>
      <c r="C3754" s="92"/>
      <c r="D3754" s="92"/>
      <c r="E3754" s="92"/>
      <c r="F3754" s="92"/>
      <c r="G3754" s="92"/>
    </row>
    <row r="3755" spans="1:7">
      <c r="A3755" s="92"/>
      <c r="B3755" s="92"/>
      <c r="C3755" s="92"/>
      <c r="D3755" s="92"/>
      <c r="E3755" s="92"/>
      <c r="F3755" s="92"/>
      <c r="G3755" s="92"/>
    </row>
    <row r="3756" spans="1:7">
      <c r="A3756" s="92"/>
      <c r="B3756" s="92"/>
      <c r="C3756" s="92"/>
      <c r="D3756" s="92"/>
      <c r="E3756" s="92"/>
      <c r="F3756" s="92"/>
      <c r="G3756" s="92"/>
    </row>
    <row r="3757" spans="1:7">
      <c r="A3757" s="92"/>
      <c r="B3757" s="92"/>
      <c r="C3757" s="92"/>
      <c r="D3757" s="92"/>
      <c r="E3757" s="92"/>
      <c r="F3757" s="92"/>
      <c r="G3757" s="92"/>
    </row>
    <row r="3758" spans="1:7">
      <c r="A3758" s="92"/>
      <c r="B3758" s="92"/>
      <c r="C3758" s="92"/>
      <c r="D3758" s="92"/>
      <c r="E3758" s="92"/>
      <c r="F3758" s="92"/>
      <c r="G3758" s="92"/>
    </row>
    <row r="3759" spans="1:7">
      <c r="A3759" s="92"/>
      <c r="B3759" s="92"/>
      <c r="C3759" s="92"/>
      <c r="D3759" s="92"/>
      <c r="E3759" s="92"/>
      <c r="F3759" s="92"/>
      <c r="G3759" s="92"/>
    </row>
    <row r="3760" spans="1:7">
      <c r="A3760" s="92"/>
      <c r="B3760" s="92"/>
      <c r="C3760" s="92"/>
      <c r="D3760" s="92"/>
      <c r="E3760" s="92"/>
      <c r="F3760" s="92"/>
      <c r="G3760" s="92"/>
    </row>
    <row r="3761" spans="1:7">
      <c r="A3761" s="92"/>
      <c r="B3761" s="92"/>
      <c r="C3761" s="92"/>
      <c r="D3761" s="92"/>
      <c r="E3761" s="92"/>
      <c r="F3761" s="92"/>
      <c r="G3761" s="92"/>
    </row>
    <row r="3762" spans="1:7">
      <c r="A3762" s="92"/>
      <c r="B3762" s="92"/>
      <c r="C3762" s="92"/>
      <c r="D3762" s="92"/>
      <c r="E3762" s="92"/>
      <c r="F3762" s="92"/>
      <c r="G3762" s="92"/>
    </row>
    <row r="3763" spans="1:7">
      <c r="A3763" s="92"/>
      <c r="B3763" s="92"/>
      <c r="C3763" s="92"/>
      <c r="D3763" s="92"/>
      <c r="E3763" s="92"/>
      <c r="F3763" s="92"/>
      <c r="G3763" s="92"/>
    </row>
    <row r="3764" spans="1:7">
      <c r="A3764" s="92"/>
      <c r="B3764" s="92"/>
      <c r="C3764" s="92"/>
      <c r="D3764" s="92"/>
      <c r="E3764" s="92"/>
      <c r="F3764" s="92"/>
      <c r="G3764" s="92"/>
    </row>
    <row r="3765" spans="1:7">
      <c r="A3765" s="92"/>
      <c r="B3765" s="92"/>
      <c r="C3765" s="92"/>
      <c r="D3765" s="92"/>
      <c r="E3765" s="92"/>
      <c r="F3765" s="92"/>
      <c r="G3765" s="92"/>
    </row>
    <row r="3766" spans="1:7">
      <c r="A3766" s="92"/>
      <c r="B3766" s="92"/>
      <c r="C3766" s="92"/>
      <c r="D3766" s="92"/>
      <c r="E3766" s="92"/>
      <c r="F3766" s="92"/>
      <c r="G3766" s="92"/>
    </row>
    <row r="3767" spans="1:7">
      <c r="A3767" s="92"/>
      <c r="B3767" s="92"/>
      <c r="C3767" s="92"/>
      <c r="D3767" s="92"/>
      <c r="E3767" s="92"/>
      <c r="F3767" s="92"/>
      <c r="G3767" s="92"/>
    </row>
    <row r="3768" spans="1:7">
      <c r="A3768" s="92"/>
      <c r="B3768" s="92"/>
      <c r="C3768" s="92"/>
      <c r="D3768" s="92"/>
      <c r="E3768" s="92"/>
      <c r="F3768" s="92"/>
      <c r="G3768" s="92"/>
    </row>
    <row r="3769" spans="1:7">
      <c r="A3769" s="92"/>
      <c r="B3769" s="92"/>
      <c r="C3769" s="92"/>
      <c r="D3769" s="92"/>
      <c r="E3769" s="92"/>
      <c r="F3769" s="92"/>
      <c r="G3769" s="92"/>
    </row>
    <row r="3770" spans="1:7">
      <c r="A3770" s="92"/>
      <c r="B3770" s="92"/>
      <c r="C3770" s="92"/>
      <c r="D3770" s="92"/>
      <c r="E3770" s="92"/>
      <c r="F3770" s="92"/>
      <c r="G3770" s="92"/>
    </row>
    <row r="3771" spans="1:7">
      <c r="A3771" s="92"/>
      <c r="B3771" s="92"/>
      <c r="C3771" s="92"/>
      <c r="D3771" s="92"/>
      <c r="E3771" s="92"/>
      <c r="F3771" s="92"/>
      <c r="G3771" s="92"/>
    </row>
    <row r="3772" spans="1:7">
      <c r="A3772" s="92"/>
      <c r="B3772" s="92"/>
      <c r="C3772" s="92"/>
      <c r="D3772" s="92"/>
      <c r="E3772" s="92"/>
      <c r="F3772" s="92"/>
      <c r="G3772" s="92"/>
    </row>
    <row r="3773" spans="1:7">
      <c r="A3773" s="92"/>
      <c r="B3773" s="92"/>
      <c r="C3773" s="92"/>
      <c r="D3773" s="92"/>
      <c r="E3773" s="92"/>
      <c r="F3773" s="92"/>
      <c r="G3773" s="92"/>
    </row>
    <row r="3774" spans="1:7">
      <c r="A3774" s="92"/>
      <c r="B3774" s="92"/>
      <c r="C3774" s="92"/>
      <c r="D3774" s="92"/>
      <c r="E3774" s="92"/>
      <c r="F3774" s="92"/>
      <c r="G3774" s="92"/>
    </row>
    <row r="3775" spans="1:7">
      <c r="A3775" s="92"/>
      <c r="B3775" s="92"/>
      <c r="C3775" s="92"/>
      <c r="D3775" s="92"/>
      <c r="E3775" s="92"/>
      <c r="F3775" s="92"/>
      <c r="G3775" s="92"/>
    </row>
    <row r="3776" spans="1:7">
      <c r="A3776" s="92"/>
      <c r="B3776" s="92"/>
      <c r="C3776" s="92"/>
      <c r="D3776" s="92"/>
      <c r="E3776" s="92"/>
      <c r="F3776" s="92"/>
      <c r="G3776" s="92"/>
    </row>
    <row r="3777" spans="1:7">
      <c r="A3777" s="92"/>
      <c r="B3777" s="92"/>
      <c r="C3777" s="92"/>
      <c r="D3777" s="92"/>
      <c r="E3777" s="92"/>
      <c r="F3777" s="92"/>
      <c r="G3777" s="92"/>
    </row>
    <row r="3778" spans="1:7">
      <c r="A3778" s="92"/>
      <c r="B3778" s="92"/>
      <c r="C3778" s="92"/>
      <c r="D3778" s="92"/>
      <c r="E3778" s="92"/>
      <c r="F3778" s="92"/>
      <c r="G3778" s="92"/>
    </row>
    <row r="3779" spans="1:7">
      <c r="A3779" s="92"/>
      <c r="B3779" s="92"/>
      <c r="C3779" s="92"/>
      <c r="D3779" s="92"/>
      <c r="E3779" s="92"/>
      <c r="F3779" s="92"/>
      <c r="G3779" s="92"/>
    </row>
    <row r="3780" spans="1:7">
      <c r="A3780" s="92"/>
      <c r="B3780" s="92"/>
      <c r="C3780" s="92"/>
      <c r="D3780" s="92"/>
      <c r="E3780" s="92"/>
      <c r="F3780" s="92"/>
      <c r="G3780" s="92"/>
    </row>
    <row r="3781" spans="1:7">
      <c r="A3781" s="92"/>
      <c r="B3781" s="92"/>
      <c r="C3781" s="92"/>
      <c r="D3781" s="92"/>
      <c r="E3781" s="92"/>
      <c r="F3781" s="92"/>
      <c r="G3781" s="92"/>
    </row>
    <row r="3782" spans="1:7">
      <c r="A3782" s="92"/>
      <c r="B3782" s="92"/>
      <c r="C3782" s="92"/>
      <c r="D3782" s="92"/>
      <c r="E3782" s="92"/>
      <c r="F3782" s="92"/>
      <c r="G3782" s="92"/>
    </row>
    <row r="3783" spans="1:7">
      <c r="A3783" s="92"/>
      <c r="B3783" s="92"/>
      <c r="C3783" s="92"/>
      <c r="D3783" s="92"/>
      <c r="E3783" s="92"/>
      <c r="F3783" s="92"/>
      <c r="G3783" s="92"/>
    </row>
    <row r="3784" spans="1:7">
      <c r="A3784" s="92"/>
      <c r="B3784" s="92"/>
      <c r="C3784" s="92"/>
      <c r="D3784" s="92"/>
      <c r="E3784" s="92"/>
      <c r="F3784" s="92"/>
      <c r="G3784" s="92"/>
    </row>
    <row r="3785" spans="1:7">
      <c r="A3785" s="92"/>
      <c r="B3785" s="92"/>
      <c r="C3785" s="92"/>
      <c r="D3785" s="92"/>
      <c r="E3785" s="92"/>
      <c r="F3785" s="92"/>
      <c r="G3785" s="92"/>
    </row>
    <row r="3786" spans="1:7">
      <c r="A3786" s="92"/>
      <c r="B3786" s="92"/>
      <c r="C3786" s="92"/>
      <c r="D3786" s="92"/>
      <c r="E3786" s="92"/>
      <c r="F3786" s="92"/>
      <c r="G3786" s="92"/>
    </row>
    <row r="3787" spans="1:7">
      <c r="A3787" s="92"/>
      <c r="B3787" s="92"/>
      <c r="C3787" s="92"/>
      <c r="D3787" s="92"/>
      <c r="E3787" s="92"/>
      <c r="F3787" s="92"/>
      <c r="G3787" s="92"/>
    </row>
    <row r="3788" spans="1:7">
      <c r="A3788" s="92"/>
      <c r="B3788" s="92"/>
      <c r="C3788" s="92"/>
      <c r="D3788" s="92"/>
      <c r="E3788" s="92"/>
      <c r="F3788" s="92"/>
      <c r="G3788" s="92"/>
    </row>
    <row r="3789" spans="1:7">
      <c r="A3789" s="92"/>
      <c r="B3789" s="92"/>
      <c r="C3789" s="92"/>
      <c r="D3789" s="92"/>
      <c r="E3789" s="92"/>
      <c r="F3789" s="92"/>
      <c r="G3789" s="92"/>
    </row>
    <row r="3790" spans="1:7">
      <c r="A3790" s="92"/>
      <c r="B3790" s="92"/>
      <c r="C3790" s="92"/>
      <c r="D3790" s="92"/>
      <c r="E3790" s="92"/>
      <c r="F3790" s="92"/>
      <c r="G3790" s="92"/>
    </row>
    <row r="3791" spans="1:7">
      <c r="A3791" s="92"/>
      <c r="B3791" s="92"/>
      <c r="C3791" s="92"/>
      <c r="D3791" s="92"/>
      <c r="E3791" s="92"/>
      <c r="F3791" s="92"/>
      <c r="G3791" s="92"/>
    </row>
    <row r="3792" spans="1:7">
      <c r="A3792" s="92"/>
      <c r="B3792" s="92"/>
      <c r="C3792" s="92"/>
      <c r="D3792" s="92"/>
      <c r="E3792" s="92"/>
      <c r="F3792" s="92"/>
      <c r="G3792" s="92"/>
    </row>
    <row r="3793" spans="1:7">
      <c r="A3793" s="92"/>
      <c r="B3793" s="92"/>
      <c r="C3793" s="92"/>
      <c r="D3793" s="92"/>
      <c r="E3793" s="92"/>
      <c r="F3793" s="92"/>
      <c r="G3793" s="92"/>
    </row>
    <row r="3794" spans="1:7">
      <c r="A3794" s="92"/>
      <c r="B3794" s="92"/>
      <c r="C3794" s="92"/>
      <c r="D3794" s="92"/>
      <c r="E3794" s="92"/>
      <c r="F3794" s="92"/>
      <c r="G3794" s="92"/>
    </row>
    <row r="3795" spans="1:7">
      <c r="A3795" s="92"/>
      <c r="B3795" s="92"/>
      <c r="C3795" s="92"/>
      <c r="D3795" s="92"/>
      <c r="E3795" s="92"/>
      <c r="F3795" s="92"/>
      <c r="G3795" s="92"/>
    </row>
    <row r="3796" spans="1:7">
      <c r="A3796" s="92"/>
      <c r="B3796" s="92"/>
      <c r="C3796" s="92"/>
      <c r="D3796" s="92"/>
      <c r="E3796" s="92"/>
      <c r="F3796" s="92"/>
      <c r="G3796" s="92"/>
    </row>
    <row r="3797" spans="1:7">
      <c r="A3797" s="92"/>
      <c r="B3797" s="92"/>
      <c r="C3797" s="92"/>
      <c r="D3797" s="92"/>
      <c r="E3797" s="92"/>
      <c r="F3797" s="92"/>
      <c r="G3797" s="92"/>
    </row>
    <row r="3798" spans="1:7">
      <c r="A3798" s="92"/>
      <c r="B3798" s="92"/>
      <c r="C3798" s="92"/>
      <c r="D3798" s="92"/>
      <c r="E3798" s="92"/>
      <c r="F3798" s="92"/>
      <c r="G3798" s="92"/>
    </row>
    <row r="3799" spans="1:7">
      <c r="A3799" s="92"/>
      <c r="B3799" s="92"/>
      <c r="C3799" s="92"/>
      <c r="D3799" s="92"/>
      <c r="E3799" s="92"/>
      <c r="F3799" s="92"/>
      <c r="G3799" s="92"/>
    </row>
    <row r="3800" spans="1:7">
      <c r="A3800" s="92"/>
      <c r="B3800" s="92"/>
      <c r="C3800" s="92"/>
      <c r="D3800" s="92"/>
      <c r="E3800" s="92"/>
      <c r="F3800" s="92"/>
      <c r="G3800" s="92"/>
    </row>
    <row r="3801" spans="1:7">
      <c r="A3801" s="92"/>
      <c r="B3801" s="92"/>
      <c r="C3801" s="92"/>
      <c r="D3801" s="92"/>
      <c r="E3801" s="92"/>
      <c r="F3801" s="92"/>
      <c r="G3801" s="92"/>
    </row>
    <row r="3802" spans="1:7">
      <c r="A3802" s="92"/>
      <c r="B3802" s="92"/>
      <c r="C3802" s="92"/>
      <c r="D3802" s="92"/>
      <c r="E3802" s="92"/>
      <c r="F3802" s="92"/>
      <c r="G3802" s="92"/>
    </row>
    <row r="3803" spans="1:7">
      <c r="A3803" s="92"/>
      <c r="B3803" s="92"/>
      <c r="C3803" s="92"/>
      <c r="D3803" s="92"/>
      <c r="E3803" s="92"/>
      <c r="F3803" s="92"/>
      <c r="G3803" s="92"/>
    </row>
    <row r="3804" spans="1:7">
      <c r="A3804" s="92"/>
      <c r="B3804" s="92"/>
      <c r="C3804" s="92"/>
      <c r="D3804" s="92"/>
      <c r="E3804" s="92"/>
      <c r="F3804" s="92"/>
      <c r="G3804" s="92"/>
    </row>
    <row r="3805" spans="1:7">
      <c r="A3805" s="92"/>
      <c r="B3805" s="92"/>
      <c r="C3805" s="92"/>
      <c r="D3805" s="92"/>
      <c r="E3805" s="92"/>
      <c r="F3805" s="92"/>
      <c r="G3805" s="92"/>
    </row>
    <row r="3806" spans="1:7">
      <c r="A3806" s="92"/>
      <c r="B3806" s="92"/>
      <c r="C3806" s="92"/>
      <c r="D3806" s="92"/>
      <c r="E3806" s="92"/>
      <c r="F3806" s="92"/>
      <c r="G3806" s="92"/>
    </row>
    <row r="3807" spans="1:7">
      <c r="A3807" s="92"/>
      <c r="B3807" s="92"/>
      <c r="C3807" s="92"/>
      <c r="D3807" s="92"/>
      <c r="E3807" s="92"/>
      <c r="F3807" s="92"/>
      <c r="G3807" s="92"/>
    </row>
    <row r="3808" spans="1:7">
      <c r="A3808" s="92"/>
      <c r="B3808" s="92"/>
      <c r="C3808" s="92"/>
      <c r="D3808" s="92"/>
      <c r="E3808" s="92"/>
      <c r="F3808" s="92"/>
      <c r="G3808" s="92"/>
    </row>
    <row r="3809" spans="1:7">
      <c r="A3809" s="92"/>
      <c r="B3809" s="92"/>
      <c r="C3809" s="92"/>
      <c r="D3809" s="92"/>
      <c r="E3809" s="92"/>
      <c r="F3809" s="92"/>
      <c r="G3809" s="92"/>
    </row>
    <row r="3810" spans="1:7">
      <c r="A3810" s="92"/>
      <c r="B3810" s="92"/>
      <c r="C3810" s="92"/>
      <c r="D3810" s="92"/>
      <c r="E3810" s="92"/>
      <c r="F3810" s="92"/>
      <c r="G3810" s="92"/>
    </row>
    <row r="3811" spans="1:7">
      <c r="A3811" s="92"/>
      <c r="B3811" s="92"/>
      <c r="C3811" s="92"/>
      <c r="D3811" s="92"/>
      <c r="E3811" s="92"/>
      <c r="F3811" s="92"/>
      <c r="G3811" s="92"/>
    </row>
    <row r="3812" spans="1:7">
      <c r="A3812" s="92"/>
      <c r="B3812" s="92"/>
      <c r="C3812" s="92"/>
      <c r="D3812" s="92"/>
      <c r="E3812" s="92"/>
      <c r="F3812" s="92"/>
      <c r="G3812" s="92"/>
    </row>
    <row r="3813" spans="1:7">
      <c r="A3813" s="92"/>
      <c r="B3813" s="92"/>
      <c r="C3813" s="92"/>
      <c r="D3813" s="92"/>
      <c r="E3813" s="92"/>
      <c r="F3813" s="92"/>
      <c r="G3813" s="92"/>
    </row>
    <row r="3814" spans="1:7">
      <c r="A3814" s="92"/>
      <c r="B3814" s="92"/>
      <c r="C3814" s="92"/>
      <c r="D3814" s="92"/>
      <c r="E3814" s="92"/>
      <c r="F3814" s="92"/>
      <c r="G3814" s="92"/>
    </row>
    <row r="3815" spans="1:7">
      <c r="A3815" s="92"/>
      <c r="B3815" s="92"/>
      <c r="C3815" s="92"/>
      <c r="D3815" s="92"/>
      <c r="E3815" s="92"/>
      <c r="F3815" s="92"/>
      <c r="G3815" s="92"/>
    </row>
    <row r="3816" spans="1:7">
      <c r="A3816" s="92"/>
      <c r="B3816" s="92"/>
      <c r="C3816" s="92"/>
      <c r="D3816" s="92"/>
      <c r="E3816" s="92"/>
      <c r="F3816" s="92"/>
      <c r="G3816" s="92"/>
    </row>
    <row r="3817" spans="1:7">
      <c r="A3817" s="92"/>
      <c r="B3817" s="92"/>
      <c r="C3817" s="92"/>
      <c r="D3817" s="92"/>
      <c r="E3817" s="92"/>
      <c r="F3817" s="92"/>
      <c r="G3817" s="92"/>
    </row>
    <row r="3818" spans="1:7">
      <c r="A3818" s="92"/>
      <c r="B3818" s="92"/>
      <c r="C3818" s="92"/>
      <c r="D3818" s="92"/>
      <c r="E3818" s="92"/>
      <c r="F3818" s="92"/>
      <c r="G3818" s="92"/>
    </row>
    <row r="3819" spans="1:7">
      <c r="A3819" s="92"/>
      <c r="B3819" s="92"/>
      <c r="C3819" s="92"/>
      <c r="D3819" s="92"/>
      <c r="E3819" s="92"/>
      <c r="F3819" s="92"/>
      <c r="G3819" s="92"/>
    </row>
    <row r="3820" spans="1:7">
      <c r="A3820" s="92"/>
      <c r="B3820" s="92"/>
      <c r="C3820" s="92"/>
      <c r="D3820" s="92"/>
      <c r="E3820" s="92"/>
      <c r="F3820" s="92"/>
      <c r="G3820" s="92"/>
    </row>
    <row r="3821" spans="1:7">
      <c r="A3821" s="92"/>
      <c r="B3821" s="92"/>
      <c r="C3821" s="92"/>
      <c r="D3821" s="92"/>
      <c r="E3821" s="92"/>
      <c r="F3821" s="92"/>
      <c r="G3821" s="92"/>
    </row>
    <row r="3822" spans="1:7">
      <c r="A3822" s="92"/>
      <c r="B3822" s="92"/>
      <c r="C3822" s="92"/>
      <c r="D3822" s="92"/>
      <c r="E3822" s="92"/>
      <c r="F3822" s="92"/>
      <c r="G3822" s="92"/>
    </row>
    <row r="3823" spans="1:7">
      <c r="A3823" s="92"/>
      <c r="B3823" s="92"/>
      <c r="C3823" s="92"/>
      <c r="D3823" s="92"/>
      <c r="E3823" s="92"/>
      <c r="F3823" s="92"/>
      <c r="G3823" s="92"/>
    </row>
    <row r="3824" spans="1:7">
      <c r="A3824" s="92"/>
      <c r="B3824" s="92"/>
      <c r="C3824" s="92"/>
      <c r="D3824" s="92"/>
      <c r="E3824" s="92"/>
      <c r="F3824" s="92"/>
      <c r="G3824" s="92"/>
    </row>
    <row r="3825" spans="1:7">
      <c r="A3825" s="92"/>
      <c r="B3825" s="92"/>
      <c r="C3825" s="92"/>
      <c r="D3825" s="92"/>
      <c r="E3825" s="92"/>
      <c r="F3825" s="92"/>
      <c r="G3825" s="92"/>
    </row>
    <row r="3826" spans="1:7">
      <c r="A3826" s="92"/>
      <c r="B3826" s="92"/>
      <c r="C3826" s="92"/>
      <c r="D3826" s="92"/>
      <c r="E3826" s="92"/>
      <c r="F3826" s="92"/>
      <c r="G3826" s="92"/>
    </row>
    <row r="3827" spans="1:7">
      <c r="A3827" s="92"/>
      <c r="B3827" s="92"/>
      <c r="C3827" s="92"/>
      <c r="D3827" s="92"/>
      <c r="E3827" s="92"/>
      <c r="F3827" s="92"/>
      <c r="G3827" s="92"/>
    </row>
    <row r="3828" spans="1:7">
      <c r="A3828" s="92"/>
      <c r="B3828" s="92"/>
      <c r="C3828" s="92"/>
      <c r="D3828" s="92"/>
      <c r="E3828" s="92"/>
      <c r="F3828" s="92"/>
      <c r="G3828" s="92"/>
    </row>
    <row r="3829" spans="1:7">
      <c r="A3829" s="92"/>
      <c r="B3829" s="92"/>
      <c r="C3829" s="92"/>
      <c r="D3829" s="92"/>
      <c r="E3829" s="92"/>
      <c r="F3829" s="92"/>
      <c r="G3829" s="92"/>
    </row>
    <row r="3830" spans="1:7">
      <c r="A3830" s="92"/>
      <c r="B3830" s="92"/>
      <c r="C3830" s="92"/>
      <c r="D3830" s="92"/>
      <c r="E3830" s="92"/>
      <c r="F3830" s="92"/>
      <c r="G3830" s="92"/>
    </row>
    <row r="3831" spans="1:7">
      <c r="A3831" s="92"/>
      <c r="B3831" s="92"/>
      <c r="C3831" s="92"/>
      <c r="D3831" s="92"/>
      <c r="E3831" s="92"/>
      <c r="F3831" s="92"/>
      <c r="G3831" s="92"/>
    </row>
    <row r="3832" spans="1:7">
      <c r="A3832" s="92"/>
      <c r="B3832" s="92"/>
      <c r="C3832" s="92"/>
      <c r="D3832" s="92"/>
      <c r="E3832" s="92"/>
      <c r="F3832" s="92"/>
      <c r="G3832" s="92"/>
    </row>
    <row r="3833" spans="1:7">
      <c r="A3833" s="92"/>
      <c r="B3833" s="92"/>
      <c r="C3833" s="92"/>
      <c r="D3833" s="92"/>
      <c r="E3833" s="92"/>
      <c r="F3833" s="92"/>
      <c r="G3833" s="92"/>
    </row>
    <row r="3834" spans="1:7">
      <c r="A3834" s="92"/>
      <c r="B3834" s="92"/>
      <c r="C3834" s="92"/>
      <c r="D3834" s="92"/>
      <c r="E3834" s="92"/>
      <c r="F3834" s="92"/>
      <c r="G3834" s="92"/>
    </row>
    <row r="3835" spans="1:7">
      <c r="A3835" s="92"/>
      <c r="B3835" s="92"/>
      <c r="C3835" s="92"/>
      <c r="D3835" s="92"/>
      <c r="E3835" s="92"/>
      <c r="F3835" s="92"/>
      <c r="G3835" s="92"/>
    </row>
    <row r="3836" spans="1:7">
      <c r="A3836" s="92"/>
      <c r="B3836" s="92"/>
      <c r="C3836" s="92"/>
      <c r="D3836" s="92"/>
      <c r="E3836" s="92"/>
      <c r="F3836" s="92"/>
      <c r="G3836" s="92"/>
    </row>
    <row r="3837" spans="1:7">
      <c r="A3837" s="92"/>
      <c r="B3837" s="92"/>
      <c r="C3837" s="92"/>
      <c r="D3837" s="92"/>
      <c r="E3837" s="92"/>
      <c r="F3837" s="92"/>
      <c r="G3837" s="92"/>
    </row>
    <row r="3838" spans="1:7">
      <c r="A3838" s="92"/>
      <c r="B3838" s="92"/>
      <c r="C3838" s="92"/>
      <c r="D3838" s="92"/>
      <c r="E3838" s="92"/>
      <c r="F3838" s="92"/>
      <c r="G3838" s="92"/>
    </row>
    <row r="3839" spans="1:7">
      <c r="A3839" s="92"/>
      <c r="B3839" s="92"/>
      <c r="C3839" s="92"/>
      <c r="D3839" s="92"/>
      <c r="E3839" s="92"/>
      <c r="F3839" s="92"/>
      <c r="G3839" s="92"/>
    </row>
    <row r="3840" spans="1:7">
      <c r="A3840" s="92"/>
      <c r="B3840" s="92"/>
      <c r="C3840" s="92"/>
      <c r="D3840" s="92"/>
      <c r="E3840" s="92"/>
      <c r="F3840" s="92"/>
      <c r="G3840" s="92"/>
    </row>
    <row r="3841" spans="1:7">
      <c r="A3841" s="92"/>
      <c r="B3841" s="92"/>
      <c r="C3841" s="92"/>
      <c r="D3841" s="92"/>
      <c r="E3841" s="92"/>
      <c r="F3841" s="92"/>
      <c r="G3841" s="92"/>
    </row>
    <row r="3842" spans="1:7">
      <c r="A3842" s="92"/>
      <c r="B3842" s="92"/>
      <c r="C3842" s="92"/>
      <c r="D3842" s="92"/>
      <c r="E3842" s="92"/>
      <c r="F3842" s="92"/>
      <c r="G3842" s="92"/>
    </row>
  </sheetData>
  <mergeCells count="5">
    <mergeCell ref="D1664:E1664"/>
    <mergeCell ref="A1:G1"/>
    <mergeCell ref="A2:G2"/>
    <mergeCell ref="A805:G805"/>
    <mergeCell ref="A806:G806"/>
  </mergeCells>
  <phoneticPr fontId="2" type="noConversion"/>
  <pageMargins left="0.15" right="0.3" top="0.38" bottom="0.19685039370078741" header="0.26" footer="0"/>
  <pageSetup paperSize="66" orientation="portrait" horizontalDpi="180" verticalDpi="180" r:id="rId1"/>
  <headerFooter alignWithMargins="0"/>
  <cellWatches>
    <cellWatch r="B734"/>
  </cellWatche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O1:AH2986"/>
  <sheetViews>
    <sheetView tabSelected="1" topLeftCell="O4" workbookViewId="0">
      <selection activeCell="O722" sqref="O722"/>
    </sheetView>
  </sheetViews>
  <sheetFormatPr defaultRowHeight="12.75"/>
  <cols>
    <col min="15" max="15" width="5.85546875" customWidth="1"/>
    <col min="16" max="16" width="45.85546875" customWidth="1"/>
    <col min="17" max="17" width="9.85546875" customWidth="1"/>
    <col min="18" max="18" width="8" customWidth="1"/>
    <col min="19" max="19" width="9.42578125" customWidth="1"/>
    <col min="20" max="20" width="9.28515625" customWidth="1"/>
    <col min="21" max="21" width="10.5703125" customWidth="1"/>
    <col min="22" max="22" width="6.85546875" customWidth="1"/>
    <col min="23" max="23" width="9.140625" hidden="1" customWidth="1"/>
    <col min="24" max="24" width="0.42578125" hidden="1" customWidth="1"/>
    <col min="25" max="25" width="8.140625" style="153" customWidth="1"/>
    <col min="26" max="26" width="9.140625" style="150"/>
    <col min="33" max="33" width="9.140625" style="150"/>
  </cols>
  <sheetData>
    <row r="1" spans="15:31">
      <c r="U1" s="155" t="s">
        <v>416</v>
      </c>
      <c r="X1" s="29"/>
      <c r="Y1" s="29"/>
      <c r="Z1" s="29"/>
    </row>
    <row r="2" spans="15:31">
      <c r="X2" s="29"/>
      <c r="Y2" s="29"/>
      <c r="Z2" s="29"/>
    </row>
    <row r="3" spans="15:31" ht="15">
      <c r="P3" s="235" t="s">
        <v>704</v>
      </c>
      <c r="X3" s="29"/>
      <c r="Y3" s="29"/>
      <c r="Z3" s="29"/>
    </row>
    <row r="4" spans="15:31" ht="15">
      <c r="P4" s="235" t="s">
        <v>1410</v>
      </c>
      <c r="Q4" s="236"/>
      <c r="X4" s="29"/>
      <c r="Y4" s="29"/>
      <c r="Z4" s="29"/>
    </row>
    <row r="5" spans="15:31">
      <c r="O5" s="29"/>
      <c r="P5" s="261" t="s">
        <v>416</v>
      </c>
      <c r="Q5" s="29"/>
      <c r="R5" s="29"/>
      <c r="X5" s="29"/>
      <c r="Y5" s="29"/>
      <c r="Z5" s="29"/>
    </row>
    <row r="6" spans="15:31" ht="15" thickBot="1">
      <c r="O6" s="147"/>
      <c r="P6" s="237" t="s">
        <v>1411</v>
      </c>
      <c r="Q6" s="149"/>
      <c r="R6" s="149"/>
      <c r="S6" s="149"/>
      <c r="T6" s="149"/>
      <c r="U6" s="149"/>
      <c r="V6" s="119"/>
      <c r="W6" s="118"/>
      <c r="X6" s="29"/>
      <c r="Y6" s="127"/>
      <c r="Z6" s="127"/>
      <c r="AA6" s="123"/>
      <c r="AB6" s="123"/>
      <c r="AC6" s="123"/>
      <c r="AD6" s="123"/>
      <c r="AE6" s="123"/>
    </row>
    <row r="7" spans="15:31" ht="25.5" customHeight="1" thickBot="1">
      <c r="O7" s="143" t="s">
        <v>372</v>
      </c>
      <c r="P7" s="157" t="s">
        <v>373</v>
      </c>
      <c r="Q7" s="157" t="s">
        <v>374</v>
      </c>
      <c r="R7" s="157" t="s">
        <v>375</v>
      </c>
      <c r="S7" s="143" t="s">
        <v>376</v>
      </c>
      <c r="T7" s="157" t="s">
        <v>377</v>
      </c>
      <c r="U7" s="157" t="s">
        <v>354</v>
      </c>
      <c r="V7" s="146"/>
      <c r="W7" s="118"/>
      <c r="X7" s="29"/>
      <c r="Y7" s="29"/>
      <c r="Z7" s="29"/>
    </row>
    <row r="8" spans="15:31" ht="14.25">
      <c r="O8" s="180">
        <v>1</v>
      </c>
      <c r="P8" s="181" t="s">
        <v>382</v>
      </c>
      <c r="Q8" s="180" t="s">
        <v>381</v>
      </c>
      <c r="R8" s="182">
        <v>50</v>
      </c>
      <c r="S8" s="182">
        <v>500</v>
      </c>
      <c r="T8" s="182">
        <v>250</v>
      </c>
      <c r="U8" s="182">
        <f>+S8-T8+R8</f>
        <v>300</v>
      </c>
      <c r="V8" s="158"/>
      <c r="W8" s="118"/>
      <c r="X8" s="29"/>
      <c r="Y8" s="29"/>
      <c r="Z8" s="29"/>
    </row>
    <row r="9" spans="15:31" ht="14.25">
      <c r="O9" s="183">
        <f>+O8+1</f>
        <v>2</v>
      </c>
      <c r="P9" s="184" t="s">
        <v>380</v>
      </c>
      <c r="Q9" s="183" t="s">
        <v>381</v>
      </c>
      <c r="R9" s="185">
        <v>2610</v>
      </c>
      <c r="S9" s="185">
        <v>0</v>
      </c>
      <c r="T9" s="185">
        <v>600</v>
      </c>
      <c r="U9" s="185">
        <f>+S9-T9+R9</f>
        <v>2010</v>
      </c>
      <c r="V9" s="158"/>
      <c r="W9" s="118"/>
      <c r="X9" s="29"/>
      <c r="Y9" s="29"/>
      <c r="Z9" s="29"/>
    </row>
    <row r="10" spans="15:31" ht="14.25">
      <c r="O10" s="183">
        <v>3</v>
      </c>
      <c r="P10" s="184" t="s">
        <v>1130</v>
      </c>
      <c r="Q10" s="183" t="s">
        <v>384</v>
      </c>
      <c r="R10" s="185">
        <v>3</v>
      </c>
      <c r="S10" s="185">
        <v>0</v>
      </c>
      <c r="T10" s="185">
        <v>0</v>
      </c>
      <c r="U10" s="185">
        <f t="shared" ref="U10" si="0">+S10-T10+R10</f>
        <v>3</v>
      </c>
      <c r="V10" s="158"/>
      <c r="W10" s="118"/>
      <c r="X10" s="29"/>
      <c r="Y10" s="29"/>
      <c r="Z10" s="29"/>
    </row>
    <row r="11" spans="15:31" ht="14.25">
      <c r="O11" s="183">
        <v>4</v>
      </c>
      <c r="P11" s="184" t="s">
        <v>1326</v>
      </c>
      <c r="Q11" s="183" t="s">
        <v>384</v>
      </c>
      <c r="R11" s="185">
        <v>2</v>
      </c>
      <c r="S11" s="185">
        <v>0</v>
      </c>
      <c r="T11" s="185">
        <v>0</v>
      </c>
      <c r="U11" s="185">
        <f t="shared" ref="U11" si="1">+S11-T11+R11</f>
        <v>2</v>
      </c>
      <c r="V11" s="158"/>
      <c r="W11" s="118"/>
      <c r="X11" s="29"/>
      <c r="Y11" s="29"/>
      <c r="Z11" s="29"/>
    </row>
    <row r="12" spans="15:31" ht="14.25">
      <c r="O12" s="183">
        <v>5</v>
      </c>
      <c r="P12" s="184" t="s">
        <v>1277</v>
      </c>
      <c r="Q12" s="183" t="s">
        <v>381</v>
      </c>
      <c r="R12" s="185">
        <v>2205</v>
      </c>
      <c r="S12" s="185">
        <v>0</v>
      </c>
      <c r="T12" s="185">
        <v>2205</v>
      </c>
      <c r="U12" s="185">
        <f t="shared" ref="U12" si="2">+S12-T12+R12</f>
        <v>0</v>
      </c>
      <c r="V12" s="158"/>
      <c r="W12" s="118"/>
      <c r="X12" s="29"/>
      <c r="Y12" s="29"/>
      <c r="Z12" s="29"/>
    </row>
    <row r="13" spans="15:31" ht="14.25">
      <c r="O13" s="183">
        <v>6</v>
      </c>
      <c r="P13" s="184" t="s">
        <v>1135</v>
      </c>
      <c r="Q13" s="183" t="s">
        <v>383</v>
      </c>
      <c r="R13" s="185">
        <v>12</v>
      </c>
      <c r="S13" s="185">
        <v>0</v>
      </c>
      <c r="T13" s="185">
        <v>1</v>
      </c>
      <c r="U13" s="185">
        <f t="shared" ref="U13" si="3">+S13-T13+R13</f>
        <v>11</v>
      </c>
      <c r="V13" s="158"/>
      <c r="W13" s="118"/>
      <c r="X13" s="29"/>
      <c r="Y13" s="29"/>
      <c r="Z13" s="29"/>
    </row>
    <row r="14" spans="15:31" ht="14.25">
      <c r="O14" s="183">
        <v>7</v>
      </c>
      <c r="P14" s="184" t="s">
        <v>209</v>
      </c>
      <c r="Q14" s="183" t="s">
        <v>383</v>
      </c>
      <c r="R14" s="185">
        <v>2</v>
      </c>
      <c r="S14" s="185">
        <v>0</v>
      </c>
      <c r="T14" s="185">
        <v>0</v>
      </c>
      <c r="U14" s="185">
        <f>+S14-T14+R14</f>
        <v>2</v>
      </c>
      <c r="V14" s="158"/>
      <c r="W14" s="118"/>
      <c r="X14" s="29"/>
      <c r="Y14" s="29"/>
      <c r="Z14" s="29"/>
    </row>
    <row r="15" spans="15:31" ht="14.25">
      <c r="O15" s="183">
        <v>8</v>
      </c>
      <c r="P15" s="184" t="s">
        <v>496</v>
      </c>
      <c r="Q15" s="183" t="s">
        <v>383</v>
      </c>
      <c r="R15" s="185">
        <v>1</v>
      </c>
      <c r="S15" s="185">
        <v>0</v>
      </c>
      <c r="T15" s="185">
        <v>0</v>
      </c>
      <c r="U15" s="185">
        <f t="shared" ref="U15" si="4">+S15-T15+R15</f>
        <v>1</v>
      </c>
      <c r="V15" s="158"/>
      <c r="W15" s="118"/>
      <c r="X15" s="29"/>
      <c r="Y15" s="29"/>
      <c r="Z15" s="29"/>
    </row>
    <row r="16" spans="15:31" ht="14.25">
      <c r="O16" s="183">
        <v>9</v>
      </c>
      <c r="P16" s="184" t="s">
        <v>1367</v>
      </c>
      <c r="Q16" s="183" t="s">
        <v>384</v>
      </c>
      <c r="R16" s="185">
        <v>300</v>
      </c>
      <c r="S16" s="185">
        <v>0</v>
      </c>
      <c r="T16" s="185">
        <v>0</v>
      </c>
      <c r="U16" s="185">
        <f t="shared" ref="U16:U25" si="5">+S16-T16+R16</f>
        <v>300</v>
      </c>
      <c r="V16" s="158"/>
      <c r="W16" s="118"/>
      <c r="X16" s="29"/>
      <c r="Y16" s="29"/>
      <c r="Z16" s="29"/>
    </row>
    <row r="17" spans="15:31" ht="14.25">
      <c r="O17" s="183">
        <v>10</v>
      </c>
      <c r="P17" s="184" t="s">
        <v>499</v>
      </c>
      <c r="Q17" s="183" t="s">
        <v>384</v>
      </c>
      <c r="R17" s="185">
        <v>0</v>
      </c>
      <c r="S17" s="185">
        <v>500</v>
      </c>
      <c r="T17" s="185">
        <v>240</v>
      </c>
      <c r="U17" s="185">
        <f t="shared" si="5"/>
        <v>260</v>
      </c>
      <c r="V17" s="158"/>
      <c r="W17" s="118"/>
      <c r="X17" s="29"/>
      <c r="Y17" s="131"/>
      <c r="Z17" s="127"/>
      <c r="AA17" s="131"/>
      <c r="AB17" s="130"/>
      <c r="AC17" s="130">
        <v>0</v>
      </c>
      <c r="AD17" s="130"/>
      <c r="AE17" s="130"/>
    </row>
    <row r="18" spans="15:31" ht="14.25">
      <c r="O18" s="183">
        <v>11</v>
      </c>
      <c r="P18" s="184" t="s">
        <v>120</v>
      </c>
      <c r="Q18" s="183" t="s">
        <v>384</v>
      </c>
      <c r="R18" s="185">
        <v>4</v>
      </c>
      <c r="S18" s="185">
        <v>0</v>
      </c>
      <c r="T18" s="185">
        <v>0</v>
      </c>
      <c r="U18" s="185">
        <f>+S18-T18+R18</f>
        <v>4</v>
      </c>
      <c r="V18" s="158"/>
      <c r="W18" s="118"/>
      <c r="X18" s="29"/>
      <c r="Y18" s="29"/>
      <c r="Z18" s="29"/>
    </row>
    <row r="19" spans="15:31" ht="14.25">
      <c r="O19" s="183">
        <v>12</v>
      </c>
      <c r="P19" s="184" t="s">
        <v>1347</v>
      </c>
      <c r="Q19" s="183" t="s">
        <v>394</v>
      </c>
      <c r="R19" s="185">
        <v>0</v>
      </c>
      <c r="S19" s="185">
        <v>0</v>
      </c>
      <c r="T19" s="185">
        <v>0</v>
      </c>
      <c r="U19" s="185">
        <f>+S19-T19+R19</f>
        <v>0</v>
      </c>
      <c r="V19" s="158"/>
      <c r="W19" s="118"/>
      <c r="X19" s="29"/>
      <c r="Y19" s="29"/>
      <c r="Z19" s="29"/>
    </row>
    <row r="20" spans="15:31" ht="14.25">
      <c r="O20" s="183">
        <v>13</v>
      </c>
      <c r="P20" s="184" t="s">
        <v>1424</v>
      </c>
      <c r="Q20" s="183" t="s">
        <v>386</v>
      </c>
      <c r="R20" s="185">
        <v>290</v>
      </c>
      <c r="S20" s="185">
        <v>593</v>
      </c>
      <c r="T20" s="185">
        <v>590</v>
      </c>
      <c r="U20" s="185">
        <f>+S20-T20+R20</f>
        <v>293</v>
      </c>
      <c r="V20" s="158"/>
      <c r="W20" s="118"/>
      <c r="X20" s="29"/>
      <c r="Y20" s="29"/>
      <c r="Z20" s="29"/>
    </row>
    <row r="21" spans="15:31" ht="14.25">
      <c r="O21" s="183">
        <v>14</v>
      </c>
      <c r="P21" s="184" t="s">
        <v>389</v>
      </c>
      <c r="Q21" s="183" t="s">
        <v>381</v>
      </c>
      <c r="R21" s="185">
        <v>9000</v>
      </c>
      <c r="S21" s="185">
        <v>0</v>
      </c>
      <c r="T21" s="185">
        <v>4000</v>
      </c>
      <c r="U21" s="185">
        <f>+S21-T21+R21</f>
        <v>5000</v>
      </c>
      <c r="V21" s="158"/>
      <c r="W21" s="118"/>
      <c r="X21" s="29"/>
      <c r="Y21" s="29"/>
      <c r="Z21" s="29"/>
      <c r="AB21" s="129"/>
    </row>
    <row r="22" spans="15:31" ht="14.25">
      <c r="O22" s="183">
        <v>15</v>
      </c>
      <c r="P22" s="184" t="s">
        <v>501</v>
      </c>
      <c r="Q22" s="183" t="s">
        <v>386</v>
      </c>
      <c r="R22" s="185">
        <v>2</v>
      </c>
      <c r="S22" s="185">
        <v>3</v>
      </c>
      <c r="T22" s="185">
        <v>3</v>
      </c>
      <c r="U22" s="185">
        <f>+S22-T22+R22</f>
        <v>2</v>
      </c>
      <c r="V22" s="158"/>
      <c r="W22" s="118"/>
      <c r="X22" s="29"/>
      <c r="Y22" s="131"/>
      <c r="Z22" s="127"/>
      <c r="AA22" s="131"/>
      <c r="AB22" s="130"/>
      <c r="AC22" s="130"/>
      <c r="AD22" s="130"/>
      <c r="AE22" s="130"/>
    </row>
    <row r="23" spans="15:31" ht="14.25">
      <c r="O23" s="183">
        <v>16</v>
      </c>
      <c r="P23" s="184" t="s">
        <v>392</v>
      </c>
      <c r="Q23" s="183" t="s">
        <v>381</v>
      </c>
      <c r="R23" s="186">
        <v>1100</v>
      </c>
      <c r="S23" s="185">
        <v>1000</v>
      </c>
      <c r="T23" s="185">
        <v>1375</v>
      </c>
      <c r="U23" s="185">
        <f t="shared" si="5"/>
        <v>725</v>
      </c>
      <c r="V23" s="158"/>
      <c r="W23" s="118"/>
      <c r="X23" s="29"/>
      <c r="Y23" s="29"/>
      <c r="Z23" s="29"/>
    </row>
    <row r="24" spans="15:31" ht="14.25">
      <c r="O24" s="183">
        <f t="shared" ref="O24:O27" si="6">+O23+1</f>
        <v>17</v>
      </c>
      <c r="P24" s="184" t="s">
        <v>616</v>
      </c>
      <c r="Q24" s="183" t="s">
        <v>393</v>
      </c>
      <c r="R24" s="186">
        <v>9</v>
      </c>
      <c r="S24" s="185">
        <v>0</v>
      </c>
      <c r="T24" s="185">
        <v>9</v>
      </c>
      <c r="U24" s="185">
        <f>+S24-T24+R24</f>
        <v>0</v>
      </c>
      <c r="V24" s="158"/>
      <c r="W24" s="118"/>
      <c r="X24" s="29"/>
      <c r="Y24" s="29"/>
      <c r="Z24" s="29"/>
    </row>
    <row r="25" spans="15:31" ht="14.25">
      <c r="O25" s="183">
        <f t="shared" si="6"/>
        <v>18</v>
      </c>
      <c r="P25" s="184" t="s">
        <v>473</v>
      </c>
      <c r="Q25" s="183" t="s">
        <v>394</v>
      </c>
      <c r="R25" s="187">
        <v>50</v>
      </c>
      <c r="S25" s="185">
        <v>0</v>
      </c>
      <c r="T25" s="185">
        <v>5</v>
      </c>
      <c r="U25" s="185">
        <f t="shared" si="5"/>
        <v>45</v>
      </c>
      <c r="V25" s="158"/>
      <c r="W25" s="118"/>
      <c r="X25" s="29"/>
      <c r="Y25" s="29"/>
      <c r="Z25" s="29"/>
    </row>
    <row r="26" spans="15:31" ht="14.25">
      <c r="O26" s="183">
        <f t="shared" si="6"/>
        <v>19</v>
      </c>
      <c r="P26" s="184" t="s">
        <v>1157</v>
      </c>
      <c r="Q26" s="183" t="s">
        <v>384</v>
      </c>
      <c r="R26" s="187">
        <v>300</v>
      </c>
      <c r="S26" s="185">
        <v>500</v>
      </c>
      <c r="T26" s="185">
        <v>200</v>
      </c>
      <c r="U26" s="185">
        <f t="shared" ref="U26" si="7">+S26-T26+R26</f>
        <v>600</v>
      </c>
      <c r="V26" s="158"/>
      <c r="W26" s="118"/>
      <c r="X26" s="29"/>
      <c r="Y26" s="29"/>
      <c r="Z26" s="29"/>
    </row>
    <row r="27" spans="15:31" ht="15" thickBot="1">
      <c r="O27" s="188">
        <f t="shared" si="6"/>
        <v>20</v>
      </c>
      <c r="P27" s="160" t="s">
        <v>1140</v>
      </c>
      <c r="Q27" s="159" t="s">
        <v>384</v>
      </c>
      <c r="R27" s="140">
        <v>15</v>
      </c>
      <c r="S27" s="140">
        <v>0</v>
      </c>
      <c r="T27" s="140">
        <v>5</v>
      </c>
      <c r="U27" s="168">
        <f>+S27-T27+R27</f>
        <v>10</v>
      </c>
      <c r="V27" s="158"/>
      <c r="W27" s="118"/>
      <c r="X27" s="29"/>
      <c r="Y27" s="29"/>
      <c r="Z27" s="29"/>
    </row>
    <row r="28" spans="15:31" ht="14.25">
      <c r="O28" s="142" t="s">
        <v>416</v>
      </c>
      <c r="P28" s="127"/>
      <c r="Q28" s="131"/>
      <c r="R28" s="130"/>
      <c r="S28" s="130">
        <v>0</v>
      </c>
      <c r="T28" s="130">
        <v>0</v>
      </c>
      <c r="U28" s="130"/>
      <c r="V28" s="127"/>
      <c r="W28" s="118"/>
      <c r="X28" s="29"/>
      <c r="Y28" s="29"/>
      <c r="Z28" s="29"/>
    </row>
    <row r="29" spans="15:31" ht="15" thickBot="1">
      <c r="O29" s="148"/>
      <c r="P29" s="237" t="s">
        <v>1412</v>
      </c>
      <c r="Q29" s="148"/>
      <c r="R29" s="145"/>
      <c r="S29" s="145"/>
      <c r="T29" s="145"/>
      <c r="U29" s="145"/>
      <c r="V29" s="127"/>
      <c r="W29" s="131"/>
      <c r="X29" s="130"/>
      <c r="Y29" s="130"/>
      <c r="Z29" s="130"/>
      <c r="AA29" s="130"/>
    </row>
    <row r="30" spans="15:31" ht="26.25" thickBot="1">
      <c r="O30" s="157" t="s">
        <v>372</v>
      </c>
      <c r="P30" s="157" t="s">
        <v>373</v>
      </c>
      <c r="Q30" s="157" t="s">
        <v>374</v>
      </c>
      <c r="R30" s="157" t="s">
        <v>375</v>
      </c>
      <c r="S30" s="157" t="s">
        <v>376</v>
      </c>
      <c r="T30" s="157" t="s">
        <v>377</v>
      </c>
      <c r="U30" s="157" t="s">
        <v>354</v>
      </c>
      <c r="V30" s="158"/>
      <c r="W30" s="131"/>
      <c r="X30" s="130"/>
      <c r="Y30" s="130"/>
      <c r="Z30" s="130"/>
      <c r="AA30" s="130"/>
    </row>
    <row r="31" spans="15:31" ht="14.25">
      <c r="O31" s="183">
        <v>1</v>
      </c>
      <c r="P31" s="184" t="s">
        <v>1297</v>
      </c>
      <c r="Q31" s="183" t="s">
        <v>397</v>
      </c>
      <c r="R31" s="185">
        <v>5</v>
      </c>
      <c r="S31" s="185">
        <v>0</v>
      </c>
      <c r="T31" s="185">
        <v>1</v>
      </c>
      <c r="U31" s="185">
        <f t="shared" ref="U31" si="8">+S31-T31+R31</f>
        <v>4</v>
      </c>
      <c r="V31" s="158"/>
      <c r="W31" s="118"/>
      <c r="X31" s="29"/>
      <c r="Y31" s="29"/>
      <c r="Z31" s="29"/>
    </row>
    <row r="32" spans="15:31" ht="14.25">
      <c r="O32" s="183">
        <v>2</v>
      </c>
      <c r="P32" s="184" t="s">
        <v>1356</v>
      </c>
      <c r="Q32" s="183" t="s">
        <v>418</v>
      </c>
      <c r="R32" s="185">
        <v>2</v>
      </c>
      <c r="S32" s="185">
        <v>1</v>
      </c>
      <c r="T32" s="185">
        <v>0</v>
      </c>
      <c r="U32" s="185">
        <f t="shared" ref="U32" si="9">+S32-T32+R32</f>
        <v>3</v>
      </c>
      <c r="V32" s="158"/>
      <c r="W32" s="118"/>
      <c r="X32" s="29"/>
      <c r="Y32" s="29"/>
      <c r="Z32" s="29"/>
    </row>
    <row r="33" spans="15:26" ht="14.25">
      <c r="O33" s="183">
        <v>3</v>
      </c>
      <c r="P33" s="184" t="s">
        <v>513</v>
      </c>
      <c r="Q33" s="183" t="s">
        <v>384</v>
      </c>
      <c r="R33" s="185">
        <v>23</v>
      </c>
      <c r="S33" s="185">
        <v>0</v>
      </c>
      <c r="T33" s="185">
        <v>0</v>
      </c>
      <c r="U33" s="185">
        <f t="shared" ref="U33:U36" si="10">+S33-T33+R33</f>
        <v>23</v>
      </c>
      <c r="V33" s="158"/>
      <c r="W33" s="118"/>
      <c r="Y33" s="29"/>
      <c r="Z33" s="29"/>
    </row>
    <row r="34" spans="15:26" ht="14.25">
      <c r="O34" s="183">
        <v>4</v>
      </c>
      <c r="P34" s="184" t="s">
        <v>1380</v>
      </c>
      <c r="Q34" s="183" t="s">
        <v>397</v>
      </c>
      <c r="R34" s="185">
        <v>0</v>
      </c>
      <c r="S34" s="185">
        <v>0</v>
      </c>
      <c r="T34" s="185">
        <v>0</v>
      </c>
      <c r="U34" s="185">
        <f t="shared" ref="U34" si="11">+S34-T34+R34</f>
        <v>0</v>
      </c>
      <c r="V34" s="158"/>
      <c r="W34" s="118"/>
      <c r="Y34" s="29"/>
      <c r="Z34" s="29"/>
    </row>
    <row r="35" spans="15:26" ht="14.25">
      <c r="O35" s="183">
        <v>5</v>
      </c>
      <c r="P35" s="184" t="s">
        <v>1348</v>
      </c>
      <c r="Q35" s="183" t="s">
        <v>384</v>
      </c>
      <c r="R35" s="185">
        <v>3</v>
      </c>
      <c r="S35" s="185">
        <v>0</v>
      </c>
      <c r="T35" s="185">
        <v>0</v>
      </c>
      <c r="U35" s="185">
        <f t="shared" si="10"/>
        <v>3</v>
      </c>
      <c r="V35" s="158"/>
      <c r="W35" s="118"/>
      <c r="Y35" s="29"/>
      <c r="Z35" s="29"/>
    </row>
    <row r="36" spans="15:26" ht="14.25">
      <c r="O36" s="183">
        <v>6</v>
      </c>
      <c r="P36" s="184" t="s">
        <v>356</v>
      </c>
      <c r="Q36" s="183" t="s">
        <v>384</v>
      </c>
      <c r="R36" s="185">
        <v>1</v>
      </c>
      <c r="S36" s="185">
        <v>0</v>
      </c>
      <c r="T36" s="185">
        <v>0</v>
      </c>
      <c r="U36" s="185">
        <f t="shared" si="10"/>
        <v>1</v>
      </c>
      <c r="V36" s="158"/>
      <c r="W36" s="118"/>
      <c r="Y36" s="29"/>
      <c r="Z36" s="29"/>
    </row>
    <row r="37" spans="15:26" ht="14.25">
      <c r="O37" s="183">
        <v>7</v>
      </c>
      <c r="P37" s="184" t="s">
        <v>357</v>
      </c>
      <c r="Q37" s="183" t="s">
        <v>384</v>
      </c>
      <c r="R37" s="185">
        <v>1</v>
      </c>
      <c r="S37" s="185">
        <v>0</v>
      </c>
      <c r="T37" s="185">
        <v>0</v>
      </c>
      <c r="U37" s="185">
        <f>+S37-T37+R37</f>
        <v>1</v>
      </c>
      <c r="V37" s="146"/>
      <c r="W37" s="118"/>
      <c r="Y37" s="29"/>
      <c r="Z37" s="29"/>
    </row>
    <row r="38" spans="15:26" ht="14.25">
      <c r="O38" s="183">
        <v>8</v>
      </c>
      <c r="P38" s="184" t="s">
        <v>34</v>
      </c>
      <c r="Q38" s="183" t="s">
        <v>391</v>
      </c>
      <c r="R38" s="185">
        <v>1</v>
      </c>
      <c r="S38" s="185">
        <v>0</v>
      </c>
      <c r="T38" s="185">
        <v>0</v>
      </c>
      <c r="U38" s="185">
        <v>1</v>
      </c>
      <c r="V38" s="146"/>
      <c r="W38" s="118"/>
      <c r="Y38" s="29"/>
      <c r="Z38" s="29"/>
    </row>
    <row r="39" spans="15:26" ht="14.25">
      <c r="O39" s="183">
        <v>9</v>
      </c>
      <c r="P39" s="184" t="s">
        <v>566</v>
      </c>
      <c r="Q39" s="183" t="s">
        <v>381</v>
      </c>
      <c r="R39" s="185">
        <v>1</v>
      </c>
      <c r="S39" s="185">
        <v>0</v>
      </c>
      <c r="T39" s="185">
        <v>0</v>
      </c>
      <c r="U39" s="185">
        <f>+S39-T39+R39</f>
        <v>1</v>
      </c>
      <c r="V39" s="146"/>
      <c r="W39" s="118"/>
      <c r="Y39" s="29"/>
      <c r="Z39" s="29"/>
    </row>
    <row r="40" spans="15:26" ht="14.25">
      <c r="O40" s="183">
        <v>10</v>
      </c>
      <c r="P40" s="184" t="s">
        <v>1218</v>
      </c>
      <c r="Q40" s="183" t="s">
        <v>384</v>
      </c>
      <c r="R40" s="185">
        <v>4</v>
      </c>
      <c r="S40" s="185">
        <v>0</v>
      </c>
      <c r="T40" s="185">
        <v>0</v>
      </c>
      <c r="U40" s="185">
        <f>+S40-T40+R40</f>
        <v>4</v>
      </c>
      <c r="V40" s="146"/>
      <c r="W40" s="118"/>
      <c r="Y40" s="29"/>
      <c r="Z40" s="29"/>
    </row>
    <row r="41" spans="15:26" ht="14.25">
      <c r="O41" s="183">
        <v>11</v>
      </c>
      <c r="P41" s="184" t="s">
        <v>479</v>
      </c>
      <c r="Q41" s="183" t="s">
        <v>384</v>
      </c>
      <c r="R41" s="185">
        <v>1</v>
      </c>
      <c r="S41" s="185">
        <v>0</v>
      </c>
      <c r="T41" s="185">
        <v>0</v>
      </c>
      <c r="U41" s="185">
        <f>+S41-T41+R41</f>
        <v>1</v>
      </c>
      <c r="V41" s="146"/>
      <c r="W41" s="118"/>
      <c r="Y41" s="29"/>
      <c r="Z41" s="29"/>
    </row>
    <row r="42" spans="15:26" ht="14.25">
      <c r="O42" s="183">
        <v>12</v>
      </c>
      <c r="P42" s="184" t="s">
        <v>482</v>
      </c>
      <c r="Q42" s="183" t="s">
        <v>384</v>
      </c>
      <c r="R42" s="185">
        <v>2</v>
      </c>
      <c r="S42" s="185">
        <v>0</v>
      </c>
      <c r="T42" s="185">
        <v>0</v>
      </c>
      <c r="U42" s="185">
        <f>+S42-T42+R42</f>
        <v>2</v>
      </c>
      <c r="V42" s="146"/>
      <c r="W42" s="118"/>
      <c r="Y42" s="29"/>
      <c r="Z42" s="29"/>
    </row>
    <row r="43" spans="15:26" ht="14.25">
      <c r="O43" s="183">
        <v>13</v>
      </c>
      <c r="P43" s="184" t="s">
        <v>1283</v>
      </c>
      <c r="Q43" s="183" t="s">
        <v>444</v>
      </c>
      <c r="R43" s="185">
        <v>2</v>
      </c>
      <c r="S43" s="185">
        <v>0</v>
      </c>
      <c r="T43" s="185">
        <v>0</v>
      </c>
      <c r="U43" s="185">
        <f t="shared" ref="U43" si="12">+S43-T43+R43</f>
        <v>2</v>
      </c>
      <c r="V43" s="146"/>
      <c r="W43" s="118"/>
      <c r="Y43" s="29"/>
      <c r="Z43" s="29"/>
    </row>
    <row r="44" spans="15:26" ht="14.25">
      <c r="O44" s="183">
        <v>14</v>
      </c>
      <c r="P44" s="184" t="s">
        <v>1284</v>
      </c>
      <c r="Q44" s="183" t="s">
        <v>384</v>
      </c>
      <c r="R44" s="185">
        <v>1</v>
      </c>
      <c r="S44" s="185">
        <v>0</v>
      </c>
      <c r="T44" s="185">
        <v>0</v>
      </c>
      <c r="U44" s="185">
        <f t="shared" ref="U44" si="13">+S44-T44+R44</f>
        <v>1</v>
      </c>
      <c r="V44" s="146"/>
      <c r="W44" s="118"/>
      <c r="Y44" s="29"/>
      <c r="Z44" s="29"/>
    </row>
    <row r="45" spans="15:26" ht="14.25">
      <c r="O45" s="183">
        <v>15</v>
      </c>
      <c r="P45" s="184" t="s">
        <v>1316</v>
      </c>
      <c r="Q45" s="183" t="s">
        <v>384</v>
      </c>
      <c r="R45" s="185">
        <v>2</v>
      </c>
      <c r="S45" s="185">
        <v>0</v>
      </c>
      <c r="T45" s="185">
        <v>0</v>
      </c>
      <c r="U45" s="185">
        <f t="shared" ref="U45" si="14">+S45-T45+R45</f>
        <v>2</v>
      </c>
      <c r="V45" s="146"/>
      <c r="W45" s="118"/>
      <c r="Y45" s="29"/>
      <c r="Z45" s="29"/>
    </row>
    <row r="46" spans="15:26" ht="14.25">
      <c r="O46" s="183">
        <v>16</v>
      </c>
      <c r="P46" s="184" t="s">
        <v>1381</v>
      </c>
      <c r="Q46" s="183" t="s">
        <v>386</v>
      </c>
      <c r="R46" s="185">
        <v>0</v>
      </c>
      <c r="S46" s="185">
        <v>0</v>
      </c>
      <c r="T46" s="185">
        <v>0</v>
      </c>
      <c r="U46" s="185">
        <f t="shared" ref="U46" si="15">+S46-T46+R46</f>
        <v>0</v>
      </c>
      <c r="V46" s="146"/>
      <c r="W46" s="118"/>
      <c r="Y46" s="29"/>
      <c r="Z46" s="29"/>
    </row>
    <row r="47" spans="15:26" ht="14.25">
      <c r="O47" s="183">
        <v>17</v>
      </c>
      <c r="P47" s="184" t="s">
        <v>1382</v>
      </c>
      <c r="Q47" s="183" t="s">
        <v>518</v>
      </c>
      <c r="R47" s="185">
        <v>0</v>
      </c>
      <c r="S47" s="185">
        <v>0</v>
      </c>
      <c r="T47" s="185">
        <v>0</v>
      </c>
      <c r="U47" s="185">
        <f t="shared" ref="U47" si="16">+S47-T47+R47</f>
        <v>0</v>
      </c>
      <c r="V47" s="146"/>
      <c r="W47" s="118"/>
      <c r="Y47" s="29"/>
      <c r="Z47" s="29"/>
    </row>
    <row r="48" spans="15:26" ht="14.25">
      <c r="O48" s="183">
        <v>18</v>
      </c>
      <c r="P48" s="184" t="s">
        <v>520</v>
      </c>
      <c r="Q48" s="183" t="s">
        <v>384</v>
      </c>
      <c r="R48" s="185">
        <v>0</v>
      </c>
      <c r="S48" s="185">
        <v>0</v>
      </c>
      <c r="T48" s="185">
        <v>0</v>
      </c>
      <c r="U48" s="185">
        <f t="shared" ref="U48" si="17">+S48-T48+R48</f>
        <v>0</v>
      </c>
      <c r="V48" s="146"/>
      <c r="W48" s="118"/>
      <c r="Y48" s="29"/>
      <c r="Z48" s="29"/>
    </row>
    <row r="49" spans="15:26" ht="14.25">
      <c r="O49" s="183">
        <v>19</v>
      </c>
      <c r="P49" s="184" t="s">
        <v>1341</v>
      </c>
      <c r="Q49" s="183" t="s">
        <v>384</v>
      </c>
      <c r="R49" s="185">
        <v>2</v>
      </c>
      <c r="S49" s="185">
        <v>0</v>
      </c>
      <c r="T49" s="185">
        <v>1</v>
      </c>
      <c r="U49" s="185">
        <f t="shared" ref="U49" si="18">+S49-T49+R49</f>
        <v>1</v>
      </c>
      <c r="V49" s="146"/>
      <c r="W49" s="118"/>
      <c r="Y49" s="29"/>
      <c r="Z49" s="29"/>
    </row>
    <row r="50" spans="15:26" ht="14.25">
      <c r="O50" s="183">
        <v>20</v>
      </c>
      <c r="P50" s="184" t="s">
        <v>487</v>
      </c>
      <c r="Q50" s="183" t="s">
        <v>1368</v>
      </c>
      <c r="R50" s="185">
        <v>0</v>
      </c>
      <c r="S50" s="185">
        <v>0</v>
      </c>
      <c r="T50" s="185">
        <v>0</v>
      </c>
      <c r="U50" s="185">
        <f t="shared" ref="U50:U51" si="19">+S50-T50+R50</f>
        <v>0</v>
      </c>
      <c r="V50" s="146"/>
      <c r="W50" s="118"/>
      <c r="Y50" s="29"/>
      <c r="Z50" s="29"/>
    </row>
    <row r="51" spans="15:26" ht="14.25">
      <c r="O51" s="183">
        <v>21</v>
      </c>
      <c r="P51" s="184" t="s">
        <v>487</v>
      </c>
      <c r="Q51" s="183" t="s">
        <v>1357</v>
      </c>
      <c r="R51" s="185">
        <v>4</v>
      </c>
      <c r="S51" s="185">
        <v>0</v>
      </c>
      <c r="T51" s="185">
        <v>0</v>
      </c>
      <c r="U51" s="185">
        <f t="shared" si="19"/>
        <v>4</v>
      </c>
      <c r="V51" s="146"/>
      <c r="W51" s="118"/>
      <c r="Y51" s="29"/>
      <c r="Z51" s="29"/>
    </row>
    <row r="52" spans="15:26" ht="14.25">
      <c r="O52" s="183">
        <v>22</v>
      </c>
      <c r="P52" s="184" t="s">
        <v>36</v>
      </c>
      <c r="Q52" s="183" t="s">
        <v>381</v>
      </c>
      <c r="R52" s="185">
        <v>3</v>
      </c>
      <c r="S52" s="185">
        <v>0</v>
      </c>
      <c r="T52" s="185">
        <v>0</v>
      </c>
      <c r="U52" s="185">
        <f t="shared" ref="U52:U53" si="20">+S52-T52+R52</f>
        <v>3</v>
      </c>
      <c r="V52" s="146"/>
      <c r="W52" s="118"/>
      <c r="Y52" s="29"/>
      <c r="Z52" s="29"/>
    </row>
    <row r="53" spans="15:26" ht="14.25">
      <c r="O53" s="183">
        <v>23</v>
      </c>
      <c r="P53" s="184" t="s">
        <v>1383</v>
      </c>
      <c r="Q53" s="183" t="s">
        <v>381</v>
      </c>
      <c r="R53" s="185">
        <v>3</v>
      </c>
      <c r="S53" s="185">
        <v>0</v>
      </c>
      <c r="T53" s="185">
        <v>0</v>
      </c>
      <c r="U53" s="185">
        <f t="shared" si="20"/>
        <v>3</v>
      </c>
      <c r="V53" s="146"/>
      <c r="W53" s="118"/>
      <c r="Y53" s="29"/>
      <c r="Z53" s="29"/>
    </row>
    <row r="54" spans="15:26" ht="14.25">
      <c r="O54" s="183">
        <v>24</v>
      </c>
      <c r="P54" s="184" t="s">
        <v>1133</v>
      </c>
      <c r="Q54" s="183" t="s">
        <v>393</v>
      </c>
      <c r="R54" s="185">
        <v>5</v>
      </c>
      <c r="S54" s="185">
        <v>0</v>
      </c>
      <c r="T54" s="185">
        <v>5</v>
      </c>
      <c r="U54" s="185">
        <f t="shared" ref="U54" si="21">+S54-T54+R54</f>
        <v>0</v>
      </c>
      <c r="V54" s="146"/>
      <c r="W54" s="118"/>
      <c r="Y54" s="29"/>
      <c r="Z54" s="29"/>
    </row>
    <row r="55" spans="15:26" ht="14.25">
      <c r="O55" s="183">
        <v>25</v>
      </c>
      <c r="P55" s="184" t="s">
        <v>523</v>
      </c>
      <c r="Q55" s="183" t="s">
        <v>384</v>
      </c>
      <c r="R55" s="185">
        <v>0</v>
      </c>
      <c r="S55" s="185">
        <v>0</v>
      </c>
      <c r="T55" s="185">
        <v>0</v>
      </c>
      <c r="U55" s="185">
        <f t="shared" ref="U55:U56" si="22">+S55-T55+R55</f>
        <v>0</v>
      </c>
      <c r="V55" s="146"/>
      <c r="W55" s="118"/>
      <c r="Y55" s="29"/>
      <c r="Z55" s="29"/>
    </row>
    <row r="56" spans="15:26" ht="14.25">
      <c r="O56" s="183">
        <v>26</v>
      </c>
      <c r="P56" s="184" t="s">
        <v>399</v>
      </c>
      <c r="Q56" s="183" t="s">
        <v>384</v>
      </c>
      <c r="R56" s="185">
        <v>25</v>
      </c>
      <c r="S56" s="185">
        <v>0</v>
      </c>
      <c r="T56" s="185">
        <v>0</v>
      </c>
      <c r="U56" s="185">
        <f t="shared" si="22"/>
        <v>25</v>
      </c>
      <c r="V56" s="146"/>
      <c r="W56" s="118"/>
      <c r="Y56" s="29"/>
      <c r="Z56" s="29"/>
    </row>
    <row r="57" spans="15:26" ht="14.25">
      <c r="O57" s="183">
        <v>27</v>
      </c>
      <c r="P57" s="184" t="s">
        <v>1342</v>
      </c>
      <c r="Q57" s="183" t="s">
        <v>384</v>
      </c>
      <c r="R57" s="185">
        <v>0</v>
      </c>
      <c r="S57" s="185">
        <v>0</v>
      </c>
      <c r="T57" s="185">
        <v>0</v>
      </c>
      <c r="U57" s="185">
        <f t="shared" ref="U57" si="23">+S57-T57+R57</f>
        <v>0</v>
      </c>
      <c r="V57" s="146"/>
      <c r="W57" s="118"/>
      <c r="Y57" s="29"/>
      <c r="Z57" s="29"/>
    </row>
    <row r="58" spans="15:26" ht="14.25">
      <c r="O58" s="183">
        <v>28</v>
      </c>
      <c r="P58" s="253" t="s">
        <v>1425</v>
      </c>
      <c r="Q58" s="183" t="s">
        <v>394</v>
      </c>
      <c r="R58" s="254">
        <v>0</v>
      </c>
      <c r="S58" s="254">
        <v>8</v>
      </c>
      <c r="T58" s="254">
        <v>0</v>
      </c>
      <c r="U58" s="254">
        <f t="shared" ref="U58:U59" si="24">+S58-T58+R58</f>
        <v>8</v>
      </c>
      <c r="V58" s="146"/>
      <c r="W58" s="118"/>
      <c r="Y58" s="29"/>
      <c r="Z58" s="29"/>
    </row>
    <row r="59" spans="15:26" ht="14.25">
      <c r="O59" s="183">
        <v>29</v>
      </c>
      <c r="P59" s="253" t="s">
        <v>1375</v>
      </c>
      <c r="Q59" s="183" t="s">
        <v>384</v>
      </c>
      <c r="R59" s="254">
        <v>0</v>
      </c>
      <c r="S59" s="254">
        <v>0</v>
      </c>
      <c r="T59" s="254">
        <v>0</v>
      </c>
      <c r="U59" s="254">
        <f t="shared" si="24"/>
        <v>0</v>
      </c>
      <c r="V59" s="146"/>
      <c r="W59" s="118"/>
      <c r="Y59" s="29"/>
      <c r="Z59" s="29"/>
    </row>
    <row r="60" spans="15:26" ht="15" thickBot="1">
      <c r="O60" s="159">
        <v>30</v>
      </c>
      <c r="P60" s="258" t="s">
        <v>1376</v>
      </c>
      <c r="Q60" s="159" t="s">
        <v>418</v>
      </c>
      <c r="R60" s="259">
        <v>2</v>
      </c>
      <c r="S60" s="259">
        <v>0</v>
      </c>
      <c r="T60" s="259">
        <v>1</v>
      </c>
      <c r="U60" s="259">
        <f t="shared" ref="U60" si="25">+S60-T60+R60</f>
        <v>1</v>
      </c>
      <c r="V60" s="242"/>
      <c r="W60" s="118"/>
      <c r="Y60" s="29" t="s">
        <v>416</v>
      </c>
      <c r="Z60" s="29"/>
    </row>
    <row r="61" spans="15:26" ht="14.25">
      <c r="O61" s="240"/>
      <c r="P61" s="256"/>
      <c r="Q61" s="131"/>
      <c r="R61" s="257"/>
      <c r="S61" s="257"/>
      <c r="T61" s="257"/>
      <c r="U61" s="257"/>
      <c r="V61" s="123"/>
      <c r="W61" s="118"/>
      <c r="Y61" s="29"/>
      <c r="Z61" s="29"/>
    </row>
    <row r="62" spans="15:26" ht="14.25">
      <c r="O62" s="240"/>
      <c r="P62" s="127"/>
      <c r="Q62" s="131"/>
      <c r="R62" s="130">
        <v>0</v>
      </c>
      <c r="S62" s="130"/>
      <c r="T62" s="130"/>
      <c r="U62" s="130"/>
      <c r="V62" s="123"/>
      <c r="W62" s="118"/>
      <c r="Y62" s="29"/>
      <c r="Z62" s="29"/>
    </row>
    <row r="63" spans="15:26" ht="15" thickBot="1">
      <c r="O63" s="148"/>
      <c r="P63" s="237" t="s">
        <v>1413</v>
      </c>
      <c r="Q63" s="148"/>
      <c r="R63" s="145">
        <v>0</v>
      </c>
      <c r="S63" s="145">
        <v>0</v>
      </c>
      <c r="T63" s="145"/>
      <c r="U63" s="145"/>
      <c r="V63" s="123"/>
      <c r="W63" s="118"/>
      <c r="Y63" s="29"/>
      <c r="Z63" s="29"/>
    </row>
    <row r="64" spans="15:26" ht="26.25" thickBot="1">
      <c r="O64" s="152" t="s">
        <v>372</v>
      </c>
      <c r="P64" s="157" t="s">
        <v>373</v>
      </c>
      <c r="Q64" s="152" t="s">
        <v>374</v>
      </c>
      <c r="R64" s="152" t="s">
        <v>375</v>
      </c>
      <c r="S64" s="152" t="s">
        <v>376</v>
      </c>
      <c r="T64" s="152" t="s">
        <v>377</v>
      </c>
      <c r="U64" s="157" t="s">
        <v>354</v>
      </c>
      <c r="V64" s="146"/>
      <c r="W64" s="118"/>
      <c r="Y64" s="29"/>
      <c r="Z64" s="29"/>
    </row>
    <row r="65" spans="15:31" ht="14.25">
      <c r="O65" s="183">
        <v>1</v>
      </c>
      <c r="P65" s="184" t="s">
        <v>1132</v>
      </c>
      <c r="Q65" s="183" t="s">
        <v>384</v>
      </c>
      <c r="R65" s="185">
        <v>5</v>
      </c>
      <c r="S65" s="185">
        <v>10</v>
      </c>
      <c r="T65" s="185">
        <v>10</v>
      </c>
      <c r="U65" s="185">
        <f t="shared" ref="U65" si="26">+S65-T65+R65</f>
        <v>5</v>
      </c>
      <c r="V65" s="146"/>
      <c r="W65" s="118"/>
      <c r="Y65" s="29"/>
      <c r="Z65" s="29"/>
    </row>
    <row r="66" spans="15:31">
      <c r="O66" s="183">
        <v>2</v>
      </c>
      <c r="P66" s="184" t="s">
        <v>1227</v>
      </c>
      <c r="Q66" s="183" t="s">
        <v>384</v>
      </c>
      <c r="R66" s="185">
        <v>20</v>
      </c>
      <c r="S66" s="185">
        <v>0</v>
      </c>
      <c r="T66" s="185">
        <v>0</v>
      </c>
      <c r="U66" s="185">
        <f t="shared" ref="U66:U67" si="27">+S66-T66+R66</f>
        <v>20</v>
      </c>
      <c r="V66" s="131"/>
      <c r="W66" s="212" t="s">
        <v>1132</v>
      </c>
      <c r="X66" s="218" t="s">
        <v>384</v>
      </c>
      <c r="Y66" s="130"/>
      <c r="Z66" s="130"/>
      <c r="AA66" s="130"/>
      <c r="AB66" s="130">
        <f t="shared" ref="AB66" si="28">+Z66-AA66+Y66</f>
        <v>0</v>
      </c>
    </row>
    <row r="67" spans="15:31" ht="14.25">
      <c r="O67" s="183">
        <v>3</v>
      </c>
      <c r="P67" s="184" t="s">
        <v>1226</v>
      </c>
      <c r="Q67" s="183" t="s">
        <v>384</v>
      </c>
      <c r="R67" s="185">
        <v>1</v>
      </c>
      <c r="S67" s="185">
        <v>0</v>
      </c>
      <c r="T67" s="185">
        <v>0</v>
      </c>
      <c r="U67" s="185">
        <f t="shared" si="27"/>
        <v>1</v>
      </c>
      <c r="V67" s="146"/>
      <c r="W67" s="118"/>
      <c r="Y67" s="29"/>
      <c r="Z67" s="29"/>
    </row>
    <row r="68" spans="15:31" ht="14.25">
      <c r="O68" s="183">
        <v>4</v>
      </c>
      <c r="P68" s="184" t="s">
        <v>403</v>
      </c>
      <c r="Q68" s="183" t="s">
        <v>384</v>
      </c>
      <c r="R68" s="185">
        <v>60</v>
      </c>
      <c r="S68" s="185">
        <v>150</v>
      </c>
      <c r="T68" s="185">
        <v>60</v>
      </c>
      <c r="U68" s="185">
        <f>+S68-T68+R68</f>
        <v>150</v>
      </c>
      <c r="V68" s="146"/>
      <c r="W68" s="118"/>
      <c r="Y68" s="29"/>
      <c r="Z68" s="29"/>
    </row>
    <row r="69" spans="15:31" ht="14.25">
      <c r="O69" s="183">
        <v>5</v>
      </c>
      <c r="P69" s="184" t="s">
        <v>1217</v>
      </c>
      <c r="Q69" s="183" t="s">
        <v>391</v>
      </c>
      <c r="R69" s="185">
        <v>11</v>
      </c>
      <c r="S69" s="185">
        <v>0</v>
      </c>
      <c r="T69" s="185">
        <v>4</v>
      </c>
      <c r="U69" s="185">
        <f t="shared" ref="U69:U84" si="29">+S69-T69+R69</f>
        <v>7</v>
      </c>
      <c r="V69" s="146"/>
      <c r="W69" s="118"/>
      <c r="Y69" s="131"/>
      <c r="Z69" s="127"/>
      <c r="AA69" s="131"/>
      <c r="AB69" s="130"/>
      <c r="AC69" s="130"/>
      <c r="AD69" s="130"/>
      <c r="AE69" s="130"/>
    </row>
    <row r="70" spans="15:31" ht="16.5" customHeight="1">
      <c r="O70" s="183">
        <v>6</v>
      </c>
      <c r="P70" s="184" t="s">
        <v>404</v>
      </c>
      <c r="Q70" s="183" t="s">
        <v>396</v>
      </c>
      <c r="R70" s="185">
        <v>2000</v>
      </c>
      <c r="S70" s="185">
        <v>0</v>
      </c>
      <c r="T70" s="241">
        <v>0</v>
      </c>
      <c r="U70" s="185">
        <f t="shared" si="29"/>
        <v>2000</v>
      </c>
      <c r="V70" s="146"/>
      <c r="W70" s="118"/>
      <c r="Y70" s="29"/>
      <c r="Z70" s="29"/>
    </row>
    <row r="71" spans="15:31" ht="16.5" customHeight="1">
      <c r="O71" s="183">
        <v>7</v>
      </c>
      <c r="P71" s="184" t="s">
        <v>402</v>
      </c>
      <c r="Q71" s="183" t="s">
        <v>381</v>
      </c>
      <c r="R71" s="185">
        <v>38</v>
      </c>
      <c r="S71" s="185">
        <v>0</v>
      </c>
      <c r="T71" s="185">
        <v>22</v>
      </c>
      <c r="U71" s="185">
        <f>+S71-T71+R71</f>
        <v>16</v>
      </c>
      <c r="V71" s="146"/>
      <c r="W71" s="118"/>
      <c r="Y71" s="29"/>
      <c r="Z71" s="29"/>
    </row>
    <row r="72" spans="15:31" ht="16.5" customHeight="1">
      <c r="O72" s="183">
        <v>8</v>
      </c>
      <c r="P72" s="184" t="s">
        <v>443</v>
      </c>
      <c r="Q72" s="183" t="s">
        <v>381</v>
      </c>
      <c r="R72" s="185">
        <v>7</v>
      </c>
      <c r="S72" s="185">
        <v>0</v>
      </c>
      <c r="T72" s="185">
        <v>0</v>
      </c>
      <c r="U72" s="185">
        <f t="shared" si="29"/>
        <v>7</v>
      </c>
      <c r="V72" s="146"/>
      <c r="W72" s="118"/>
      <c r="Y72" s="29"/>
      <c r="Z72" s="29"/>
    </row>
    <row r="73" spans="15:31" ht="16.5" customHeight="1">
      <c r="O73" s="183">
        <v>9</v>
      </c>
      <c r="P73" s="184" t="s">
        <v>1086</v>
      </c>
      <c r="Q73" s="183" t="s">
        <v>381</v>
      </c>
      <c r="R73" s="185">
        <v>10</v>
      </c>
      <c r="S73" s="185">
        <v>0</v>
      </c>
      <c r="T73" s="185">
        <v>10</v>
      </c>
      <c r="U73" s="185">
        <f t="shared" ref="U73" si="30">+S73-T73+R73</f>
        <v>0</v>
      </c>
      <c r="V73" s="146"/>
      <c r="W73" s="118"/>
      <c r="Y73" s="29"/>
      <c r="Z73" s="29"/>
    </row>
    <row r="74" spans="15:31" ht="16.5" customHeight="1">
      <c r="O74" s="183">
        <v>10</v>
      </c>
      <c r="P74" s="184" t="s">
        <v>364</v>
      </c>
      <c r="Q74" s="183" t="s">
        <v>391</v>
      </c>
      <c r="R74" s="185">
        <v>2</v>
      </c>
      <c r="S74" s="185">
        <v>0</v>
      </c>
      <c r="T74" s="185">
        <v>1</v>
      </c>
      <c r="U74" s="185">
        <f t="shared" si="29"/>
        <v>1</v>
      </c>
      <c r="V74" s="146"/>
      <c r="W74" s="118"/>
      <c r="Y74" s="29"/>
      <c r="Z74" s="29"/>
    </row>
    <row r="75" spans="15:31" ht="14.25">
      <c r="O75" s="183">
        <v>11</v>
      </c>
      <c r="P75" s="184" t="s">
        <v>359</v>
      </c>
      <c r="Q75" s="183" t="s">
        <v>396</v>
      </c>
      <c r="R75" s="185">
        <v>2000</v>
      </c>
      <c r="S75" s="185">
        <v>0</v>
      </c>
      <c r="T75" s="185">
        <v>0</v>
      </c>
      <c r="U75" s="185">
        <f>+S75-T75+R75</f>
        <v>2000</v>
      </c>
      <c r="V75" s="146"/>
      <c r="W75" s="118"/>
      <c r="Y75" s="29"/>
      <c r="Z75" s="29"/>
    </row>
    <row r="76" spans="15:31" ht="14.25">
      <c r="O76" s="183">
        <v>12</v>
      </c>
      <c r="P76" s="184" t="s">
        <v>411</v>
      </c>
      <c r="Q76" s="183" t="s">
        <v>369</v>
      </c>
      <c r="R76" s="185">
        <v>38</v>
      </c>
      <c r="S76" s="185">
        <v>50</v>
      </c>
      <c r="T76" s="185">
        <v>71</v>
      </c>
      <c r="U76" s="185">
        <f t="shared" si="29"/>
        <v>17</v>
      </c>
      <c r="V76" s="146"/>
      <c r="W76" s="118"/>
      <c r="Y76" s="29"/>
      <c r="Z76" s="29"/>
    </row>
    <row r="77" spans="15:31" ht="14.25">
      <c r="O77" s="183">
        <v>13</v>
      </c>
      <c r="P77" s="184" t="s">
        <v>1092</v>
      </c>
      <c r="Q77" s="183" t="s">
        <v>383</v>
      </c>
      <c r="R77" s="185">
        <v>1800</v>
      </c>
      <c r="S77" s="185">
        <v>0</v>
      </c>
      <c r="T77" s="185">
        <v>1000</v>
      </c>
      <c r="U77" s="185">
        <f t="shared" ref="U77:U78" si="31">+S77-T77+R77</f>
        <v>800</v>
      </c>
      <c r="V77" s="146"/>
      <c r="W77" s="118"/>
      <c r="Y77" s="29"/>
      <c r="Z77" s="29"/>
    </row>
    <row r="78" spans="15:31" ht="14.25">
      <c r="O78" s="183">
        <v>14</v>
      </c>
      <c r="P78" s="184" t="s">
        <v>1212</v>
      </c>
      <c r="Q78" s="183" t="s">
        <v>391</v>
      </c>
      <c r="R78" s="185">
        <v>10</v>
      </c>
      <c r="S78" s="185">
        <v>0</v>
      </c>
      <c r="T78" s="185">
        <v>5</v>
      </c>
      <c r="U78" s="185">
        <f t="shared" si="31"/>
        <v>5</v>
      </c>
      <c r="V78" s="146"/>
      <c r="W78" s="118"/>
      <c r="Y78" s="29"/>
      <c r="Z78" s="29"/>
    </row>
    <row r="79" spans="15:31" ht="14.25">
      <c r="O79" s="183">
        <v>15</v>
      </c>
      <c r="P79" s="184" t="s">
        <v>412</v>
      </c>
      <c r="Q79" s="183" t="s">
        <v>391</v>
      </c>
      <c r="R79" s="185">
        <v>3</v>
      </c>
      <c r="S79" s="185">
        <v>0</v>
      </c>
      <c r="T79" s="185">
        <v>0</v>
      </c>
      <c r="U79" s="185">
        <f t="shared" si="29"/>
        <v>3</v>
      </c>
      <c r="V79" s="146"/>
      <c r="W79" s="118"/>
      <c r="Y79" s="29"/>
      <c r="Z79" s="29"/>
    </row>
    <row r="80" spans="15:31" ht="14.25">
      <c r="O80" s="183">
        <v>16</v>
      </c>
      <c r="P80" s="184" t="s">
        <v>366</v>
      </c>
      <c r="Q80" s="183" t="s">
        <v>391</v>
      </c>
      <c r="R80" s="185">
        <v>2</v>
      </c>
      <c r="S80" s="185">
        <v>0</v>
      </c>
      <c r="T80" s="185">
        <v>0</v>
      </c>
      <c r="U80" s="185">
        <f t="shared" si="29"/>
        <v>2</v>
      </c>
      <c r="V80" s="146"/>
      <c r="W80" s="118"/>
      <c r="Y80" s="29"/>
      <c r="Z80" s="29"/>
    </row>
    <row r="81" spans="15:26" ht="14.25">
      <c r="O81" s="183">
        <v>17</v>
      </c>
      <c r="P81" s="184" t="s">
        <v>360</v>
      </c>
      <c r="Q81" s="183" t="s">
        <v>391</v>
      </c>
      <c r="R81" s="185">
        <v>5</v>
      </c>
      <c r="S81" s="185">
        <v>0</v>
      </c>
      <c r="T81" s="185">
        <v>0</v>
      </c>
      <c r="U81" s="185">
        <f>+S81-T81+R81</f>
        <v>5</v>
      </c>
      <c r="V81" s="146"/>
      <c r="W81" s="118"/>
      <c r="Y81" s="29"/>
      <c r="Z81" s="29"/>
    </row>
    <row r="82" spans="15:26" ht="14.25">
      <c r="O82" s="183">
        <v>18</v>
      </c>
      <c r="P82" s="184" t="s">
        <v>466</v>
      </c>
      <c r="Q82" s="183" t="s">
        <v>396</v>
      </c>
      <c r="R82" s="185">
        <v>27520</v>
      </c>
      <c r="S82" s="185">
        <v>0</v>
      </c>
      <c r="T82" s="185">
        <v>0</v>
      </c>
      <c r="U82" s="185">
        <f t="shared" si="29"/>
        <v>27520</v>
      </c>
      <c r="V82" s="146"/>
      <c r="W82" s="118"/>
      <c r="Y82" s="29"/>
      <c r="Z82" s="29"/>
    </row>
    <row r="83" spans="15:26" ht="14.25">
      <c r="O83" s="183">
        <v>19</v>
      </c>
      <c r="P83" s="184" t="s">
        <v>528</v>
      </c>
      <c r="Q83" s="183" t="s">
        <v>391</v>
      </c>
      <c r="R83" s="185">
        <v>0</v>
      </c>
      <c r="S83" s="185">
        <v>3</v>
      </c>
      <c r="T83" s="185">
        <v>0</v>
      </c>
      <c r="U83" s="185">
        <f t="shared" si="29"/>
        <v>3</v>
      </c>
      <c r="V83" s="146"/>
      <c r="W83" s="118"/>
      <c r="Y83" s="29"/>
      <c r="Z83" s="29"/>
    </row>
    <row r="84" spans="15:26" ht="14.25">
      <c r="O84" s="183">
        <v>20</v>
      </c>
      <c r="P84" s="184" t="s">
        <v>413</v>
      </c>
      <c r="Q84" s="183" t="s">
        <v>369</v>
      </c>
      <c r="R84" s="185">
        <v>46</v>
      </c>
      <c r="S84" s="185">
        <v>100</v>
      </c>
      <c r="T84" s="185">
        <v>73</v>
      </c>
      <c r="U84" s="185">
        <f t="shared" si="29"/>
        <v>73</v>
      </c>
      <c r="V84" s="146"/>
      <c r="W84" s="118"/>
      <c r="Y84" s="29"/>
      <c r="Z84" s="29"/>
    </row>
    <row r="85" spans="15:26" ht="14.25">
      <c r="O85" s="183">
        <v>21</v>
      </c>
      <c r="P85" s="184" t="s">
        <v>1197</v>
      </c>
      <c r="Q85" s="183" t="s">
        <v>414</v>
      </c>
      <c r="R85" s="185">
        <v>10</v>
      </c>
      <c r="S85" s="185">
        <v>0</v>
      </c>
      <c r="T85" s="185">
        <v>0</v>
      </c>
      <c r="U85" s="185">
        <f t="shared" ref="U85:U87" si="32">+S85-T85+R85</f>
        <v>10</v>
      </c>
      <c r="V85" s="146"/>
      <c r="W85" s="118"/>
      <c r="Y85" s="29"/>
      <c r="Z85" s="29"/>
    </row>
    <row r="86" spans="15:26" ht="14.25">
      <c r="O86" s="183">
        <v>22</v>
      </c>
      <c r="P86" s="184" t="s">
        <v>715</v>
      </c>
      <c r="Q86" s="183" t="s">
        <v>388</v>
      </c>
      <c r="R86" s="185">
        <v>2089</v>
      </c>
      <c r="S86" s="185">
        <v>0</v>
      </c>
      <c r="T86" s="185">
        <v>515</v>
      </c>
      <c r="U86" s="185">
        <f t="shared" si="32"/>
        <v>1574</v>
      </c>
      <c r="V86" s="146"/>
      <c r="W86" s="118"/>
      <c r="Y86" s="29"/>
      <c r="Z86" s="29"/>
    </row>
    <row r="87" spans="15:26" ht="14.25">
      <c r="O87" s="183">
        <v>23</v>
      </c>
      <c r="P87" s="184" t="s">
        <v>38</v>
      </c>
      <c r="Q87" s="183" t="s">
        <v>414</v>
      </c>
      <c r="R87" s="185">
        <v>1</v>
      </c>
      <c r="S87" s="185">
        <v>0</v>
      </c>
      <c r="T87" s="185">
        <v>0</v>
      </c>
      <c r="U87" s="185">
        <f t="shared" si="32"/>
        <v>1</v>
      </c>
      <c r="V87" s="146"/>
      <c r="W87" s="118"/>
      <c r="Y87" s="29"/>
      <c r="Z87" s="29"/>
    </row>
    <row r="88" spans="15:26" ht="14.25">
      <c r="O88" s="183">
        <f t="shared" ref="O88" si="33">+O87+1</f>
        <v>24</v>
      </c>
      <c r="P88" s="184" t="s">
        <v>1426</v>
      </c>
      <c r="Q88" s="183" t="s">
        <v>419</v>
      </c>
      <c r="R88" s="185">
        <v>0</v>
      </c>
      <c r="S88" s="185">
        <v>1</v>
      </c>
      <c r="T88" s="185">
        <v>1</v>
      </c>
      <c r="U88" s="185">
        <f t="shared" ref="U88" si="34">+S88-T88+R88</f>
        <v>0</v>
      </c>
      <c r="V88" s="146"/>
      <c r="W88" s="118"/>
      <c r="Y88" s="29"/>
      <c r="Z88" s="29"/>
    </row>
    <row r="89" spans="15:26" ht="15" thickBot="1">
      <c r="O89" s="188">
        <v>25</v>
      </c>
      <c r="P89" s="190" t="s">
        <v>687</v>
      </c>
      <c r="Q89" s="188" t="s">
        <v>391</v>
      </c>
      <c r="R89" s="191">
        <v>7</v>
      </c>
      <c r="S89" s="191">
        <v>0</v>
      </c>
      <c r="T89" s="191">
        <v>0</v>
      </c>
      <c r="U89" s="191">
        <f t="shared" ref="U89" si="35">+S89-T89+R89</f>
        <v>7</v>
      </c>
      <c r="V89" s="119"/>
      <c r="W89" s="118"/>
      <c r="Y89" s="29" t="s">
        <v>416</v>
      </c>
      <c r="Z89" s="29"/>
    </row>
    <row r="90" spans="15:26" ht="14.25">
      <c r="O90" s="142"/>
      <c r="P90" s="127"/>
      <c r="Q90" s="131"/>
      <c r="R90" s="130"/>
      <c r="S90" s="130">
        <v>0</v>
      </c>
      <c r="T90" s="130"/>
      <c r="U90" s="130"/>
      <c r="V90" s="119"/>
      <c r="W90" s="118"/>
      <c r="Y90" s="29"/>
      <c r="Z90" s="29"/>
    </row>
    <row r="91" spans="15:26" ht="14.25">
      <c r="O91" s="127"/>
      <c r="P91" s="127"/>
      <c r="Q91" s="128"/>
      <c r="R91" s="128"/>
      <c r="S91" s="128"/>
      <c r="T91" s="128"/>
      <c r="U91" s="128"/>
      <c r="V91" s="119"/>
      <c r="W91" s="118"/>
      <c r="Y91" s="29"/>
      <c r="Z91" s="29"/>
    </row>
    <row r="92" spans="15:26" ht="15" thickBot="1">
      <c r="O92" s="147" t="s">
        <v>644</v>
      </c>
      <c r="P92" s="237" t="s">
        <v>1414</v>
      </c>
      <c r="Q92" s="147"/>
      <c r="R92" s="147"/>
      <c r="S92" s="147"/>
      <c r="T92" s="147"/>
      <c r="U92" s="147"/>
      <c r="V92" s="146"/>
      <c r="W92" s="118"/>
      <c r="Y92" s="29"/>
      <c r="Z92" s="29"/>
    </row>
    <row r="93" spans="15:26" ht="26.25" thickBot="1">
      <c r="O93" s="152" t="s">
        <v>372</v>
      </c>
      <c r="P93" s="152" t="s">
        <v>373</v>
      </c>
      <c r="Q93" s="157" t="s">
        <v>374</v>
      </c>
      <c r="R93" s="157" t="s">
        <v>375</v>
      </c>
      <c r="S93" s="152" t="s">
        <v>376</v>
      </c>
      <c r="T93" s="152" t="s">
        <v>377</v>
      </c>
      <c r="U93" s="157" t="s">
        <v>354</v>
      </c>
      <c r="V93" s="146"/>
      <c r="W93" s="118"/>
      <c r="Y93" s="29"/>
      <c r="Z93" s="29"/>
    </row>
    <row r="94" spans="15:26" ht="14.25">
      <c r="O94" s="180">
        <v>1</v>
      </c>
      <c r="P94" s="181" t="s">
        <v>1317</v>
      </c>
      <c r="Q94" s="180" t="s">
        <v>381</v>
      </c>
      <c r="R94" s="182">
        <v>1715</v>
      </c>
      <c r="S94" s="182">
        <v>0</v>
      </c>
      <c r="T94" s="182">
        <v>735</v>
      </c>
      <c r="U94" s="182">
        <f t="shared" ref="U94:U105" si="36">+S94-T94+R94</f>
        <v>980</v>
      </c>
      <c r="V94" s="146"/>
      <c r="W94" s="118"/>
      <c r="Y94" s="29"/>
      <c r="Z94" s="29"/>
    </row>
    <row r="95" spans="15:26" ht="14.25">
      <c r="O95" s="183">
        <f>+O94+1</f>
        <v>2</v>
      </c>
      <c r="P95" s="184" t="s">
        <v>959</v>
      </c>
      <c r="Q95" s="183" t="s">
        <v>384</v>
      </c>
      <c r="R95" s="185">
        <v>0</v>
      </c>
      <c r="S95" s="185">
        <v>0</v>
      </c>
      <c r="T95" s="185">
        <v>0</v>
      </c>
      <c r="U95" s="185">
        <f t="shared" si="36"/>
        <v>0</v>
      </c>
      <c r="V95" s="146"/>
      <c r="W95" s="118"/>
      <c r="Y95" s="29"/>
      <c r="Z95" s="29"/>
    </row>
    <row r="96" spans="15:26" ht="14.25">
      <c r="O96" s="183">
        <f t="shared" ref="O96:O97" si="37">+O95+1</f>
        <v>3</v>
      </c>
      <c r="P96" s="184" t="s">
        <v>960</v>
      </c>
      <c r="Q96" s="183" t="s">
        <v>384</v>
      </c>
      <c r="R96" s="185">
        <v>0</v>
      </c>
      <c r="S96" s="185">
        <v>0</v>
      </c>
      <c r="T96" s="185">
        <v>0</v>
      </c>
      <c r="U96" s="185">
        <f t="shared" si="36"/>
        <v>0</v>
      </c>
      <c r="V96" s="146"/>
      <c r="W96" s="118"/>
      <c r="Y96" s="29"/>
      <c r="Z96" s="29"/>
    </row>
    <row r="97" spans="15:26" ht="14.25">
      <c r="O97" s="183">
        <f t="shared" si="37"/>
        <v>4</v>
      </c>
      <c r="P97" s="184" t="s">
        <v>1265</v>
      </c>
      <c r="Q97" s="183" t="s">
        <v>381</v>
      </c>
      <c r="R97" s="185">
        <v>929</v>
      </c>
      <c r="S97" s="185">
        <v>0</v>
      </c>
      <c r="T97" s="185">
        <v>0</v>
      </c>
      <c r="U97" s="185">
        <f t="shared" ref="U97" si="38">+S97-T97+R97</f>
        <v>929</v>
      </c>
      <c r="V97" s="146"/>
      <c r="W97" s="118"/>
      <c r="Y97" s="29"/>
      <c r="Z97" s="29"/>
    </row>
    <row r="98" spans="15:26" ht="14.25">
      <c r="O98" s="183">
        <v>5</v>
      </c>
      <c r="P98" s="184" t="s">
        <v>890</v>
      </c>
      <c r="Q98" s="183" t="s">
        <v>384</v>
      </c>
      <c r="R98" s="185">
        <v>1</v>
      </c>
      <c r="S98" s="185">
        <v>0</v>
      </c>
      <c r="T98" s="185">
        <v>1</v>
      </c>
      <c r="U98" s="185">
        <f t="shared" si="36"/>
        <v>0</v>
      </c>
      <c r="V98" s="146"/>
      <c r="W98" s="118"/>
      <c r="Y98" s="29"/>
      <c r="Z98" s="29"/>
    </row>
    <row r="99" spans="15:26" ht="14.25">
      <c r="O99" s="183">
        <v>6</v>
      </c>
      <c r="P99" s="184" t="s">
        <v>532</v>
      </c>
      <c r="Q99" s="183" t="s">
        <v>384</v>
      </c>
      <c r="R99" s="185">
        <v>0</v>
      </c>
      <c r="S99" s="185">
        <v>0</v>
      </c>
      <c r="T99" s="185">
        <v>0</v>
      </c>
      <c r="U99" s="185">
        <f t="shared" ref="U99" si="39">+S99-T99+R99</f>
        <v>0</v>
      </c>
      <c r="V99" s="146"/>
      <c r="W99" s="118"/>
      <c r="Y99" s="29"/>
      <c r="Z99" s="29"/>
    </row>
    <row r="100" spans="15:26" ht="14.25">
      <c r="O100" s="183">
        <v>7</v>
      </c>
      <c r="P100" s="184" t="s">
        <v>1285</v>
      </c>
      <c r="Q100" s="183" t="s">
        <v>384</v>
      </c>
      <c r="R100" s="185">
        <v>0</v>
      </c>
      <c r="S100" s="185">
        <v>0</v>
      </c>
      <c r="T100" s="185">
        <v>0</v>
      </c>
      <c r="U100" s="185">
        <f t="shared" ref="U100" si="40">+S100-T100+R100</f>
        <v>0</v>
      </c>
      <c r="V100" s="146"/>
      <c r="W100" s="118"/>
      <c r="Y100" s="29"/>
      <c r="Z100" s="29"/>
    </row>
    <row r="101" spans="15:26" ht="14.25">
      <c r="O101" s="183">
        <v>8</v>
      </c>
      <c r="P101" s="184" t="s">
        <v>41</v>
      </c>
      <c r="Q101" s="183" t="s">
        <v>396</v>
      </c>
      <c r="R101" s="185">
        <v>200</v>
      </c>
      <c r="S101" s="185">
        <v>0</v>
      </c>
      <c r="T101" s="185">
        <v>0</v>
      </c>
      <c r="U101" s="185">
        <f t="shared" ref="U101" si="41">+S101-T101+R101</f>
        <v>200</v>
      </c>
      <c r="V101" s="146"/>
      <c r="W101" s="118"/>
      <c r="Y101" s="29"/>
      <c r="Z101" s="29"/>
    </row>
    <row r="102" spans="15:26" ht="14.25">
      <c r="O102" s="183">
        <v>9</v>
      </c>
      <c r="P102" s="184" t="s">
        <v>1164</v>
      </c>
      <c r="Q102" s="183" t="s">
        <v>384</v>
      </c>
      <c r="R102" s="185">
        <v>25</v>
      </c>
      <c r="S102" s="185">
        <v>0</v>
      </c>
      <c r="T102" s="185">
        <v>0</v>
      </c>
      <c r="U102" s="185">
        <f t="shared" ref="U102" si="42">+S102-T102+R102</f>
        <v>25</v>
      </c>
      <c r="V102" s="146"/>
      <c r="W102" s="118"/>
      <c r="Y102" s="29"/>
      <c r="Z102" s="29"/>
    </row>
    <row r="103" spans="15:26" ht="14.25">
      <c r="O103" s="183">
        <v>10</v>
      </c>
      <c r="P103" s="184" t="s">
        <v>748</v>
      </c>
      <c r="Q103" s="183" t="s">
        <v>749</v>
      </c>
      <c r="R103" s="185">
        <v>1</v>
      </c>
      <c r="S103" s="185">
        <v>0</v>
      </c>
      <c r="T103" s="185">
        <v>0</v>
      </c>
      <c r="U103" s="185">
        <f t="shared" si="36"/>
        <v>1</v>
      </c>
      <c r="V103" s="146"/>
      <c r="W103" s="118"/>
      <c r="Y103" s="29"/>
      <c r="Z103" s="29"/>
    </row>
    <row r="104" spans="15:26" ht="14.25">
      <c r="O104" s="183">
        <v>11</v>
      </c>
      <c r="P104" s="184" t="s">
        <v>1306</v>
      </c>
      <c r="Q104" s="183" t="s">
        <v>384</v>
      </c>
      <c r="R104" s="185">
        <v>6</v>
      </c>
      <c r="S104" s="185">
        <v>0</v>
      </c>
      <c r="T104" s="185">
        <v>0</v>
      </c>
      <c r="U104" s="185">
        <f t="shared" ref="U104" si="43">+S104-T104+R104</f>
        <v>6</v>
      </c>
      <c r="V104" s="146"/>
      <c r="W104" s="118"/>
      <c r="Y104" s="29"/>
      <c r="Z104" s="29"/>
    </row>
    <row r="105" spans="15:26" ht="15" thickBot="1">
      <c r="O105" s="188">
        <v>12</v>
      </c>
      <c r="P105" s="190" t="s">
        <v>432</v>
      </c>
      <c r="Q105" s="188" t="s">
        <v>433</v>
      </c>
      <c r="R105" s="191">
        <v>16</v>
      </c>
      <c r="S105" s="191">
        <v>46</v>
      </c>
      <c r="T105" s="191">
        <v>18</v>
      </c>
      <c r="U105" s="191">
        <f t="shared" si="36"/>
        <v>44</v>
      </c>
      <c r="V105" s="123"/>
      <c r="W105" s="118"/>
      <c r="Y105" s="29"/>
      <c r="Z105" s="29"/>
    </row>
    <row r="106" spans="15:26" ht="14.25">
      <c r="O106" s="127"/>
      <c r="P106" s="127" t="s">
        <v>1328</v>
      </c>
      <c r="Q106" s="127"/>
      <c r="R106" s="127"/>
      <c r="S106" s="127"/>
      <c r="T106" s="127"/>
      <c r="U106" s="130"/>
      <c r="V106" s="123"/>
      <c r="W106" s="118"/>
      <c r="Y106" s="29"/>
      <c r="Z106" s="29"/>
    </row>
    <row r="107" spans="15:26" ht="15" thickBot="1">
      <c r="O107" s="162"/>
      <c r="P107" s="237" t="s">
        <v>1415</v>
      </c>
      <c r="Q107" s="147"/>
      <c r="R107" s="147"/>
      <c r="S107" s="147"/>
      <c r="T107" s="147"/>
      <c r="U107" s="147"/>
      <c r="V107" s="146"/>
      <c r="W107" s="118"/>
      <c r="Y107" s="29"/>
      <c r="Z107" s="29"/>
    </row>
    <row r="108" spans="15:26" ht="26.25" thickBot="1">
      <c r="O108" s="163" t="s">
        <v>372</v>
      </c>
      <c r="P108" s="157" t="s">
        <v>373</v>
      </c>
      <c r="Q108" s="157" t="s">
        <v>374</v>
      </c>
      <c r="R108" s="157" t="s">
        <v>375</v>
      </c>
      <c r="S108" s="157" t="s">
        <v>376</v>
      </c>
      <c r="T108" s="157" t="s">
        <v>377</v>
      </c>
      <c r="U108" s="157" t="s">
        <v>354</v>
      </c>
      <c r="V108" s="146"/>
      <c r="W108" s="118"/>
      <c r="Y108" s="29"/>
      <c r="Z108" s="29"/>
    </row>
    <row r="109" spans="15:26" ht="14.25">
      <c r="O109" s="180">
        <v>1</v>
      </c>
      <c r="P109" s="181" t="s">
        <v>367</v>
      </c>
      <c r="Q109" s="180" t="s">
        <v>383</v>
      </c>
      <c r="R109" s="182">
        <v>1</v>
      </c>
      <c r="S109" s="182">
        <v>0</v>
      </c>
      <c r="T109" s="182">
        <v>0</v>
      </c>
      <c r="U109" s="182">
        <f t="shared" ref="U109:U115" si="44">+S109-T109+R109</f>
        <v>1</v>
      </c>
      <c r="V109" s="146"/>
      <c r="W109" s="118"/>
      <c r="Y109" s="29"/>
      <c r="Z109" s="29"/>
    </row>
    <row r="110" spans="15:26" ht="14.25">
      <c r="O110" s="183">
        <f>+O109+1</f>
        <v>2</v>
      </c>
      <c r="P110" s="192" t="s">
        <v>282</v>
      </c>
      <c r="Q110" s="183" t="s">
        <v>419</v>
      </c>
      <c r="R110" s="185">
        <v>1</v>
      </c>
      <c r="S110" s="185">
        <v>0</v>
      </c>
      <c r="T110" s="185">
        <v>0</v>
      </c>
      <c r="U110" s="185">
        <f t="shared" si="44"/>
        <v>1</v>
      </c>
      <c r="V110" s="146"/>
      <c r="W110" s="118"/>
      <c r="Y110" s="29"/>
      <c r="Z110" s="29"/>
    </row>
    <row r="111" spans="15:26" ht="14.25">
      <c r="O111" s="183">
        <v>3</v>
      </c>
      <c r="P111" s="192" t="s">
        <v>283</v>
      </c>
      <c r="Q111" s="183" t="s">
        <v>419</v>
      </c>
      <c r="R111" s="185">
        <v>3</v>
      </c>
      <c r="S111" s="185">
        <v>0</v>
      </c>
      <c r="T111" s="185">
        <v>0</v>
      </c>
      <c r="U111" s="185">
        <f t="shared" si="44"/>
        <v>3</v>
      </c>
      <c r="V111" s="146"/>
      <c r="W111" s="118"/>
      <c r="Y111" s="29"/>
      <c r="Z111" s="29"/>
    </row>
    <row r="112" spans="15:26" ht="14.25">
      <c r="O112" s="183">
        <v>4</v>
      </c>
      <c r="P112" s="192" t="s">
        <v>917</v>
      </c>
      <c r="Q112" s="183" t="s">
        <v>384</v>
      </c>
      <c r="R112" s="185">
        <v>4</v>
      </c>
      <c r="S112" s="185">
        <v>0</v>
      </c>
      <c r="T112" s="185">
        <v>0</v>
      </c>
      <c r="U112" s="185">
        <f t="shared" si="44"/>
        <v>4</v>
      </c>
      <c r="V112" s="146"/>
      <c r="W112" s="118"/>
      <c r="Y112" s="29"/>
      <c r="Z112" s="29"/>
    </row>
    <row r="113" spans="15:26" ht="14.25">
      <c r="O113" s="183">
        <v>5</v>
      </c>
      <c r="P113" s="192" t="s">
        <v>916</v>
      </c>
      <c r="Q113" s="183" t="s">
        <v>384</v>
      </c>
      <c r="R113" s="185">
        <v>4</v>
      </c>
      <c r="S113" s="185">
        <v>0</v>
      </c>
      <c r="T113" s="185">
        <v>0</v>
      </c>
      <c r="U113" s="185">
        <f t="shared" ref="U113:U114" si="45">+S113-T113+R113</f>
        <v>4</v>
      </c>
      <c r="V113" s="146"/>
      <c r="W113" s="118"/>
      <c r="Y113" s="29"/>
      <c r="Z113" s="29"/>
    </row>
    <row r="114" spans="15:26" ht="14.25">
      <c r="O114" s="183">
        <v>6</v>
      </c>
      <c r="P114" s="192" t="s">
        <v>480</v>
      </c>
      <c r="Q114" s="183" t="s">
        <v>384</v>
      </c>
      <c r="R114" s="185">
        <v>26</v>
      </c>
      <c r="S114" s="185">
        <v>0</v>
      </c>
      <c r="T114" s="185">
        <v>0</v>
      </c>
      <c r="U114" s="185">
        <f t="shared" si="45"/>
        <v>26</v>
      </c>
      <c r="V114" s="146"/>
      <c r="W114" s="118"/>
      <c r="Y114" s="29"/>
      <c r="Z114" s="29"/>
    </row>
    <row r="115" spans="15:26" ht="15" thickBot="1">
      <c r="O115" s="183">
        <v>7</v>
      </c>
      <c r="P115" s="184" t="s">
        <v>879</v>
      </c>
      <c r="Q115" s="183" t="s">
        <v>384</v>
      </c>
      <c r="R115" s="185">
        <v>1</v>
      </c>
      <c r="S115" s="185">
        <v>0</v>
      </c>
      <c r="T115" s="185">
        <v>0</v>
      </c>
      <c r="U115" s="185">
        <f t="shared" si="44"/>
        <v>1</v>
      </c>
      <c r="V115" s="146"/>
      <c r="W115" s="118"/>
      <c r="Y115" s="154"/>
      <c r="Z115" s="29"/>
    </row>
    <row r="116" spans="15:26" ht="15" thickBot="1">
      <c r="O116" s="188">
        <f t="shared" ref="O116" si="46">+O115+1</f>
        <v>8</v>
      </c>
      <c r="P116" s="190" t="s">
        <v>1329</v>
      </c>
      <c r="Q116" s="188" t="s">
        <v>384</v>
      </c>
      <c r="R116" s="191">
        <v>2</v>
      </c>
      <c r="S116" s="191">
        <v>0</v>
      </c>
      <c r="T116" s="191">
        <v>0</v>
      </c>
      <c r="U116" s="191">
        <f>+S116-T116+R116</f>
        <v>2</v>
      </c>
      <c r="V116" s="146"/>
      <c r="W116" s="118"/>
      <c r="Y116" s="29"/>
      <c r="Z116" s="29"/>
    </row>
    <row r="117" spans="15:26" ht="15" thickBot="1">
      <c r="O117" s="127"/>
      <c r="P117" s="130"/>
      <c r="Q117" s="133"/>
      <c r="R117" s="130">
        <v>0</v>
      </c>
      <c r="S117" s="130"/>
      <c r="T117" s="130"/>
      <c r="U117" s="130"/>
      <c r="V117" s="119"/>
      <c r="W117" s="118"/>
      <c r="Y117" s="154"/>
      <c r="Z117" s="29"/>
    </row>
    <row r="118" spans="15:26" ht="15" thickBot="1">
      <c r="O118" s="162"/>
      <c r="P118" s="237" t="s">
        <v>1416</v>
      </c>
      <c r="Q118" s="147"/>
      <c r="R118" s="147"/>
      <c r="S118" s="147"/>
      <c r="T118" s="147"/>
      <c r="U118" s="147"/>
      <c r="V118" s="123"/>
      <c r="W118" s="118"/>
      <c r="Y118" s="29"/>
      <c r="Z118" s="29"/>
    </row>
    <row r="119" spans="15:26" ht="26.25" thickBot="1">
      <c r="O119" s="163" t="s">
        <v>372</v>
      </c>
      <c r="P119" s="143" t="s">
        <v>373</v>
      </c>
      <c r="Q119" s="157" t="s">
        <v>374</v>
      </c>
      <c r="R119" s="157" t="s">
        <v>375</v>
      </c>
      <c r="S119" s="157" t="s">
        <v>376</v>
      </c>
      <c r="T119" s="152" t="s">
        <v>377</v>
      </c>
      <c r="U119" s="176" t="s">
        <v>354</v>
      </c>
      <c r="V119" s="123"/>
      <c r="W119" s="118"/>
      <c r="Y119" s="29"/>
      <c r="Z119" s="29"/>
    </row>
    <row r="120" spans="15:26" ht="14.25">
      <c r="O120" s="180">
        <v>1</v>
      </c>
      <c r="P120" s="182" t="s">
        <v>1343</v>
      </c>
      <c r="Q120" s="193" t="s">
        <v>419</v>
      </c>
      <c r="R120" s="182">
        <v>0</v>
      </c>
      <c r="S120" s="194">
        <v>0</v>
      </c>
      <c r="T120" s="182">
        <v>0</v>
      </c>
      <c r="U120" s="182">
        <f>+S120-T120+R120</f>
        <v>0</v>
      </c>
      <c r="V120" s="146"/>
      <c r="W120" s="118"/>
      <c r="X120" s="125"/>
      <c r="Y120" s="29"/>
      <c r="Z120" s="29"/>
    </row>
    <row r="121" spans="15:26" ht="14.25">
      <c r="O121" s="183">
        <v>2</v>
      </c>
      <c r="P121" s="185" t="s">
        <v>634</v>
      </c>
      <c r="Q121" s="195" t="s">
        <v>560</v>
      </c>
      <c r="R121" s="185">
        <v>15</v>
      </c>
      <c r="S121" s="189">
        <v>0</v>
      </c>
      <c r="T121" s="185">
        <v>0</v>
      </c>
      <c r="U121" s="185">
        <f>+S121-T121+R121</f>
        <v>15</v>
      </c>
      <c r="V121" s="146"/>
      <c r="W121" s="118"/>
      <c r="X121" s="125"/>
      <c r="Y121" s="29"/>
      <c r="Z121" s="29"/>
    </row>
    <row r="122" spans="15:26" ht="14.25">
      <c r="O122" s="183">
        <f t="shared" ref="O122:O132" si="47">+O121+1</f>
        <v>3</v>
      </c>
      <c r="P122" s="185" t="s">
        <v>446</v>
      </c>
      <c r="Q122" s="195" t="s">
        <v>418</v>
      </c>
      <c r="R122" s="185">
        <v>4</v>
      </c>
      <c r="S122" s="185">
        <v>6</v>
      </c>
      <c r="T122" s="185">
        <v>3</v>
      </c>
      <c r="U122" s="185">
        <f t="shared" ref="U122:U125" si="48">+S122-T122+R122</f>
        <v>7</v>
      </c>
      <c r="V122" s="146"/>
      <c r="W122" s="118"/>
      <c r="X122" s="125"/>
      <c r="Y122" s="29"/>
      <c r="Z122" s="29"/>
    </row>
    <row r="123" spans="15:26" ht="14.25">
      <c r="O123" s="183">
        <f t="shared" si="47"/>
        <v>4</v>
      </c>
      <c r="P123" s="185" t="s">
        <v>1369</v>
      </c>
      <c r="Q123" s="195" t="s">
        <v>419</v>
      </c>
      <c r="R123" s="185">
        <v>0</v>
      </c>
      <c r="S123" s="185">
        <v>0</v>
      </c>
      <c r="T123" s="185">
        <v>0</v>
      </c>
      <c r="U123" s="185">
        <f t="shared" si="48"/>
        <v>0</v>
      </c>
      <c r="V123" s="146"/>
      <c r="W123" s="118"/>
      <c r="X123" s="125"/>
      <c r="Y123" s="29"/>
      <c r="Z123" s="29"/>
    </row>
    <row r="124" spans="15:26" ht="14.25">
      <c r="O124" s="183">
        <f t="shared" si="47"/>
        <v>5</v>
      </c>
      <c r="P124" s="185" t="s">
        <v>1384</v>
      </c>
      <c r="Q124" s="195" t="s">
        <v>419</v>
      </c>
      <c r="R124" s="185">
        <v>0</v>
      </c>
      <c r="S124" s="185">
        <v>0</v>
      </c>
      <c r="T124" s="185">
        <v>0</v>
      </c>
      <c r="U124" s="185">
        <f>+S124-T124+R124</f>
        <v>0</v>
      </c>
      <c r="V124" s="146"/>
      <c r="W124" s="118"/>
      <c r="X124" s="125"/>
      <c r="Y124" s="29"/>
      <c r="Z124" s="29"/>
    </row>
    <row r="125" spans="15:26" ht="14.25">
      <c r="O125" s="183">
        <f t="shared" si="47"/>
        <v>6</v>
      </c>
      <c r="P125" s="185" t="s">
        <v>251</v>
      </c>
      <c r="Q125" s="195" t="s">
        <v>384</v>
      </c>
      <c r="R125" s="185">
        <v>1</v>
      </c>
      <c r="S125" s="185">
        <v>0</v>
      </c>
      <c r="T125" s="185">
        <v>0</v>
      </c>
      <c r="U125" s="185">
        <f t="shared" si="48"/>
        <v>1</v>
      </c>
      <c r="V125" s="146"/>
      <c r="W125" s="118"/>
      <c r="X125" s="125"/>
      <c r="Y125" s="29"/>
      <c r="Z125" s="29"/>
    </row>
    <row r="126" spans="15:26" ht="14.25">
      <c r="O126" s="183">
        <f t="shared" si="47"/>
        <v>7</v>
      </c>
      <c r="P126" s="185" t="s">
        <v>1307</v>
      </c>
      <c r="Q126" s="195" t="s">
        <v>384</v>
      </c>
      <c r="R126" s="185">
        <v>1</v>
      </c>
      <c r="S126" s="185">
        <v>0</v>
      </c>
      <c r="T126" s="185">
        <v>0</v>
      </c>
      <c r="U126" s="185">
        <f t="shared" ref="U126" si="49">+S126-T126+R126</f>
        <v>1</v>
      </c>
      <c r="V126" s="146"/>
      <c r="W126" s="118"/>
      <c r="X126" s="125"/>
      <c r="Y126" s="29"/>
      <c r="Z126" s="29"/>
    </row>
    <row r="127" spans="15:26" ht="14.25">
      <c r="O127" s="183">
        <f t="shared" si="47"/>
        <v>8</v>
      </c>
      <c r="P127" s="185" t="s">
        <v>1308</v>
      </c>
      <c r="Q127" s="195" t="s">
        <v>384</v>
      </c>
      <c r="R127" s="185">
        <v>1</v>
      </c>
      <c r="S127" s="185">
        <v>0</v>
      </c>
      <c r="T127" s="185">
        <v>0</v>
      </c>
      <c r="U127" s="185">
        <f t="shared" ref="U127" si="50">+S127-T127+R127</f>
        <v>1</v>
      </c>
      <c r="V127" s="146"/>
      <c r="W127" s="118"/>
      <c r="Y127" s="29"/>
      <c r="Z127" s="29"/>
    </row>
    <row r="128" spans="15:26" ht="14.25">
      <c r="O128" s="183">
        <v>9</v>
      </c>
      <c r="P128" s="185" t="s">
        <v>1266</v>
      </c>
      <c r="Q128" s="195" t="s">
        <v>384</v>
      </c>
      <c r="R128" s="185">
        <v>1</v>
      </c>
      <c r="S128" s="185">
        <v>1</v>
      </c>
      <c r="T128" s="185">
        <v>1</v>
      </c>
      <c r="U128" s="185">
        <f t="shared" ref="U128:U130" si="51">+S128-T128+R128</f>
        <v>1</v>
      </c>
      <c r="V128" s="146"/>
      <c r="W128" s="118"/>
      <c r="Y128" s="29"/>
      <c r="Z128" s="29"/>
    </row>
    <row r="129" spans="15:26" ht="14.25">
      <c r="O129" s="183">
        <v>10</v>
      </c>
      <c r="P129" s="185" t="s">
        <v>1264</v>
      </c>
      <c r="Q129" s="195" t="s">
        <v>384</v>
      </c>
      <c r="R129" s="185">
        <v>1</v>
      </c>
      <c r="S129" s="185">
        <v>0</v>
      </c>
      <c r="T129" s="185">
        <v>0</v>
      </c>
      <c r="U129" s="185">
        <f t="shared" ref="U129" si="52">+S129-T129+R129</f>
        <v>1</v>
      </c>
      <c r="V129" s="146"/>
      <c r="W129" s="118"/>
      <c r="Y129" s="29"/>
      <c r="Z129" s="29"/>
    </row>
    <row r="130" spans="15:26" ht="14.25">
      <c r="O130" s="183">
        <f t="shared" si="47"/>
        <v>11</v>
      </c>
      <c r="P130" s="185" t="s">
        <v>557</v>
      </c>
      <c r="Q130" s="195" t="s">
        <v>384</v>
      </c>
      <c r="R130" s="185">
        <v>1</v>
      </c>
      <c r="S130" s="185">
        <v>1</v>
      </c>
      <c r="T130" s="185">
        <v>1</v>
      </c>
      <c r="U130" s="185">
        <f t="shared" si="51"/>
        <v>1</v>
      </c>
      <c r="V130" s="146"/>
      <c r="W130" s="118"/>
      <c r="Y130" s="29"/>
      <c r="Z130" s="29"/>
    </row>
    <row r="131" spans="15:26" ht="14.25">
      <c r="O131" s="183">
        <f t="shared" si="47"/>
        <v>12</v>
      </c>
      <c r="P131" s="185" t="s">
        <v>1349</v>
      </c>
      <c r="Q131" s="195" t="s">
        <v>384</v>
      </c>
      <c r="R131" s="185">
        <v>0</v>
      </c>
      <c r="S131" s="185">
        <v>0</v>
      </c>
      <c r="T131" s="185">
        <v>0</v>
      </c>
      <c r="U131" s="185">
        <f t="shared" ref="U131" si="53">+S131-T131+R131</f>
        <v>0</v>
      </c>
      <c r="V131" s="146"/>
      <c r="W131" s="118"/>
      <c r="Y131" s="29"/>
      <c r="Z131" s="29"/>
    </row>
    <row r="132" spans="15:26" ht="14.25">
      <c r="O132" s="183">
        <f t="shared" si="47"/>
        <v>13</v>
      </c>
      <c r="P132" s="185" t="s">
        <v>1370</v>
      </c>
      <c r="Q132" s="195" t="s">
        <v>384</v>
      </c>
      <c r="R132" s="185">
        <v>0</v>
      </c>
      <c r="S132" s="185">
        <v>0</v>
      </c>
      <c r="T132" s="185">
        <v>0</v>
      </c>
      <c r="U132" s="185">
        <f t="shared" ref="U132" si="54">+S132-T132+R132</f>
        <v>0</v>
      </c>
      <c r="V132" s="146"/>
      <c r="W132" s="118"/>
      <c r="Y132" s="29"/>
      <c r="Z132" s="29"/>
    </row>
    <row r="133" spans="15:26" ht="14.25">
      <c r="O133" s="183">
        <v>14</v>
      </c>
      <c r="P133" s="185" t="s">
        <v>1309</v>
      </c>
      <c r="Q133" s="195" t="s">
        <v>384</v>
      </c>
      <c r="R133" s="185">
        <v>0</v>
      </c>
      <c r="S133" s="185">
        <v>1</v>
      </c>
      <c r="T133" s="185">
        <v>1</v>
      </c>
      <c r="U133" s="185">
        <f t="shared" ref="U133:U136" si="55">+S133-T133+R133</f>
        <v>0</v>
      </c>
      <c r="V133" s="146"/>
      <c r="W133" s="118"/>
      <c r="Y133" s="29"/>
      <c r="Z133" s="29"/>
    </row>
    <row r="134" spans="15:26" ht="14.25">
      <c r="O134" s="183">
        <v>15</v>
      </c>
      <c r="P134" s="185" t="s">
        <v>1330</v>
      </c>
      <c r="Q134" s="195" t="s">
        <v>384</v>
      </c>
      <c r="R134" s="185">
        <v>0</v>
      </c>
      <c r="S134" s="185">
        <v>0</v>
      </c>
      <c r="T134" s="185">
        <v>0</v>
      </c>
      <c r="U134" s="185">
        <f t="shared" ref="U134:U135" si="56">+S134-T134+R134</f>
        <v>0</v>
      </c>
      <c r="V134" s="146"/>
      <c r="W134" s="118"/>
      <c r="Y134" s="29"/>
      <c r="Z134" s="29"/>
    </row>
    <row r="135" spans="15:26" ht="14.25">
      <c r="O135" s="183">
        <v>16</v>
      </c>
      <c r="P135" s="185" t="s">
        <v>1331</v>
      </c>
      <c r="Q135" s="195" t="s">
        <v>384</v>
      </c>
      <c r="R135" s="185">
        <v>0</v>
      </c>
      <c r="S135" s="185">
        <v>0</v>
      </c>
      <c r="T135" s="185">
        <v>0</v>
      </c>
      <c r="U135" s="185">
        <f t="shared" si="56"/>
        <v>0</v>
      </c>
      <c r="V135" s="146"/>
      <c r="W135" s="118"/>
      <c r="Y135" s="29"/>
      <c r="Z135" s="29"/>
    </row>
    <row r="136" spans="15:26" ht="14.25">
      <c r="O136" s="183">
        <v>17</v>
      </c>
      <c r="P136" s="185" t="s">
        <v>1371</v>
      </c>
      <c r="Q136" s="195" t="s">
        <v>384</v>
      </c>
      <c r="R136" s="185">
        <v>0</v>
      </c>
      <c r="S136" s="185">
        <v>1</v>
      </c>
      <c r="T136" s="185">
        <v>1</v>
      </c>
      <c r="U136" s="185">
        <f t="shared" si="55"/>
        <v>0</v>
      </c>
      <c r="V136" s="146"/>
      <c r="W136" s="118"/>
      <c r="Y136" s="29"/>
      <c r="Z136" s="29"/>
    </row>
    <row r="137" spans="15:26" ht="14.25">
      <c r="O137" s="183">
        <v>18</v>
      </c>
      <c r="P137" s="185" t="s">
        <v>255</v>
      </c>
      <c r="Q137" s="195" t="s">
        <v>384</v>
      </c>
      <c r="R137" s="185">
        <v>1</v>
      </c>
      <c r="S137" s="189">
        <v>0</v>
      </c>
      <c r="T137" s="185">
        <v>0</v>
      </c>
      <c r="U137" s="185">
        <f t="shared" ref="U137" si="57">+S137-T137+R137</f>
        <v>1</v>
      </c>
      <c r="V137" s="146"/>
      <c r="W137" s="118"/>
      <c r="Y137" s="29"/>
      <c r="Z137" s="29"/>
    </row>
    <row r="138" spans="15:26" ht="15" thickBot="1">
      <c r="O138" s="183">
        <v>19</v>
      </c>
      <c r="P138" s="185" t="s">
        <v>493</v>
      </c>
      <c r="Q138" s="195" t="s">
        <v>384</v>
      </c>
      <c r="R138" s="185">
        <v>1</v>
      </c>
      <c r="S138" s="189">
        <v>0</v>
      </c>
      <c r="T138" s="185">
        <v>0</v>
      </c>
      <c r="U138" s="185">
        <f t="shared" ref="U138" si="58">+S138-T138+R138</f>
        <v>1</v>
      </c>
      <c r="V138" s="146"/>
      <c r="W138" s="118"/>
      <c r="Y138" s="29"/>
      <c r="Z138" s="29"/>
    </row>
    <row r="139" spans="15:26" ht="15" thickBot="1">
      <c r="O139" s="188">
        <v>20</v>
      </c>
      <c r="P139" s="191" t="s">
        <v>1339</v>
      </c>
      <c r="Q139" s="214" t="s">
        <v>384</v>
      </c>
      <c r="R139" s="191">
        <v>1</v>
      </c>
      <c r="S139" s="191">
        <v>0</v>
      </c>
      <c r="T139" s="191">
        <v>0</v>
      </c>
      <c r="U139" s="191">
        <f t="shared" ref="U139" si="59">+S139-T139+R139</f>
        <v>1</v>
      </c>
      <c r="V139" s="242"/>
      <c r="W139" s="118"/>
      <c r="Y139" s="251"/>
      <c r="Z139" s="29"/>
    </row>
    <row r="140" spans="15:26" ht="14.25">
      <c r="O140" s="131"/>
      <c r="P140" s="130"/>
      <c r="Q140" s="133"/>
      <c r="R140" s="130"/>
      <c r="S140" s="130"/>
      <c r="T140" s="130"/>
      <c r="U140" s="130"/>
      <c r="V140" s="123"/>
      <c r="W140" s="118"/>
      <c r="Y140" s="29"/>
      <c r="Z140" s="29"/>
    </row>
    <row r="141" spans="15:26" ht="14.25">
      <c r="O141" s="139"/>
      <c r="P141" s="134"/>
      <c r="Q141" s="135"/>
      <c r="R141" s="130"/>
      <c r="S141" s="130"/>
      <c r="T141" s="130"/>
      <c r="U141" s="130"/>
      <c r="V141" s="119"/>
      <c r="W141" s="118"/>
      <c r="Y141" s="29"/>
      <c r="Z141" s="29"/>
    </row>
    <row r="142" spans="15:26" ht="15" thickBot="1">
      <c r="O142" s="162"/>
      <c r="P142" s="237" t="s">
        <v>1416</v>
      </c>
      <c r="Q142" s="147"/>
      <c r="R142" s="147"/>
      <c r="S142" s="147"/>
      <c r="T142" s="147"/>
      <c r="U142" s="147"/>
      <c r="V142" s="146"/>
      <c r="W142" s="118"/>
      <c r="Y142" s="29"/>
      <c r="Z142" s="29"/>
    </row>
    <row r="143" spans="15:26" ht="26.25" thickBot="1">
      <c r="O143" s="143" t="s">
        <v>372</v>
      </c>
      <c r="P143" s="157" t="s">
        <v>1374</v>
      </c>
      <c r="Q143" s="157" t="s">
        <v>374</v>
      </c>
      <c r="R143" s="157" t="s">
        <v>375</v>
      </c>
      <c r="S143" s="143" t="s">
        <v>376</v>
      </c>
      <c r="T143" s="157" t="s">
        <v>377</v>
      </c>
      <c r="U143" s="157" t="s">
        <v>354</v>
      </c>
      <c r="V143" s="146"/>
      <c r="W143" s="118"/>
      <c r="Y143" s="29"/>
      <c r="Z143" s="29"/>
    </row>
    <row r="144" spans="15:26" ht="14.25">
      <c r="O144" s="183">
        <v>21</v>
      </c>
      <c r="P144" s="196" t="s">
        <v>1196</v>
      </c>
      <c r="Q144" s="197" t="s">
        <v>384</v>
      </c>
      <c r="R144" s="185">
        <v>1</v>
      </c>
      <c r="S144" s="185">
        <v>0</v>
      </c>
      <c r="T144" s="185">
        <v>0</v>
      </c>
      <c r="U144" s="185">
        <f t="shared" ref="U144:U147" si="60">+S144-T144+R144</f>
        <v>1</v>
      </c>
      <c r="V144" s="146"/>
      <c r="W144" s="118"/>
      <c r="Y144" s="29"/>
      <c r="Z144" s="29"/>
    </row>
    <row r="145" spans="15:26" ht="14.25">
      <c r="O145" s="183">
        <v>22</v>
      </c>
      <c r="P145" s="196" t="s">
        <v>188</v>
      </c>
      <c r="Q145" s="197" t="s">
        <v>384</v>
      </c>
      <c r="R145" s="185">
        <v>0</v>
      </c>
      <c r="S145" s="185">
        <v>0</v>
      </c>
      <c r="T145" s="185">
        <v>0</v>
      </c>
      <c r="U145" s="185">
        <f t="shared" si="60"/>
        <v>0</v>
      </c>
      <c r="V145" s="146"/>
      <c r="W145" s="118"/>
      <c r="Y145" s="29"/>
      <c r="Z145" s="29"/>
    </row>
    <row r="146" spans="15:26" ht="14.25">
      <c r="O146" s="183">
        <v>23</v>
      </c>
      <c r="P146" s="196" t="s">
        <v>564</v>
      </c>
      <c r="Q146" s="197" t="s">
        <v>384</v>
      </c>
      <c r="R146" s="185">
        <v>3</v>
      </c>
      <c r="S146" s="185">
        <v>0</v>
      </c>
      <c r="T146" s="185">
        <v>0</v>
      </c>
      <c r="U146" s="185">
        <f t="shared" si="60"/>
        <v>3</v>
      </c>
      <c r="V146" s="146"/>
      <c r="W146" s="118"/>
      <c r="Y146" s="29"/>
      <c r="Z146" s="29"/>
    </row>
    <row r="147" spans="15:26" ht="14.25">
      <c r="O147" s="211">
        <v>24</v>
      </c>
      <c r="P147" s="226" t="s">
        <v>563</v>
      </c>
      <c r="Q147" s="227" t="s">
        <v>384</v>
      </c>
      <c r="R147" s="217">
        <v>3</v>
      </c>
      <c r="S147" s="217">
        <v>0</v>
      </c>
      <c r="T147" s="217">
        <v>0</v>
      </c>
      <c r="U147" s="217">
        <f t="shared" si="60"/>
        <v>3</v>
      </c>
      <c r="V147" s="146"/>
      <c r="W147" s="118"/>
      <c r="Y147" s="29"/>
      <c r="Z147" s="29"/>
    </row>
    <row r="148" spans="15:26" ht="14.25">
      <c r="O148" s="183">
        <v>25</v>
      </c>
      <c r="P148" s="196" t="s">
        <v>1336</v>
      </c>
      <c r="Q148" s="197" t="s">
        <v>384</v>
      </c>
      <c r="R148" s="185">
        <v>1</v>
      </c>
      <c r="S148" s="185">
        <v>0</v>
      </c>
      <c r="T148" s="185">
        <v>0</v>
      </c>
      <c r="U148" s="185">
        <f t="shared" ref="U148" si="61">+S148-T148+R148</f>
        <v>1</v>
      </c>
      <c r="V148" s="146"/>
      <c r="W148" s="118"/>
      <c r="Y148" s="29"/>
      <c r="Z148" s="29"/>
    </row>
    <row r="149" spans="15:26" ht="14.25">
      <c r="O149" s="183">
        <v>26</v>
      </c>
      <c r="P149" s="196" t="s">
        <v>1228</v>
      </c>
      <c r="Q149" s="197" t="s">
        <v>384</v>
      </c>
      <c r="R149" s="185">
        <v>1</v>
      </c>
      <c r="S149" s="185">
        <v>0</v>
      </c>
      <c r="T149" s="185">
        <v>0</v>
      </c>
      <c r="U149" s="185">
        <f t="shared" ref="U149" si="62">+S149-T149+R149</f>
        <v>1</v>
      </c>
      <c r="V149" s="146"/>
      <c r="W149" s="118"/>
      <c r="Y149" s="29"/>
      <c r="Z149" s="129"/>
    </row>
    <row r="150" spans="15:26" ht="14.25">
      <c r="O150" s="183">
        <v>27</v>
      </c>
      <c r="P150" s="196" t="s">
        <v>49</v>
      </c>
      <c r="Q150" s="197" t="s">
        <v>384</v>
      </c>
      <c r="R150" s="185">
        <v>0</v>
      </c>
      <c r="S150" s="185">
        <v>1</v>
      </c>
      <c r="T150" s="185">
        <v>1</v>
      </c>
      <c r="U150" s="185">
        <f t="shared" ref="U150" si="63">+S150-T150+R150</f>
        <v>0</v>
      </c>
      <c r="V150" s="146"/>
      <c r="W150" s="118"/>
      <c r="Y150" s="29"/>
      <c r="Z150" s="29"/>
    </row>
    <row r="151" spans="15:26" ht="14.25">
      <c r="O151" s="183">
        <v>28</v>
      </c>
      <c r="P151" s="196" t="s">
        <v>467</v>
      </c>
      <c r="Q151" s="197" t="s">
        <v>560</v>
      </c>
      <c r="R151" s="185">
        <v>3</v>
      </c>
      <c r="S151" s="185">
        <v>0</v>
      </c>
      <c r="T151" s="185">
        <v>0</v>
      </c>
      <c r="U151" s="185">
        <f>+S151-T151+R151</f>
        <v>3</v>
      </c>
      <c r="V151" s="146"/>
      <c r="W151" s="118"/>
      <c r="Y151" s="29"/>
      <c r="Z151" s="29"/>
    </row>
    <row r="152" spans="15:26" ht="14.25">
      <c r="O152" s="183">
        <v>29</v>
      </c>
      <c r="P152" s="196" t="s">
        <v>1427</v>
      </c>
      <c r="Q152" s="197" t="s">
        <v>419</v>
      </c>
      <c r="R152" s="185">
        <v>0</v>
      </c>
      <c r="S152" s="185">
        <v>0</v>
      </c>
      <c r="T152" s="185">
        <v>0</v>
      </c>
      <c r="U152" s="185">
        <f>+S152-T152+R152</f>
        <v>0</v>
      </c>
      <c r="V152" s="146"/>
      <c r="W152" s="118"/>
      <c r="Y152" s="29"/>
      <c r="Z152" s="29"/>
    </row>
    <row r="153" spans="15:26" ht="14.25">
      <c r="O153" s="183">
        <v>30</v>
      </c>
      <c r="P153" s="196" t="s">
        <v>692</v>
      </c>
      <c r="Q153" s="197" t="s">
        <v>384</v>
      </c>
      <c r="R153" s="185">
        <v>1</v>
      </c>
      <c r="S153" s="185">
        <v>0</v>
      </c>
      <c r="T153" s="185">
        <v>0</v>
      </c>
      <c r="U153" s="185">
        <f t="shared" ref="U153:U158" si="64">+S153-T153+R153</f>
        <v>1</v>
      </c>
      <c r="V153" s="146"/>
      <c r="W153" s="118"/>
      <c r="Y153" s="29"/>
      <c r="Z153" s="29"/>
    </row>
    <row r="154" spans="15:26" ht="14.25">
      <c r="O154" s="183">
        <v>31</v>
      </c>
      <c r="P154" s="196" t="s">
        <v>815</v>
      </c>
      <c r="Q154" s="197" t="s">
        <v>384</v>
      </c>
      <c r="R154" s="185">
        <v>0</v>
      </c>
      <c r="S154" s="185">
        <v>0</v>
      </c>
      <c r="T154" s="185">
        <v>0</v>
      </c>
      <c r="U154" s="185">
        <f>+S154-T154+R154</f>
        <v>0</v>
      </c>
      <c r="V154" s="146"/>
      <c r="W154" s="118"/>
      <c r="Y154" s="29"/>
      <c r="Z154" s="29"/>
    </row>
    <row r="155" spans="15:26" ht="14.25">
      <c r="O155" s="183">
        <v>32</v>
      </c>
      <c r="P155" s="196" t="s">
        <v>422</v>
      </c>
      <c r="Q155" s="197" t="s">
        <v>384</v>
      </c>
      <c r="R155" s="185">
        <v>1</v>
      </c>
      <c r="S155" s="185">
        <v>0</v>
      </c>
      <c r="T155" s="185">
        <v>0</v>
      </c>
      <c r="U155" s="185">
        <f t="shared" si="64"/>
        <v>1</v>
      </c>
      <c r="V155" s="146"/>
      <c r="W155" s="118"/>
      <c r="Y155" s="29"/>
      <c r="Z155" s="29"/>
    </row>
    <row r="156" spans="15:26" ht="14.25">
      <c r="O156" s="183">
        <v>33</v>
      </c>
      <c r="P156" s="196" t="s">
        <v>137</v>
      </c>
      <c r="Q156" s="197" t="s">
        <v>384</v>
      </c>
      <c r="R156" s="185">
        <v>1</v>
      </c>
      <c r="S156" s="185">
        <v>0</v>
      </c>
      <c r="T156" s="185">
        <v>0</v>
      </c>
      <c r="U156" s="185">
        <f t="shared" si="64"/>
        <v>1</v>
      </c>
      <c r="V156" s="146"/>
      <c r="W156" s="118"/>
      <c r="Y156" s="29"/>
      <c r="Z156" s="29"/>
    </row>
    <row r="157" spans="15:26" ht="14.25">
      <c r="O157" s="183">
        <v>34</v>
      </c>
      <c r="P157" s="196" t="s">
        <v>554</v>
      </c>
      <c r="Q157" s="197" t="s">
        <v>284</v>
      </c>
      <c r="R157" s="185">
        <v>1</v>
      </c>
      <c r="S157" s="185">
        <v>0</v>
      </c>
      <c r="T157" s="185">
        <v>0</v>
      </c>
      <c r="U157" s="185">
        <f>+S157-T157+R157</f>
        <v>1</v>
      </c>
      <c r="V157" s="146"/>
      <c r="W157" s="118"/>
      <c r="Y157" s="29"/>
      <c r="Z157" s="29"/>
    </row>
    <row r="158" spans="15:26" ht="14.25">
      <c r="O158" s="183">
        <v>35</v>
      </c>
      <c r="P158" s="196" t="s">
        <v>551</v>
      </c>
      <c r="Q158" s="197" t="s">
        <v>284</v>
      </c>
      <c r="R158" s="185">
        <v>1</v>
      </c>
      <c r="S158" s="185">
        <v>0</v>
      </c>
      <c r="T158" s="185">
        <v>0</v>
      </c>
      <c r="U158" s="185">
        <f t="shared" si="64"/>
        <v>1</v>
      </c>
      <c r="V158" s="146"/>
      <c r="W158" s="118"/>
      <c r="Y158" s="29"/>
      <c r="Z158" s="29"/>
    </row>
    <row r="159" spans="15:26" ht="14.25">
      <c r="O159" s="183">
        <f t="shared" ref="O159" si="65">+O158+1</f>
        <v>36</v>
      </c>
      <c r="P159" s="196" t="s">
        <v>1358</v>
      </c>
      <c r="Q159" s="197" t="s">
        <v>384</v>
      </c>
      <c r="R159" s="185">
        <v>1</v>
      </c>
      <c r="S159" s="185">
        <v>0</v>
      </c>
      <c r="T159" s="185">
        <v>0</v>
      </c>
      <c r="U159" s="185">
        <f t="shared" ref="U159" si="66">+S159-T159+R159</f>
        <v>1</v>
      </c>
      <c r="V159" s="123"/>
      <c r="W159" s="118"/>
      <c r="Y159" s="29"/>
      <c r="Z159" s="29"/>
    </row>
    <row r="160" spans="15:26" ht="14.25">
      <c r="O160" s="211">
        <v>37</v>
      </c>
      <c r="P160" s="226" t="s">
        <v>1344</v>
      </c>
      <c r="Q160" s="227" t="s">
        <v>384</v>
      </c>
      <c r="R160" s="217">
        <v>1</v>
      </c>
      <c r="S160" s="217">
        <v>0</v>
      </c>
      <c r="T160" s="217">
        <v>0</v>
      </c>
      <c r="U160" s="217">
        <f t="shared" ref="U160" si="67">+S160-T160+R160</f>
        <v>1</v>
      </c>
      <c r="V160" s="146"/>
      <c r="W160" s="118"/>
      <c r="Y160" s="29"/>
      <c r="Z160" s="29"/>
    </row>
    <row r="161" spans="15:33" ht="14.25">
      <c r="O161" s="183">
        <v>38</v>
      </c>
      <c r="P161" s="196" t="s">
        <v>449</v>
      </c>
      <c r="Q161" s="197" t="s">
        <v>384</v>
      </c>
      <c r="R161" s="185">
        <v>1</v>
      </c>
      <c r="S161" s="185">
        <v>0</v>
      </c>
      <c r="T161" s="185">
        <v>0</v>
      </c>
      <c r="U161" s="185">
        <f t="shared" ref="U161" si="68">+S161-T161+R161</f>
        <v>1</v>
      </c>
      <c r="V161" s="146"/>
      <c r="W161" s="118"/>
      <c r="Y161" s="29"/>
      <c r="Z161" s="29"/>
    </row>
    <row r="162" spans="15:33" ht="14.25">
      <c r="O162" s="183">
        <v>39</v>
      </c>
      <c r="P162" s="196" t="s">
        <v>1215</v>
      </c>
      <c r="Q162" s="197" t="s">
        <v>419</v>
      </c>
      <c r="R162" s="185">
        <v>0</v>
      </c>
      <c r="S162" s="189">
        <v>3</v>
      </c>
      <c r="T162" s="185">
        <v>3</v>
      </c>
      <c r="U162" s="185">
        <f t="shared" ref="U162" si="69">+S162-T162+R162</f>
        <v>0</v>
      </c>
      <c r="V162" s="146"/>
      <c r="W162" s="118"/>
      <c r="Y162" s="29"/>
      <c r="Z162" s="29"/>
    </row>
    <row r="163" spans="15:33" ht="14.25">
      <c r="O163" s="183">
        <v>40</v>
      </c>
      <c r="P163" s="196" t="s">
        <v>1428</v>
      </c>
      <c r="Q163" s="197" t="s">
        <v>419</v>
      </c>
      <c r="R163" s="185">
        <v>1</v>
      </c>
      <c r="S163" s="189">
        <v>0</v>
      </c>
      <c r="T163" s="185">
        <v>0</v>
      </c>
      <c r="U163" s="185">
        <f>+S163-T163+R163</f>
        <v>1</v>
      </c>
      <c r="V163" s="123"/>
      <c r="W163" s="118"/>
      <c r="Y163" s="29"/>
      <c r="Z163" s="29"/>
    </row>
    <row r="164" spans="15:33" ht="14.25">
      <c r="O164" s="183">
        <v>41</v>
      </c>
      <c r="P164" s="196" t="s">
        <v>1372</v>
      </c>
      <c r="Q164" s="197" t="s">
        <v>384</v>
      </c>
      <c r="R164" s="185">
        <v>0</v>
      </c>
      <c r="S164" s="189">
        <v>0</v>
      </c>
      <c r="T164" s="185">
        <v>0</v>
      </c>
      <c r="U164" s="185">
        <f t="shared" ref="U164:U166" si="70">+S164-T164+R164</f>
        <v>0</v>
      </c>
      <c r="V164" s="123"/>
      <c r="W164" s="118"/>
      <c r="Y164" s="29"/>
      <c r="Z164" s="29"/>
    </row>
    <row r="165" spans="15:33" ht="14.25">
      <c r="O165" s="183">
        <v>42</v>
      </c>
      <c r="P165" s="196" t="s">
        <v>1377</v>
      </c>
      <c r="Q165" s="197" t="s">
        <v>384</v>
      </c>
      <c r="R165" s="185">
        <v>0</v>
      </c>
      <c r="S165" s="189">
        <v>0</v>
      </c>
      <c r="T165" s="185"/>
      <c r="U165" s="185">
        <f t="shared" si="70"/>
        <v>0</v>
      </c>
      <c r="V165" s="123"/>
      <c r="W165" s="118"/>
      <c r="Y165" s="29"/>
      <c r="Z165" s="29"/>
    </row>
    <row r="166" spans="15:33" ht="14.25">
      <c r="O166" s="183">
        <v>43</v>
      </c>
      <c r="P166" s="196" t="s">
        <v>1378</v>
      </c>
      <c r="Q166" s="197" t="s">
        <v>384</v>
      </c>
      <c r="R166" s="185">
        <v>0</v>
      </c>
      <c r="S166" s="189">
        <v>0</v>
      </c>
      <c r="T166" s="185">
        <v>0</v>
      </c>
      <c r="U166" s="185">
        <f t="shared" si="70"/>
        <v>0</v>
      </c>
      <c r="V166" s="123"/>
      <c r="W166" s="118"/>
      <c r="Y166" s="29"/>
      <c r="Z166" s="29"/>
    </row>
    <row r="167" spans="15:33" ht="15" thickBot="1">
      <c r="O167" s="188">
        <v>44</v>
      </c>
      <c r="P167" s="209" t="s">
        <v>573</v>
      </c>
      <c r="Q167" s="252" t="s">
        <v>383</v>
      </c>
      <c r="R167" s="191">
        <v>0</v>
      </c>
      <c r="S167" s="191">
        <v>1</v>
      </c>
      <c r="T167" s="191">
        <v>0</v>
      </c>
      <c r="U167" s="191">
        <f t="shared" ref="U167" si="71">+S167-T167+R167</f>
        <v>1</v>
      </c>
      <c r="V167" s="146"/>
      <c r="W167" s="118"/>
      <c r="Y167" s="29"/>
      <c r="Z167" s="29"/>
    </row>
    <row r="168" spans="15:33" ht="14.25">
      <c r="O168" s="139"/>
      <c r="P168" s="134"/>
      <c r="Q168" s="135"/>
      <c r="R168" s="130"/>
      <c r="S168" s="130"/>
      <c r="T168" s="130"/>
      <c r="U168" s="130"/>
      <c r="V168" s="119"/>
      <c r="W168" s="118"/>
      <c r="Y168" s="29"/>
      <c r="Z168" s="29"/>
    </row>
    <row r="169" spans="15:33" ht="15" thickBot="1">
      <c r="O169" s="148"/>
      <c r="P169" s="237" t="s">
        <v>1417</v>
      </c>
      <c r="Q169" s="147"/>
      <c r="R169" s="147"/>
      <c r="S169" s="147"/>
      <c r="T169" s="147"/>
      <c r="U169" s="147" t="s">
        <v>416</v>
      </c>
      <c r="V169" s="146"/>
      <c r="W169" s="118"/>
      <c r="Y169" s="29"/>
      <c r="Z169" s="29"/>
    </row>
    <row r="170" spans="15:33" ht="26.25" thickBot="1">
      <c r="O170" s="143" t="s">
        <v>372</v>
      </c>
      <c r="P170" s="157" t="s">
        <v>373</v>
      </c>
      <c r="Q170" s="157" t="s">
        <v>374</v>
      </c>
      <c r="R170" s="157" t="s">
        <v>375</v>
      </c>
      <c r="S170" s="143" t="s">
        <v>376</v>
      </c>
      <c r="T170" s="157" t="s">
        <v>377</v>
      </c>
      <c r="U170" s="157" t="s">
        <v>354</v>
      </c>
      <c r="V170" s="146"/>
      <c r="W170" s="118"/>
      <c r="Y170" s="29"/>
      <c r="Z170" s="29"/>
    </row>
    <row r="171" spans="15:33" ht="14.25">
      <c r="O171" s="180">
        <v>1</v>
      </c>
      <c r="P171" s="181" t="s">
        <v>241</v>
      </c>
      <c r="Q171" s="180" t="s">
        <v>427</v>
      </c>
      <c r="R171" s="182">
        <v>1</v>
      </c>
      <c r="S171" s="182">
        <v>0</v>
      </c>
      <c r="T171" s="182">
        <v>0</v>
      </c>
      <c r="U171" s="182">
        <f t="shared" ref="U171:U173" si="72">+S171-T171+R171</f>
        <v>1</v>
      </c>
      <c r="V171" s="146"/>
      <c r="W171" s="118"/>
      <c r="Y171" s="29"/>
      <c r="Z171" s="29"/>
    </row>
    <row r="172" spans="15:33" ht="14.25">
      <c r="O172" s="183">
        <f>+O171+1</f>
        <v>2</v>
      </c>
      <c r="P172" s="184" t="s">
        <v>301</v>
      </c>
      <c r="Q172" s="183" t="s">
        <v>427</v>
      </c>
      <c r="R172" s="185">
        <v>1</v>
      </c>
      <c r="S172" s="185">
        <v>0</v>
      </c>
      <c r="T172" s="185">
        <v>0</v>
      </c>
      <c r="U172" s="185">
        <f t="shared" si="72"/>
        <v>1</v>
      </c>
      <c r="V172" s="146"/>
      <c r="W172" s="118"/>
      <c r="Y172" s="29"/>
      <c r="Z172" s="29"/>
    </row>
    <row r="173" spans="15:33" ht="14.25">
      <c r="O173" s="183">
        <f t="shared" ref="O173:O200" si="73">+O172+1</f>
        <v>3</v>
      </c>
      <c r="P173" s="184" t="s">
        <v>575</v>
      </c>
      <c r="Q173" s="183" t="s">
        <v>384</v>
      </c>
      <c r="R173" s="185">
        <v>1500</v>
      </c>
      <c r="S173" s="185">
        <v>0</v>
      </c>
      <c r="T173" s="185">
        <v>0</v>
      </c>
      <c r="U173" s="185">
        <f t="shared" si="72"/>
        <v>1500</v>
      </c>
      <c r="V173" s="146"/>
      <c r="W173" s="118"/>
      <c r="Y173" s="29"/>
      <c r="Z173" s="29"/>
    </row>
    <row r="174" spans="15:33" ht="14.25">
      <c r="O174" s="183">
        <v>4</v>
      </c>
      <c r="P174" s="184" t="s">
        <v>140</v>
      </c>
      <c r="Q174" s="183" t="s">
        <v>384</v>
      </c>
      <c r="R174" s="185">
        <v>1</v>
      </c>
      <c r="S174" s="185">
        <v>0</v>
      </c>
      <c r="T174" s="185">
        <v>0</v>
      </c>
      <c r="U174" s="185">
        <f>+S174-T174+R174</f>
        <v>1</v>
      </c>
      <c r="V174" s="146"/>
      <c r="W174" s="118"/>
      <c r="Y174" s="29"/>
      <c r="Z174" s="29"/>
      <c r="AG174" s="29"/>
    </row>
    <row r="175" spans="15:33" ht="14.25">
      <c r="O175" s="183">
        <v>5</v>
      </c>
      <c r="P175" s="184" t="s">
        <v>1209</v>
      </c>
      <c r="Q175" s="183" t="s">
        <v>384</v>
      </c>
      <c r="R175" s="185">
        <v>0</v>
      </c>
      <c r="S175" s="185">
        <v>0</v>
      </c>
      <c r="T175" s="185">
        <v>0</v>
      </c>
      <c r="U175" s="185">
        <f t="shared" ref="U175:U177" si="74">+S175-T175+R175</f>
        <v>0</v>
      </c>
      <c r="V175" s="146"/>
      <c r="W175" s="118"/>
      <c r="Y175" s="29"/>
      <c r="Z175" s="29"/>
      <c r="AG175" s="29"/>
    </row>
    <row r="176" spans="15:33" ht="14.25">
      <c r="O176" s="183">
        <v>6</v>
      </c>
      <c r="P176" s="184" t="s">
        <v>1219</v>
      </c>
      <c r="Q176" s="183" t="s">
        <v>384</v>
      </c>
      <c r="R176" s="185">
        <v>0</v>
      </c>
      <c r="S176" s="185">
        <v>0</v>
      </c>
      <c r="T176" s="185">
        <v>0</v>
      </c>
      <c r="U176" s="185">
        <f t="shared" si="74"/>
        <v>0</v>
      </c>
      <c r="V176" s="146"/>
      <c r="W176" s="118"/>
      <c r="Y176" s="29"/>
      <c r="Z176" s="29"/>
      <c r="AG176" s="29"/>
    </row>
    <row r="177" spans="15:34" ht="14.25">
      <c r="O177" s="183">
        <v>7</v>
      </c>
      <c r="P177" s="184" t="s">
        <v>1211</v>
      </c>
      <c r="Q177" s="183" t="s">
        <v>384</v>
      </c>
      <c r="R177" s="185">
        <v>0</v>
      </c>
      <c r="S177" s="185">
        <v>0</v>
      </c>
      <c r="T177" s="185">
        <v>0</v>
      </c>
      <c r="U177" s="185">
        <f t="shared" si="74"/>
        <v>0</v>
      </c>
      <c r="V177" s="146"/>
      <c r="W177" s="118"/>
      <c r="Y177" s="29"/>
      <c r="Z177" s="29"/>
      <c r="AG177" s="29"/>
    </row>
    <row r="178" spans="15:34" ht="14.25">
      <c r="O178" s="183">
        <v>8</v>
      </c>
      <c r="P178" s="184" t="s">
        <v>1210</v>
      </c>
      <c r="Q178" s="183" t="s">
        <v>384</v>
      </c>
      <c r="R178" s="185">
        <v>0</v>
      </c>
      <c r="S178" s="185">
        <v>0</v>
      </c>
      <c r="T178" s="185">
        <v>0</v>
      </c>
      <c r="U178" s="185">
        <f t="shared" ref="U178" si="75">+S178-T178+R178</f>
        <v>0</v>
      </c>
      <c r="V178" s="146"/>
      <c r="W178" s="118"/>
      <c r="Y178" s="29"/>
      <c r="Z178" s="29"/>
      <c r="AG178" s="29"/>
    </row>
    <row r="179" spans="15:34" ht="14.25">
      <c r="O179" s="183">
        <v>9</v>
      </c>
      <c r="P179" s="184" t="s">
        <v>1318</v>
      </c>
      <c r="Q179" s="183" t="s">
        <v>384</v>
      </c>
      <c r="R179" s="185">
        <v>0</v>
      </c>
      <c r="S179" s="185">
        <v>0</v>
      </c>
      <c r="T179" s="185">
        <v>0</v>
      </c>
      <c r="U179" s="185">
        <f t="shared" ref="U179" si="76">+S179-T179+R179</f>
        <v>0</v>
      </c>
      <c r="V179" s="146"/>
      <c r="W179" s="118"/>
      <c r="Y179" s="29"/>
      <c r="Z179" s="29"/>
      <c r="AG179" s="29"/>
    </row>
    <row r="180" spans="15:34" ht="14.25">
      <c r="O180" s="183">
        <v>10</v>
      </c>
      <c r="P180" s="184" t="s">
        <v>1319</v>
      </c>
      <c r="Q180" s="183" t="s">
        <v>384</v>
      </c>
      <c r="R180" s="185">
        <v>0</v>
      </c>
      <c r="S180" s="185">
        <v>0</v>
      </c>
      <c r="T180" s="185">
        <v>0</v>
      </c>
      <c r="U180" s="185">
        <f t="shared" ref="U180" si="77">+S180-T180+R180</f>
        <v>0</v>
      </c>
      <c r="V180" s="146"/>
      <c r="W180" s="118"/>
      <c r="Y180" s="29"/>
      <c r="Z180" s="29"/>
      <c r="AG180" s="29"/>
    </row>
    <row r="181" spans="15:34" ht="14.25">
      <c r="O181" s="183">
        <v>11</v>
      </c>
      <c r="P181" s="184" t="s">
        <v>1208</v>
      </c>
      <c r="Q181" s="183" t="s">
        <v>384</v>
      </c>
      <c r="R181" s="185">
        <v>0</v>
      </c>
      <c r="S181" s="185">
        <v>20</v>
      </c>
      <c r="T181" s="185">
        <v>20</v>
      </c>
      <c r="U181" s="185">
        <f t="shared" ref="U181:U187" si="78">+S181-T181+R181</f>
        <v>0</v>
      </c>
      <c r="V181" s="146"/>
      <c r="W181" s="118"/>
      <c r="Y181" s="29"/>
      <c r="Z181" s="29"/>
      <c r="AG181" s="29"/>
    </row>
    <row r="182" spans="15:34" ht="14.25">
      <c r="O182" s="183">
        <v>12</v>
      </c>
      <c r="P182" s="184" t="s">
        <v>1320</v>
      </c>
      <c r="Q182" s="183" t="s">
        <v>384</v>
      </c>
      <c r="R182" s="185">
        <v>0</v>
      </c>
      <c r="S182" s="185">
        <v>0</v>
      </c>
      <c r="T182" s="185">
        <v>0</v>
      </c>
      <c r="U182" s="185">
        <f t="shared" ref="U182" si="79">+S182-T182+R182</f>
        <v>0</v>
      </c>
      <c r="V182" s="146"/>
      <c r="W182" s="118"/>
      <c r="Y182" s="29"/>
      <c r="Z182" s="29"/>
      <c r="AG182" s="29"/>
    </row>
    <row r="183" spans="15:34" ht="14.25">
      <c r="O183" s="183">
        <v>13</v>
      </c>
      <c r="P183" s="184" t="s">
        <v>1298</v>
      </c>
      <c r="Q183" s="183" t="s">
        <v>384</v>
      </c>
      <c r="R183" s="185">
        <v>5</v>
      </c>
      <c r="S183" s="185">
        <v>5</v>
      </c>
      <c r="T183" s="185">
        <v>10</v>
      </c>
      <c r="U183" s="185">
        <f t="shared" si="78"/>
        <v>0</v>
      </c>
      <c r="V183" s="141"/>
      <c r="W183" s="123"/>
      <c r="X183" s="118"/>
      <c r="Y183"/>
      <c r="Z183" s="29"/>
      <c r="AA183" s="29"/>
      <c r="AG183"/>
      <c r="AH183" s="29"/>
    </row>
    <row r="184" spans="15:34" ht="14.25">
      <c r="O184" s="183">
        <v>14</v>
      </c>
      <c r="P184" s="184" t="s">
        <v>1168</v>
      </c>
      <c r="Q184" s="183" t="s">
        <v>384</v>
      </c>
      <c r="R184" s="185">
        <v>2</v>
      </c>
      <c r="S184" s="185">
        <v>0</v>
      </c>
      <c r="T184" s="185">
        <v>0</v>
      </c>
      <c r="U184" s="185">
        <f t="shared" si="78"/>
        <v>2</v>
      </c>
      <c r="V184" s="146"/>
      <c r="W184" s="118"/>
      <c r="Y184" s="29"/>
      <c r="Z184" s="29"/>
    </row>
    <row r="185" spans="15:34" ht="14.25">
      <c r="O185" s="183">
        <v>15</v>
      </c>
      <c r="P185" s="184" t="s">
        <v>728</v>
      </c>
      <c r="Q185" s="183" t="s">
        <v>384</v>
      </c>
      <c r="R185" s="185">
        <v>2</v>
      </c>
      <c r="S185" s="185">
        <v>0</v>
      </c>
      <c r="T185" s="185">
        <v>0</v>
      </c>
      <c r="U185" s="185">
        <f t="shared" si="78"/>
        <v>2</v>
      </c>
      <c r="V185" s="146"/>
      <c r="W185" s="118"/>
      <c r="Y185" s="29"/>
      <c r="Z185" s="29"/>
    </row>
    <row r="186" spans="15:34" ht="14.25">
      <c r="O186" s="183">
        <v>16</v>
      </c>
      <c r="P186" s="184" t="s">
        <v>1305</v>
      </c>
      <c r="Q186" s="183" t="s">
        <v>384</v>
      </c>
      <c r="R186" s="185">
        <v>0</v>
      </c>
      <c r="S186" s="185">
        <v>0</v>
      </c>
      <c r="T186" s="185">
        <v>0</v>
      </c>
      <c r="U186" s="185">
        <f t="shared" si="78"/>
        <v>0</v>
      </c>
      <c r="V186" s="146"/>
      <c r="W186" s="118"/>
      <c r="Y186" s="29"/>
      <c r="Z186" s="29"/>
    </row>
    <row r="187" spans="15:34" ht="14.25">
      <c r="O187" s="183">
        <v>17</v>
      </c>
      <c r="P187" s="184" t="s">
        <v>759</v>
      </c>
      <c r="Q187" s="183" t="s">
        <v>384</v>
      </c>
      <c r="R187" s="185">
        <v>2</v>
      </c>
      <c r="S187" s="185">
        <v>0</v>
      </c>
      <c r="T187" s="185">
        <v>0</v>
      </c>
      <c r="U187" s="185">
        <f t="shared" si="78"/>
        <v>2</v>
      </c>
      <c r="V187" s="146"/>
      <c r="W187" s="118"/>
      <c r="Y187" s="29"/>
      <c r="Z187" s="29"/>
    </row>
    <row r="188" spans="15:34" ht="14.25">
      <c r="O188" s="183">
        <v>18</v>
      </c>
      <c r="P188" s="184" t="s">
        <v>610</v>
      </c>
      <c r="Q188" s="183" t="s">
        <v>384</v>
      </c>
      <c r="R188" s="185">
        <v>0</v>
      </c>
      <c r="S188" s="185">
        <v>0</v>
      </c>
      <c r="T188" s="185">
        <v>0</v>
      </c>
      <c r="U188" s="185">
        <f t="shared" ref="U188:U196" si="80">+S188-T188+R188</f>
        <v>0</v>
      </c>
      <c r="V188" s="146"/>
      <c r="W188" s="118"/>
      <c r="Y188" s="29"/>
      <c r="Z188" s="29"/>
    </row>
    <row r="189" spans="15:34" ht="14.25">
      <c r="O189" s="183">
        <v>19</v>
      </c>
      <c r="P189" s="184" t="s">
        <v>611</v>
      </c>
      <c r="Q189" s="183" t="s">
        <v>384</v>
      </c>
      <c r="R189" s="185">
        <v>2</v>
      </c>
      <c r="S189" s="185">
        <v>0</v>
      </c>
      <c r="T189" s="185">
        <v>0</v>
      </c>
      <c r="U189" s="185">
        <f t="shared" si="80"/>
        <v>2</v>
      </c>
      <c r="V189" s="146"/>
      <c r="W189" s="118"/>
      <c r="Y189" s="29"/>
      <c r="Z189" s="29"/>
    </row>
    <row r="190" spans="15:34" ht="14.25">
      <c r="O190" s="183">
        <v>20</v>
      </c>
      <c r="P190" s="184" t="s">
        <v>1299</v>
      </c>
      <c r="Q190" s="183" t="s">
        <v>384</v>
      </c>
      <c r="R190" s="185">
        <v>0</v>
      </c>
      <c r="S190" s="185">
        <v>0</v>
      </c>
      <c r="T190" s="185">
        <v>0</v>
      </c>
      <c r="U190" s="185">
        <f t="shared" ref="U190" si="81">+S190-T190+R190</f>
        <v>0</v>
      </c>
      <c r="V190" s="146"/>
      <c r="W190" s="118"/>
      <c r="Y190" s="29"/>
      <c r="Z190" s="29"/>
    </row>
    <row r="191" spans="15:34" ht="14.25">
      <c r="O191" s="183">
        <v>21</v>
      </c>
      <c r="P191" s="184" t="s">
        <v>612</v>
      </c>
      <c r="Q191" s="183" t="s">
        <v>384</v>
      </c>
      <c r="R191" s="185">
        <v>7</v>
      </c>
      <c r="S191" s="185">
        <v>0</v>
      </c>
      <c r="T191" s="185">
        <v>0</v>
      </c>
      <c r="U191" s="185">
        <f t="shared" si="80"/>
        <v>7</v>
      </c>
      <c r="V191" s="146"/>
      <c r="W191" s="118"/>
      <c r="Y191" s="29"/>
      <c r="Z191" s="29"/>
    </row>
    <row r="192" spans="15:34" ht="14.25">
      <c r="O192" s="183">
        <v>22</v>
      </c>
      <c r="P192" s="184" t="s">
        <v>272</v>
      </c>
      <c r="Q192" s="183" t="s">
        <v>384</v>
      </c>
      <c r="R192" s="185">
        <v>1</v>
      </c>
      <c r="S192" s="185">
        <v>0</v>
      </c>
      <c r="T192" s="185">
        <v>0</v>
      </c>
      <c r="U192" s="185">
        <f t="shared" si="80"/>
        <v>1</v>
      </c>
      <c r="V192" s="146"/>
      <c r="W192" s="118"/>
      <c r="Y192" s="29"/>
      <c r="Z192" s="29"/>
    </row>
    <row r="193" spans="15:26" ht="14.25">
      <c r="O193" s="183">
        <v>23</v>
      </c>
      <c r="P193" s="184" t="s">
        <v>273</v>
      </c>
      <c r="Q193" s="183" t="s">
        <v>384</v>
      </c>
      <c r="R193" s="185">
        <v>1</v>
      </c>
      <c r="S193" s="185">
        <v>0</v>
      </c>
      <c r="T193" s="185">
        <v>0</v>
      </c>
      <c r="U193" s="185">
        <f t="shared" si="80"/>
        <v>1</v>
      </c>
      <c r="V193" s="123"/>
      <c r="W193" s="118"/>
      <c r="Y193" s="29"/>
      <c r="Z193" s="29"/>
    </row>
    <row r="194" spans="15:26" ht="14.25">
      <c r="O194" s="183">
        <v>24</v>
      </c>
      <c r="P194" s="184" t="s">
        <v>274</v>
      </c>
      <c r="Q194" s="183" t="s">
        <v>384</v>
      </c>
      <c r="R194" s="185">
        <v>1</v>
      </c>
      <c r="S194" s="185">
        <v>0</v>
      </c>
      <c r="T194" s="185">
        <v>0</v>
      </c>
      <c r="U194" s="185">
        <f t="shared" si="80"/>
        <v>1</v>
      </c>
      <c r="V194" s="146"/>
      <c r="W194" s="118"/>
      <c r="Y194" s="29"/>
      <c r="Z194" s="29"/>
    </row>
    <row r="195" spans="15:26" ht="14.25">
      <c r="O195" s="183">
        <v>25</v>
      </c>
      <c r="P195" s="184" t="s">
        <v>275</v>
      </c>
      <c r="Q195" s="183" t="s">
        <v>384</v>
      </c>
      <c r="R195" s="185">
        <v>20</v>
      </c>
      <c r="S195" s="185">
        <v>0</v>
      </c>
      <c r="T195" s="185">
        <v>0</v>
      </c>
      <c r="U195" s="185">
        <f t="shared" si="80"/>
        <v>20</v>
      </c>
      <c r="V195" s="146"/>
      <c r="W195" s="118"/>
      <c r="Y195" s="29"/>
      <c r="Z195" s="29"/>
    </row>
    <row r="196" spans="15:26" ht="14.25">
      <c r="O196" s="183">
        <v>26</v>
      </c>
      <c r="P196" s="184" t="s">
        <v>277</v>
      </c>
      <c r="Q196" s="183" t="s">
        <v>384</v>
      </c>
      <c r="R196" s="185">
        <v>1</v>
      </c>
      <c r="S196" s="185">
        <v>0</v>
      </c>
      <c r="T196" s="185">
        <v>0</v>
      </c>
      <c r="U196" s="185">
        <f t="shared" si="80"/>
        <v>1</v>
      </c>
      <c r="V196" s="146"/>
      <c r="W196" s="118"/>
      <c r="Y196" s="29"/>
      <c r="Z196" s="29"/>
    </row>
    <row r="197" spans="15:26" ht="14.25">
      <c r="O197" s="183">
        <v>27</v>
      </c>
      <c r="P197" s="184" t="s">
        <v>278</v>
      </c>
      <c r="Q197" s="183" t="s">
        <v>384</v>
      </c>
      <c r="R197" s="185">
        <v>2</v>
      </c>
      <c r="S197" s="185">
        <v>0</v>
      </c>
      <c r="T197" s="185">
        <v>0</v>
      </c>
      <c r="U197" s="185">
        <f t="shared" ref="U197:U201" si="82">+S197-T197+R197</f>
        <v>2</v>
      </c>
      <c r="V197" s="146"/>
      <c r="W197" s="118"/>
      <c r="Y197" s="29"/>
      <c r="Z197" s="29"/>
    </row>
    <row r="198" spans="15:26" ht="14.25">
      <c r="O198" s="183">
        <v>28</v>
      </c>
      <c r="P198" s="184" t="s">
        <v>279</v>
      </c>
      <c r="Q198" s="183" t="s">
        <v>384</v>
      </c>
      <c r="R198" s="185">
        <v>1</v>
      </c>
      <c r="S198" s="185">
        <v>0</v>
      </c>
      <c r="T198" s="185">
        <v>0</v>
      </c>
      <c r="U198" s="185">
        <f t="shared" si="82"/>
        <v>1</v>
      </c>
      <c r="V198" s="146"/>
      <c r="W198" s="118"/>
      <c r="Y198" s="29"/>
      <c r="Z198" s="29"/>
    </row>
    <row r="199" spans="15:26" ht="14.25">
      <c r="O199" s="183">
        <v>29</v>
      </c>
      <c r="P199" s="184" t="s">
        <v>280</v>
      </c>
      <c r="Q199" s="183" t="s">
        <v>384</v>
      </c>
      <c r="R199" s="185">
        <v>1</v>
      </c>
      <c r="S199" s="185">
        <v>0</v>
      </c>
      <c r="T199" s="185">
        <v>0</v>
      </c>
      <c r="U199" s="185">
        <f t="shared" si="82"/>
        <v>1</v>
      </c>
      <c r="V199" s="146"/>
      <c r="W199" s="118"/>
      <c r="Y199" s="29"/>
      <c r="Z199" s="29"/>
    </row>
    <row r="200" spans="15:26" ht="14.25">
      <c r="O200" s="183">
        <f t="shared" si="73"/>
        <v>30</v>
      </c>
      <c r="P200" s="184" t="s">
        <v>1300</v>
      </c>
      <c r="Q200" s="183" t="s">
        <v>384</v>
      </c>
      <c r="R200" s="185">
        <v>0</v>
      </c>
      <c r="S200" s="185">
        <v>0</v>
      </c>
      <c r="T200" s="185">
        <v>0</v>
      </c>
      <c r="U200" s="185">
        <f t="shared" ref="U200" si="83">+S200-T200+R200</f>
        <v>0</v>
      </c>
      <c r="V200" s="146"/>
      <c r="W200" s="118"/>
      <c r="Y200" s="29"/>
      <c r="Z200" s="29"/>
    </row>
    <row r="201" spans="15:26" ht="15" thickBot="1">
      <c r="O201" s="188">
        <v>31</v>
      </c>
      <c r="P201" s="190" t="s">
        <v>287</v>
      </c>
      <c r="Q201" s="188" t="s">
        <v>384</v>
      </c>
      <c r="R201" s="191">
        <v>29</v>
      </c>
      <c r="S201" s="191">
        <v>0</v>
      </c>
      <c r="T201" s="191">
        <v>0</v>
      </c>
      <c r="U201" s="191">
        <f t="shared" si="82"/>
        <v>29</v>
      </c>
      <c r="V201" s="123"/>
      <c r="W201" s="118"/>
      <c r="Y201" s="29"/>
      <c r="Z201" s="29"/>
    </row>
    <row r="202" spans="15:26" ht="14.25">
      <c r="O202" s="139"/>
      <c r="P202" s="127"/>
      <c r="Q202" s="131"/>
      <c r="R202" s="130"/>
      <c r="S202" s="130"/>
      <c r="T202" s="130"/>
      <c r="U202" s="130"/>
      <c r="V202" s="123"/>
      <c r="W202" s="118"/>
      <c r="Y202" s="29"/>
      <c r="Z202" s="29"/>
    </row>
    <row r="203" spans="15:26" ht="15" thickBot="1">
      <c r="O203" s="148"/>
      <c r="P203" s="237" t="s">
        <v>1417</v>
      </c>
      <c r="Q203" s="147"/>
      <c r="R203" s="147"/>
      <c r="S203" s="147"/>
      <c r="T203" s="147"/>
      <c r="U203" s="147" t="s">
        <v>416</v>
      </c>
      <c r="V203" s="146"/>
      <c r="W203" s="118"/>
      <c r="Y203" s="29"/>
      <c r="Z203" s="154"/>
    </row>
    <row r="204" spans="15:26" ht="26.25" thickBot="1">
      <c r="O204" s="143" t="s">
        <v>372</v>
      </c>
      <c r="P204" s="157" t="s">
        <v>373</v>
      </c>
      <c r="Q204" s="157" t="s">
        <v>374</v>
      </c>
      <c r="R204" s="157" t="s">
        <v>375</v>
      </c>
      <c r="S204" s="143" t="s">
        <v>376</v>
      </c>
      <c r="T204" s="157" t="s">
        <v>377</v>
      </c>
      <c r="U204" s="157" t="s">
        <v>354</v>
      </c>
      <c r="V204" s="146"/>
      <c r="W204" s="118"/>
      <c r="Y204" s="29"/>
      <c r="Z204" s="29"/>
    </row>
    <row r="205" spans="15:26" ht="14.25">
      <c r="O205" s="183">
        <v>32</v>
      </c>
      <c r="P205" s="184" t="s">
        <v>1141</v>
      </c>
      <c r="Q205" s="183" t="s">
        <v>427</v>
      </c>
      <c r="R205" s="185">
        <v>2</v>
      </c>
      <c r="S205" s="185">
        <v>0</v>
      </c>
      <c r="T205" s="185">
        <v>1</v>
      </c>
      <c r="U205" s="185">
        <f t="shared" ref="U205:U218" si="84">+S205-T205+R205</f>
        <v>1</v>
      </c>
      <c r="V205" s="146"/>
      <c r="W205" s="118"/>
      <c r="Y205" s="29"/>
      <c r="Z205" s="29"/>
    </row>
    <row r="206" spans="15:26" ht="14.25">
      <c r="O206" s="183">
        <v>33</v>
      </c>
      <c r="P206" s="184" t="s">
        <v>27</v>
      </c>
      <c r="Q206" s="183" t="s">
        <v>396</v>
      </c>
      <c r="R206" s="185">
        <v>1</v>
      </c>
      <c r="S206" s="185">
        <v>0</v>
      </c>
      <c r="T206" s="185">
        <v>1</v>
      </c>
      <c r="U206" s="185">
        <f t="shared" si="84"/>
        <v>0</v>
      </c>
      <c r="V206" s="146"/>
      <c r="W206" s="118"/>
      <c r="Y206" s="29"/>
      <c r="Z206" s="29"/>
    </row>
    <row r="207" spans="15:26" ht="14.25">
      <c r="O207" s="183">
        <v>34</v>
      </c>
      <c r="P207" s="184" t="s">
        <v>1142</v>
      </c>
      <c r="Q207" s="183" t="s">
        <v>381</v>
      </c>
      <c r="R207" s="185">
        <v>50</v>
      </c>
      <c r="S207" s="185">
        <v>150</v>
      </c>
      <c r="T207" s="185">
        <v>25</v>
      </c>
      <c r="U207" s="185">
        <f t="shared" si="84"/>
        <v>175</v>
      </c>
      <c r="V207" s="123"/>
      <c r="W207" s="118"/>
      <c r="Y207" s="29"/>
      <c r="Z207" s="29"/>
    </row>
    <row r="208" spans="15:26" ht="14.25">
      <c r="O208" s="183">
        <v>35</v>
      </c>
      <c r="P208" s="184" t="s">
        <v>1286</v>
      </c>
      <c r="Q208" s="183" t="s">
        <v>437</v>
      </c>
      <c r="R208" s="185">
        <v>47</v>
      </c>
      <c r="S208" s="185">
        <v>0</v>
      </c>
      <c r="T208" s="185">
        <v>0</v>
      </c>
      <c r="U208" s="185">
        <f t="shared" ref="U208" si="85">+S208-T208+R208</f>
        <v>47</v>
      </c>
      <c r="V208" s="123"/>
      <c r="W208" s="118"/>
      <c r="Y208" s="29"/>
      <c r="Z208" s="29"/>
    </row>
    <row r="209" spans="15:26" ht="14.25">
      <c r="O209" s="183">
        <v>36</v>
      </c>
      <c r="P209" s="184" t="s">
        <v>647</v>
      </c>
      <c r="Q209" s="183" t="s">
        <v>437</v>
      </c>
      <c r="R209" s="185">
        <v>47</v>
      </c>
      <c r="S209" s="185">
        <v>0</v>
      </c>
      <c r="T209" s="185">
        <v>0</v>
      </c>
      <c r="U209" s="185">
        <f t="shared" si="84"/>
        <v>47</v>
      </c>
      <c r="V209" s="123"/>
      <c r="W209" s="118"/>
      <c r="Y209" s="29"/>
      <c r="Z209" s="29"/>
    </row>
    <row r="210" spans="15:26" ht="14.25">
      <c r="O210" s="183">
        <v>37</v>
      </c>
      <c r="P210" s="184" t="s">
        <v>1287</v>
      </c>
      <c r="Q210" s="183" t="s">
        <v>437</v>
      </c>
      <c r="R210" s="185">
        <v>0</v>
      </c>
      <c r="S210" s="185">
        <v>0</v>
      </c>
      <c r="T210" s="185">
        <v>0</v>
      </c>
      <c r="U210" s="185">
        <f t="shared" si="84"/>
        <v>0</v>
      </c>
      <c r="V210" s="123"/>
      <c r="W210" s="118"/>
      <c r="Y210" s="29"/>
      <c r="Z210" s="29"/>
    </row>
    <row r="211" spans="15:26" ht="14.25">
      <c r="O211" s="183">
        <v>38</v>
      </c>
      <c r="P211" s="184" t="s">
        <v>1251</v>
      </c>
      <c r="Q211" s="183" t="s">
        <v>427</v>
      </c>
      <c r="R211" s="185">
        <v>0</v>
      </c>
      <c r="S211" s="185">
        <v>0</v>
      </c>
      <c r="T211" s="185">
        <v>0</v>
      </c>
      <c r="U211" s="185">
        <f t="shared" ref="U211" si="86">+S211-T211+R211</f>
        <v>0</v>
      </c>
      <c r="V211" s="146"/>
      <c r="W211" s="118"/>
      <c r="Y211" s="29"/>
      <c r="Z211" s="29"/>
    </row>
    <row r="212" spans="15:26" ht="14.25">
      <c r="O212" s="183">
        <v>39</v>
      </c>
      <c r="P212" s="184" t="s">
        <v>1161</v>
      </c>
      <c r="Q212" s="183" t="s">
        <v>384</v>
      </c>
      <c r="R212" s="185">
        <v>10</v>
      </c>
      <c r="S212" s="185">
        <v>0</v>
      </c>
      <c r="T212" s="185">
        <v>0</v>
      </c>
      <c r="U212" s="185">
        <f t="shared" si="84"/>
        <v>10</v>
      </c>
      <c r="V212" s="146"/>
      <c r="W212" s="118"/>
      <c r="Y212" s="29"/>
      <c r="Z212" s="29"/>
    </row>
    <row r="213" spans="15:26" ht="14.25">
      <c r="O213" s="183">
        <v>40</v>
      </c>
      <c r="P213" s="184" t="s">
        <v>1160</v>
      </c>
      <c r="Q213" s="183" t="s">
        <v>384</v>
      </c>
      <c r="R213" s="185">
        <v>6</v>
      </c>
      <c r="S213" s="185">
        <v>0</v>
      </c>
      <c r="T213" s="185">
        <v>0</v>
      </c>
      <c r="U213" s="185">
        <f t="shared" si="84"/>
        <v>6</v>
      </c>
      <c r="V213" s="146"/>
      <c r="W213" s="118"/>
      <c r="Y213" s="29"/>
      <c r="Z213" s="29"/>
    </row>
    <row r="214" spans="15:26" ht="14.25">
      <c r="O214" s="183">
        <f t="shared" ref="O214:O216" si="87">+O213+1</f>
        <v>41</v>
      </c>
      <c r="P214" s="184" t="s">
        <v>651</v>
      </c>
      <c r="Q214" s="183" t="s">
        <v>384</v>
      </c>
      <c r="R214" s="185">
        <v>7</v>
      </c>
      <c r="S214" s="185">
        <v>0</v>
      </c>
      <c r="T214" s="185">
        <v>0</v>
      </c>
      <c r="U214" s="185">
        <f t="shared" si="84"/>
        <v>7</v>
      </c>
      <c r="V214" s="146"/>
      <c r="W214" s="118"/>
      <c r="Y214" s="29"/>
      <c r="Z214" s="29"/>
    </row>
    <row r="215" spans="15:26" ht="14.25">
      <c r="O215" s="183">
        <f t="shared" si="87"/>
        <v>42</v>
      </c>
      <c r="P215" s="184" t="s">
        <v>1247</v>
      </c>
      <c r="Q215" s="183" t="s">
        <v>384</v>
      </c>
      <c r="R215" s="185">
        <v>2</v>
      </c>
      <c r="S215" s="185">
        <v>0</v>
      </c>
      <c r="T215" s="185">
        <v>0</v>
      </c>
      <c r="U215" s="185">
        <f t="shared" si="84"/>
        <v>2</v>
      </c>
      <c r="V215" s="146"/>
      <c r="W215" s="118"/>
      <c r="Y215" s="29"/>
      <c r="Z215" s="29"/>
    </row>
    <row r="216" spans="15:26" ht="14.25">
      <c r="O216" s="183">
        <f t="shared" si="87"/>
        <v>43</v>
      </c>
      <c r="P216" s="184" t="s">
        <v>653</v>
      </c>
      <c r="Q216" s="183" t="s">
        <v>384</v>
      </c>
      <c r="R216" s="185">
        <v>70</v>
      </c>
      <c r="S216" s="185">
        <v>0</v>
      </c>
      <c r="T216" s="185">
        <v>0</v>
      </c>
      <c r="U216" s="185">
        <f t="shared" si="84"/>
        <v>70</v>
      </c>
      <c r="V216" s="146"/>
      <c r="W216" s="118"/>
      <c r="Y216" s="29"/>
      <c r="Z216" s="29"/>
    </row>
    <row r="217" spans="15:26" ht="14.25">
      <c r="O217" s="183">
        <v>44</v>
      </c>
      <c r="P217" s="184" t="s">
        <v>654</v>
      </c>
      <c r="Q217" s="183" t="s">
        <v>396</v>
      </c>
      <c r="R217" s="185">
        <v>49400</v>
      </c>
      <c r="S217" s="185">
        <v>0</v>
      </c>
      <c r="T217" s="185">
        <v>5600</v>
      </c>
      <c r="U217" s="219">
        <f t="shared" si="84"/>
        <v>43800</v>
      </c>
      <c r="V217" s="146"/>
      <c r="W217" s="118"/>
      <c r="Y217" s="29" t="s">
        <v>1256</v>
      </c>
      <c r="Z217" s="29"/>
    </row>
    <row r="218" spans="15:26" ht="15" thickBot="1">
      <c r="O218" s="159">
        <v>45</v>
      </c>
      <c r="P218" s="177" t="s">
        <v>1332</v>
      </c>
      <c r="Q218" s="159" t="s">
        <v>427</v>
      </c>
      <c r="R218" s="164">
        <v>0</v>
      </c>
      <c r="S218" s="140">
        <v>0</v>
      </c>
      <c r="T218" s="140">
        <v>0</v>
      </c>
      <c r="U218" s="191">
        <f t="shared" si="84"/>
        <v>0</v>
      </c>
      <c r="V218" s="119"/>
      <c r="W218" s="118"/>
      <c r="Y218" s="29"/>
      <c r="Z218" s="29"/>
    </row>
    <row r="219" spans="15:26" ht="14.25">
      <c r="O219" s="139"/>
      <c r="P219" s="127"/>
      <c r="Q219" s="131"/>
      <c r="R219" s="130"/>
      <c r="S219" s="130"/>
      <c r="T219" s="130"/>
      <c r="U219" s="130"/>
      <c r="V219" s="119"/>
      <c r="W219" s="118"/>
      <c r="Y219" s="29"/>
      <c r="Z219" s="29"/>
    </row>
    <row r="220" spans="15:26" ht="15" thickBot="1">
      <c r="O220" s="148"/>
      <c r="P220" s="238" t="s">
        <v>1418</v>
      </c>
      <c r="Q220" s="147"/>
      <c r="R220" s="147"/>
      <c r="S220" s="147"/>
      <c r="T220" s="147" t="s">
        <v>63</v>
      </c>
      <c r="U220" s="147"/>
      <c r="V220" s="146"/>
      <c r="W220" s="118"/>
      <c r="Y220" s="29"/>
      <c r="Z220" s="29"/>
    </row>
    <row r="221" spans="15:26" ht="26.25" thickBot="1">
      <c r="O221" s="143" t="s">
        <v>372</v>
      </c>
      <c r="P221" s="157" t="s">
        <v>373</v>
      </c>
      <c r="Q221" s="157" t="s">
        <v>374</v>
      </c>
      <c r="R221" s="157" t="s">
        <v>375</v>
      </c>
      <c r="S221" s="143" t="s">
        <v>376</v>
      </c>
      <c r="T221" s="157" t="s">
        <v>377</v>
      </c>
      <c r="U221" s="157" t="s">
        <v>354</v>
      </c>
      <c r="V221" s="146"/>
      <c r="W221" s="118"/>
      <c r="Y221" s="29"/>
      <c r="Z221" s="29"/>
    </row>
    <row r="222" spans="15:26" ht="14.25">
      <c r="O222" s="200">
        <v>1</v>
      </c>
      <c r="P222" s="182" t="s">
        <v>713</v>
      </c>
      <c r="Q222" s="193" t="s">
        <v>383</v>
      </c>
      <c r="R222" s="182">
        <v>1</v>
      </c>
      <c r="S222" s="182">
        <v>0</v>
      </c>
      <c r="T222" s="182">
        <v>0</v>
      </c>
      <c r="U222" s="182">
        <f>+S222-T222+R222</f>
        <v>1</v>
      </c>
      <c r="V222" s="146"/>
      <c r="W222" s="118"/>
      <c r="Y222" s="29"/>
      <c r="Z222" s="29"/>
    </row>
    <row r="223" spans="15:26" ht="14.25">
      <c r="O223" s="201">
        <f>+O222+1</f>
        <v>2</v>
      </c>
      <c r="P223" s="185" t="s">
        <v>219</v>
      </c>
      <c r="Q223" s="195" t="s">
        <v>384</v>
      </c>
      <c r="R223" s="185">
        <v>2</v>
      </c>
      <c r="S223" s="185">
        <v>0</v>
      </c>
      <c r="T223" s="185">
        <v>0</v>
      </c>
      <c r="U223" s="185">
        <f>+S223-T223+R223</f>
        <v>2</v>
      </c>
      <c r="V223" s="146"/>
      <c r="W223" s="118"/>
      <c r="Y223" s="29"/>
      <c r="Z223" s="29"/>
    </row>
    <row r="224" spans="15:26" ht="14.25">
      <c r="O224" s="201">
        <f>+O223+1</f>
        <v>3</v>
      </c>
      <c r="P224" s="185" t="s">
        <v>655</v>
      </c>
      <c r="Q224" s="195" t="s">
        <v>384</v>
      </c>
      <c r="R224" s="185">
        <v>3</v>
      </c>
      <c r="S224" s="185">
        <v>0</v>
      </c>
      <c r="T224" s="185">
        <v>0</v>
      </c>
      <c r="U224" s="185">
        <f t="shared" ref="U224:U256" si="88">+S224-T224+R224</f>
        <v>3</v>
      </c>
      <c r="V224" s="146"/>
      <c r="W224" s="118"/>
      <c r="Y224" s="29"/>
      <c r="Z224" s="29"/>
    </row>
    <row r="225" spans="15:28" ht="14.25">
      <c r="O225" s="201">
        <f t="shared" ref="O225:O256" si="89">+O224+1</f>
        <v>4</v>
      </c>
      <c r="P225" s="185" t="s">
        <v>1206</v>
      </c>
      <c r="Q225" s="195" t="s">
        <v>384</v>
      </c>
      <c r="R225" s="185">
        <v>12</v>
      </c>
      <c r="S225" s="185">
        <v>0</v>
      </c>
      <c r="T225" s="185">
        <v>2</v>
      </c>
      <c r="U225" s="185">
        <f t="shared" ref="U225:U226" si="90">+S225-T225+R225</f>
        <v>10</v>
      </c>
      <c r="V225" s="146"/>
      <c r="W225" s="118"/>
      <c r="Y225" s="29"/>
      <c r="Z225" s="29"/>
    </row>
    <row r="226" spans="15:28" ht="14.25">
      <c r="O226" s="201">
        <f t="shared" si="89"/>
        <v>5</v>
      </c>
      <c r="P226" s="185" t="s">
        <v>1207</v>
      </c>
      <c r="Q226" s="195" t="s">
        <v>384</v>
      </c>
      <c r="R226" s="185">
        <v>13</v>
      </c>
      <c r="S226" s="185">
        <v>0</v>
      </c>
      <c r="T226" s="185">
        <v>1</v>
      </c>
      <c r="U226" s="185">
        <f t="shared" si="90"/>
        <v>12</v>
      </c>
      <c r="V226" s="146"/>
      <c r="W226" s="118"/>
      <c r="Y226" s="29"/>
      <c r="Z226" s="29"/>
    </row>
    <row r="227" spans="15:28" ht="14.25">
      <c r="O227" s="201">
        <v>6</v>
      </c>
      <c r="P227" s="185" t="s">
        <v>1429</v>
      </c>
      <c r="Q227" s="195" t="s">
        <v>384</v>
      </c>
      <c r="R227" s="185">
        <v>0</v>
      </c>
      <c r="S227" s="185">
        <v>20</v>
      </c>
      <c r="T227" s="185">
        <v>0</v>
      </c>
      <c r="U227" s="185">
        <f t="shared" si="88"/>
        <v>20</v>
      </c>
      <c r="V227" s="146"/>
      <c r="W227" s="118"/>
      <c r="Y227" s="29"/>
      <c r="Z227" s="29"/>
    </row>
    <row r="228" spans="15:28" ht="14.25">
      <c r="O228" s="201">
        <v>7</v>
      </c>
      <c r="P228" s="185" t="s">
        <v>1229</v>
      </c>
      <c r="Q228" s="195" t="s">
        <v>384</v>
      </c>
      <c r="R228" s="185">
        <v>0</v>
      </c>
      <c r="S228" s="185">
        <v>0</v>
      </c>
      <c r="T228" s="185">
        <v>0</v>
      </c>
      <c r="U228" s="185">
        <f t="shared" si="88"/>
        <v>0</v>
      </c>
      <c r="V228" s="146"/>
      <c r="W228" s="118"/>
      <c r="Y228" s="29"/>
      <c r="Z228" s="29"/>
    </row>
    <row r="229" spans="15:28" ht="14.25">
      <c r="O229" s="201">
        <v>8</v>
      </c>
      <c r="P229" s="185" t="s">
        <v>672</v>
      </c>
      <c r="Q229" s="195" t="s">
        <v>384</v>
      </c>
      <c r="R229" s="185">
        <v>2</v>
      </c>
      <c r="S229" s="185">
        <v>0</v>
      </c>
      <c r="T229" s="185">
        <v>0</v>
      </c>
      <c r="U229" s="185">
        <f t="shared" si="88"/>
        <v>2</v>
      </c>
      <c r="V229" s="146"/>
      <c r="W229" s="118"/>
      <c r="Y229" s="29"/>
      <c r="Z229" s="29"/>
    </row>
    <row r="230" spans="15:28" ht="15" thickBot="1">
      <c r="O230" s="201">
        <v>9</v>
      </c>
      <c r="P230" s="185" t="s">
        <v>673</v>
      </c>
      <c r="Q230" s="195" t="s">
        <v>384</v>
      </c>
      <c r="R230" s="185">
        <v>4</v>
      </c>
      <c r="S230" s="185">
        <v>0</v>
      </c>
      <c r="T230" s="185">
        <v>0</v>
      </c>
      <c r="U230" s="185">
        <f t="shared" si="88"/>
        <v>4</v>
      </c>
      <c r="V230" s="146"/>
      <c r="W230" s="118"/>
      <c r="Y230" s="29"/>
      <c r="Z230" s="29"/>
      <c r="AA230" s="144"/>
    </row>
    <row r="231" spans="15:28" ht="14.25">
      <c r="O231" s="201">
        <v>10</v>
      </c>
      <c r="P231" s="185" t="s">
        <v>988</v>
      </c>
      <c r="Q231" s="195" t="s">
        <v>383</v>
      </c>
      <c r="R231" s="185">
        <v>7</v>
      </c>
      <c r="S231" s="185">
        <v>0</v>
      </c>
      <c r="T231" s="185">
        <v>0</v>
      </c>
      <c r="U231" s="185">
        <f t="shared" si="88"/>
        <v>7</v>
      </c>
      <c r="V231" s="146"/>
      <c r="W231" s="118"/>
      <c r="Y231" s="29"/>
      <c r="Z231" s="29"/>
    </row>
    <row r="232" spans="15:28" ht="14.25">
      <c r="O232" s="201">
        <f t="shared" si="89"/>
        <v>11</v>
      </c>
      <c r="P232" s="185" t="s">
        <v>159</v>
      </c>
      <c r="Q232" s="195" t="s">
        <v>383</v>
      </c>
      <c r="R232" s="185">
        <v>2</v>
      </c>
      <c r="S232" s="185">
        <v>0</v>
      </c>
      <c r="T232" s="185">
        <v>0</v>
      </c>
      <c r="U232" s="185">
        <f t="shared" si="88"/>
        <v>2</v>
      </c>
      <c r="V232" s="146"/>
      <c r="W232" s="118"/>
      <c r="Y232" s="29"/>
      <c r="Z232" s="29"/>
    </row>
    <row r="233" spans="15:28" ht="14.25">
      <c r="O233" s="201">
        <f t="shared" si="89"/>
        <v>12</v>
      </c>
      <c r="P233" s="185" t="s">
        <v>160</v>
      </c>
      <c r="Q233" s="195" t="s">
        <v>384</v>
      </c>
      <c r="R233" s="185">
        <v>10</v>
      </c>
      <c r="S233" s="185">
        <v>0</v>
      </c>
      <c r="T233" s="185">
        <v>0</v>
      </c>
      <c r="U233" s="185">
        <f t="shared" si="88"/>
        <v>10</v>
      </c>
      <c r="V233" s="146"/>
      <c r="W233" s="118"/>
      <c r="Y233" s="29"/>
      <c r="Z233" s="29"/>
    </row>
    <row r="234" spans="15:28">
      <c r="O234" s="201">
        <f t="shared" si="89"/>
        <v>13</v>
      </c>
      <c r="P234" s="185" t="s">
        <v>1076</v>
      </c>
      <c r="Q234" s="195" t="s">
        <v>384</v>
      </c>
      <c r="R234" s="185">
        <v>6</v>
      </c>
      <c r="S234" s="185">
        <v>0</v>
      </c>
      <c r="T234" s="185">
        <v>0</v>
      </c>
      <c r="U234" s="185">
        <f t="shared" si="88"/>
        <v>6</v>
      </c>
      <c r="V234" s="138"/>
      <c r="W234" s="130"/>
      <c r="X234" s="133"/>
      <c r="Y234" s="130"/>
      <c r="Z234" s="130"/>
      <c r="AA234" s="130"/>
      <c r="AB234" s="130"/>
    </row>
    <row r="235" spans="15:28" ht="14.25">
      <c r="O235" s="201">
        <f t="shared" si="89"/>
        <v>14</v>
      </c>
      <c r="P235" s="185" t="s">
        <v>1255</v>
      </c>
      <c r="Q235" s="195" t="s">
        <v>384</v>
      </c>
      <c r="R235" s="185">
        <v>8</v>
      </c>
      <c r="S235" s="185">
        <v>0</v>
      </c>
      <c r="T235" s="185">
        <v>0</v>
      </c>
      <c r="U235" s="185">
        <f t="shared" si="88"/>
        <v>8</v>
      </c>
      <c r="V235" s="146"/>
      <c r="W235" s="118"/>
      <c r="Y235" s="29"/>
      <c r="Z235" s="29"/>
    </row>
    <row r="236" spans="15:28" ht="14.25">
      <c r="O236" s="201">
        <f t="shared" si="89"/>
        <v>15</v>
      </c>
      <c r="P236" s="185" t="s">
        <v>679</v>
      </c>
      <c r="Q236" s="195" t="s">
        <v>384</v>
      </c>
      <c r="R236" s="185">
        <v>4</v>
      </c>
      <c r="S236" s="185">
        <v>0</v>
      </c>
      <c r="T236" s="185">
        <v>0</v>
      </c>
      <c r="U236" s="185">
        <f t="shared" si="88"/>
        <v>4</v>
      </c>
      <c r="V236" s="146"/>
      <c r="W236" s="118"/>
      <c r="Y236" s="29"/>
      <c r="Z236" s="29"/>
    </row>
    <row r="237" spans="15:28" ht="14.25">
      <c r="O237" s="201">
        <f t="shared" si="89"/>
        <v>16</v>
      </c>
      <c r="P237" s="185" t="s">
        <v>486</v>
      </c>
      <c r="Q237" s="195" t="s">
        <v>384</v>
      </c>
      <c r="R237" s="185">
        <v>9</v>
      </c>
      <c r="S237" s="185">
        <v>0</v>
      </c>
      <c r="T237" s="185">
        <v>0</v>
      </c>
      <c r="U237" s="185">
        <f t="shared" si="88"/>
        <v>9</v>
      </c>
      <c r="V237" s="146"/>
      <c r="W237" s="118"/>
      <c r="Y237" s="29"/>
      <c r="Z237" s="29"/>
    </row>
    <row r="238" spans="15:28" ht="14.25">
      <c r="O238" s="201">
        <f t="shared" si="89"/>
        <v>17</v>
      </c>
      <c r="P238" s="185" t="s">
        <v>324</v>
      </c>
      <c r="Q238" s="195" t="s">
        <v>384</v>
      </c>
      <c r="R238" s="185">
        <v>0</v>
      </c>
      <c r="S238" s="185">
        <v>0</v>
      </c>
      <c r="T238" s="185">
        <v>0</v>
      </c>
      <c r="U238" s="185">
        <f t="shared" si="88"/>
        <v>0</v>
      </c>
      <c r="V238" s="146"/>
      <c r="W238" s="118"/>
      <c r="Y238" s="29"/>
      <c r="Z238" s="29"/>
    </row>
    <row r="239" spans="15:28" ht="14.25">
      <c r="O239" s="201">
        <f t="shared" si="89"/>
        <v>18</v>
      </c>
      <c r="P239" s="185" t="s">
        <v>1162</v>
      </c>
      <c r="Q239" s="195" t="s">
        <v>384</v>
      </c>
      <c r="R239" s="185">
        <v>9</v>
      </c>
      <c r="S239" s="185">
        <v>0</v>
      </c>
      <c r="T239" s="185">
        <v>0</v>
      </c>
      <c r="U239" s="185">
        <f t="shared" si="88"/>
        <v>9</v>
      </c>
      <c r="V239" s="146"/>
      <c r="W239" s="118"/>
      <c r="Y239" s="29"/>
      <c r="Z239" s="29"/>
    </row>
    <row r="240" spans="15:28" ht="14.25">
      <c r="O240" s="201">
        <f t="shared" si="89"/>
        <v>19</v>
      </c>
      <c r="P240" s="185" t="s">
        <v>1201</v>
      </c>
      <c r="Q240" s="195" t="s">
        <v>384</v>
      </c>
      <c r="R240" s="185">
        <v>9</v>
      </c>
      <c r="S240" s="185">
        <v>0</v>
      </c>
      <c r="T240" s="185">
        <v>0</v>
      </c>
      <c r="U240" s="185">
        <f t="shared" si="88"/>
        <v>9</v>
      </c>
      <c r="V240" s="146"/>
      <c r="W240" s="118"/>
      <c r="Y240" s="29"/>
      <c r="Z240" s="29"/>
    </row>
    <row r="241" spans="15:26" ht="14.25">
      <c r="O241" s="201">
        <f t="shared" si="89"/>
        <v>20</v>
      </c>
      <c r="P241" s="185" t="s">
        <v>681</v>
      </c>
      <c r="Q241" s="195" t="s">
        <v>384</v>
      </c>
      <c r="R241" s="185">
        <v>3</v>
      </c>
      <c r="S241" s="185">
        <v>0</v>
      </c>
      <c r="T241" s="185">
        <v>0</v>
      </c>
      <c r="U241" s="185">
        <f t="shared" si="88"/>
        <v>3</v>
      </c>
      <c r="V241" s="146"/>
      <c r="W241" s="118"/>
      <c r="Y241" s="29"/>
      <c r="Z241" s="29"/>
    </row>
    <row r="242" spans="15:26" ht="14.25">
      <c r="O242" s="201">
        <f t="shared" si="89"/>
        <v>21</v>
      </c>
      <c r="P242" s="185" t="s">
        <v>307</v>
      </c>
      <c r="Q242" s="195" t="s">
        <v>384</v>
      </c>
      <c r="R242" s="185">
        <v>1</v>
      </c>
      <c r="S242" s="185">
        <v>0</v>
      </c>
      <c r="T242" s="185">
        <v>0</v>
      </c>
      <c r="U242" s="185">
        <f t="shared" si="88"/>
        <v>1</v>
      </c>
      <c r="V242" s="146"/>
      <c r="W242" s="118"/>
      <c r="Y242" s="29"/>
      <c r="Z242" s="29"/>
    </row>
    <row r="243" spans="15:26" ht="14.25">
      <c r="O243" s="201">
        <f t="shared" si="89"/>
        <v>22</v>
      </c>
      <c r="P243" s="185" t="s">
        <v>1167</v>
      </c>
      <c r="Q243" s="195" t="s">
        <v>384</v>
      </c>
      <c r="R243" s="185">
        <v>3</v>
      </c>
      <c r="S243" s="185">
        <v>0</v>
      </c>
      <c r="T243" s="185">
        <v>0</v>
      </c>
      <c r="U243" s="185">
        <f t="shared" si="88"/>
        <v>3</v>
      </c>
      <c r="V243" s="146"/>
      <c r="W243" s="118"/>
      <c r="Y243" s="29"/>
      <c r="Z243" s="29"/>
    </row>
    <row r="244" spans="15:26" ht="14.25">
      <c r="O244" s="201">
        <f t="shared" si="89"/>
        <v>23</v>
      </c>
      <c r="P244" s="185" t="s">
        <v>1202</v>
      </c>
      <c r="Q244" s="195" t="s">
        <v>384</v>
      </c>
      <c r="R244" s="185">
        <v>0</v>
      </c>
      <c r="S244" s="185">
        <v>0</v>
      </c>
      <c r="T244" s="185">
        <v>0</v>
      </c>
      <c r="U244" s="185">
        <f t="shared" si="88"/>
        <v>0</v>
      </c>
      <c r="V244" s="146"/>
      <c r="W244" s="118"/>
      <c r="Y244" s="29"/>
      <c r="Z244" s="29"/>
    </row>
    <row r="245" spans="15:26" ht="14.25">
      <c r="O245" s="201">
        <f t="shared" si="89"/>
        <v>24</v>
      </c>
      <c r="P245" s="185" t="s">
        <v>1254</v>
      </c>
      <c r="Q245" s="195" t="s">
        <v>384</v>
      </c>
      <c r="R245" s="185">
        <v>18</v>
      </c>
      <c r="S245" s="185">
        <v>0</v>
      </c>
      <c r="T245" s="185">
        <v>0</v>
      </c>
      <c r="U245" s="185">
        <f t="shared" si="88"/>
        <v>18</v>
      </c>
      <c r="V245" s="146"/>
      <c r="W245" s="118"/>
      <c r="Y245" s="29"/>
      <c r="Z245" s="29"/>
    </row>
    <row r="246" spans="15:26" ht="14.25">
      <c r="O246" s="201">
        <f t="shared" si="89"/>
        <v>25</v>
      </c>
      <c r="P246" s="185" t="s">
        <v>1245</v>
      </c>
      <c r="Q246" s="195" t="s">
        <v>384</v>
      </c>
      <c r="R246" s="185">
        <v>8</v>
      </c>
      <c r="S246" s="185">
        <v>0</v>
      </c>
      <c r="T246" s="185">
        <v>0</v>
      </c>
      <c r="U246" s="185">
        <f t="shared" ref="U246" si="91">+S246-T246+R246</f>
        <v>8</v>
      </c>
      <c r="V246" s="146"/>
      <c r="W246" s="118"/>
      <c r="Y246" s="29"/>
      <c r="Z246" s="29"/>
    </row>
    <row r="247" spans="15:26" ht="14.25">
      <c r="O247" s="201">
        <f t="shared" si="89"/>
        <v>26</v>
      </c>
      <c r="P247" s="185" t="s">
        <v>1268</v>
      </c>
      <c r="Q247" s="195" t="s">
        <v>384</v>
      </c>
      <c r="R247" s="185">
        <v>14</v>
      </c>
      <c r="S247" s="185">
        <v>0</v>
      </c>
      <c r="T247" s="185">
        <v>0</v>
      </c>
      <c r="U247" s="185">
        <f t="shared" ref="U247" si="92">+S247-T247+R247</f>
        <v>14</v>
      </c>
      <c r="V247" s="146"/>
      <c r="W247" s="118"/>
      <c r="Y247" s="29"/>
      <c r="Z247" s="29"/>
    </row>
    <row r="248" spans="15:26" ht="14.25">
      <c r="O248" s="201">
        <f t="shared" si="89"/>
        <v>27</v>
      </c>
      <c r="P248" s="185" t="s">
        <v>1269</v>
      </c>
      <c r="Q248" s="195" t="s">
        <v>384</v>
      </c>
      <c r="R248" s="185">
        <v>8</v>
      </c>
      <c r="S248" s="185">
        <v>0</v>
      </c>
      <c r="T248" s="185">
        <v>0</v>
      </c>
      <c r="U248" s="185">
        <f t="shared" ref="U248" si="93">+S248-T248+R248</f>
        <v>8</v>
      </c>
      <c r="V248" s="146"/>
      <c r="W248" s="118"/>
      <c r="Y248" s="29"/>
      <c r="Z248" s="29"/>
    </row>
    <row r="249" spans="15:26" ht="14.25">
      <c r="O249" s="201">
        <f t="shared" si="89"/>
        <v>28</v>
      </c>
      <c r="P249" s="185" t="s">
        <v>1292</v>
      </c>
      <c r="Q249" s="195" t="s">
        <v>384</v>
      </c>
      <c r="R249" s="185">
        <v>12</v>
      </c>
      <c r="S249" s="185">
        <v>0</v>
      </c>
      <c r="T249" s="185">
        <v>0</v>
      </c>
      <c r="U249" s="185">
        <f t="shared" ref="U249" si="94">+S249-T249+R249</f>
        <v>12</v>
      </c>
      <c r="V249" s="146"/>
      <c r="W249" s="118"/>
      <c r="Y249" s="29"/>
      <c r="Z249" s="29"/>
    </row>
    <row r="250" spans="15:26" ht="14.25">
      <c r="O250" s="201">
        <v>29</v>
      </c>
      <c r="P250" s="185" t="s">
        <v>358</v>
      </c>
      <c r="Q250" s="195" t="s">
        <v>384</v>
      </c>
      <c r="R250" s="185">
        <v>3</v>
      </c>
      <c r="S250" s="185">
        <v>0</v>
      </c>
      <c r="T250" s="185">
        <v>0</v>
      </c>
      <c r="U250" s="185">
        <f t="shared" si="88"/>
        <v>3</v>
      </c>
      <c r="V250" s="146"/>
      <c r="W250" s="118"/>
      <c r="Y250" s="29"/>
      <c r="Z250" s="29"/>
    </row>
    <row r="251" spans="15:26" ht="14.25">
      <c r="O251" s="201">
        <f t="shared" si="89"/>
        <v>30</v>
      </c>
      <c r="P251" s="185" t="s">
        <v>682</v>
      </c>
      <c r="Q251" s="195" t="s">
        <v>384</v>
      </c>
      <c r="R251" s="185">
        <v>2</v>
      </c>
      <c r="S251" s="185">
        <v>0</v>
      </c>
      <c r="T251" s="185">
        <v>0</v>
      </c>
      <c r="U251" s="185">
        <f t="shared" si="88"/>
        <v>2</v>
      </c>
      <c r="V251" s="146"/>
      <c r="W251" s="118"/>
      <c r="Y251" s="29"/>
      <c r="Z251" s="29"/>
    </row>
    <row r="252" spans="15:26" ht="14.25">
      <c r="O252" s="201">
        <f t="shared" si="89"/>
        <v>31</v>
      </c>
      <c r="P252" s="185" t="s">
        <v>683</v>
      </c>
      <c r="Q252" s="195" t="s">
        <v>384</v>
      </c>
      <c r="R252" s="185">
        <v>1</v>
      </c>
      <c r="S252" s="185">
        <v>0</v>
      </c>
      <c r="T252" s="185">
        <v>0</v>
      </c>
      <c r="U252" s="185">
        <f t="shared" si="88"/>
        <v>1</v>
      </c>
      <c r="V252" s="146"/>
      <c r="W252" s="118"/>
      <c r="Y252" s="29"/>
      <c r="Z252" s="29"/>
    </row>
    <row r="253" spans="15:26" ht="14.25">
      <c r="O253" s="201">
        <f t="shared" si="89"/>
        <v>32</v>
      </c>
      <c r="P253" s="185" t="s">
        <v>684</v>
      </c>
      <c r="Q253" s="195" t="s">
        <v>384</v>
      </c>
      <c r="R253" s="185">
        <v>1</v>
      </c>
      <c r="S253" s="185">
        <v>0</v>
      </c>
      <c r="T253" s="185">
        <v>0</v>
      </c>
      <c r="U253" s="185">
        <f t="shared" si="88"/>
        <v>1</v>
      </c>
      <c r="V253" s="146"/>
      <c r="W253" s="118"/>
      <c r="Y253" s="29"/>
      <c r="Z253" s="29"/>
    </row>
    <row r="254" spans="15:26" ht="14.25">
      <c r="O254" s="201">
        <f t="shared" si="89"/>
        <v>33</v>
      </c>
      <c r="P254" s="185" t="s">
        <v>1088</v>
      </c>
      <c r="Q254" s="195" t="s">
        <v>384</v>
      </c>
      <c r="R254" s="185">
        <v>2</v>
      </c>
      <c r="S254" s="185">
        <v>0</v>
      </c>
      <c r="T254" s="185">
        <v>0</v>
      </c>
      <c r="U254" s="185">
        <f t="shared" si="88"/>
        <v>2</v>
      </c>
      <c r="V254" s="146"/>
      <c r="W254" s="118"/>
      <c r="Y254" s="29"/>
      <c r="Z254" s="29"/>
    </row>
    <row r="255" spans="15:26" ht="14.25">
      <c r="O255" s="201">
        <f t="shared" si="89"/>
        <v>34</v>
      </c>
      <c r="P255" s="185" t="s">
        <v>1089</v>
      </c>
      <c r="Q255" s="195" t="s">
        <v>384</v>
      </c>
      <c r="R255" s="185">
        <v>3</v>
      </c>
      <c r="S255" s="185">
        <v>0</v>
      </c>
      <c r="T255" s="185">
        <v>0</v>
      </c>
      <c r="U255" s="185">
        <f t="shared" si="88"/>
        <v>3</v>
      </c>
      <c r="V255" s="146"/>
      <c r="W255" s="118"/>
      <c r="Y255" s="29"/>
      <c r="Z255" s="29"/>
    </row>
    <row r="256" spans="15:26" ht="15" thickBot="1">
      <c r="O256" s="207">
        <f t="shared" si="89"/>
        <v>35</v>
      </c>
      <c r="P256" s="191" t="s">
        <v>1090</v>
      </c>
      <c r="Q256" s="214" t="s">
        <v>384</v>
      </c>
      <c r="R256" s="191">
        <v>2</v>
      </c>
      <c r="S256" s="191">
        <v>0</v>
      </c>
      <c r="T256" s="191">
        <v>0</v>
      </c>
      <c r="U256" s="191">
        <f t="shared" si="88"/>
        <v>2</v>
      </c>
      <c r="V256" s="123"/>
      <c r="W256" s="118"/>
      <c r="Y256" s="29"/>
      <c r="Z256" s="29"/>
    </row>
    <row r="257" spans="15:27" ht="15" thickBot="1">
      <c r="O257" s="139"/>
      <c r="P257" s="130"/>
      <c r="Q257" s="133"/>
      <c r="R257" s="130"/>
      <c r="S257" s="130"/>
      <c r="T257" s="130"/>
      <c r="U257" s="130"/>
      <c r="V257" s="123"/>
      <c r="W257" s="118"/>
      <c r="Y257" s="29"/>
      <c r="Z257" s="29"/>
      <c r="AA257" s="154"/>
    </row>
    <row r="258" spans="15:27" ht="15" thickBot="1">
      <c r="O258" s="148"/>
      <c r="P258" s="238" t="s">
        <v>1418</v>
      </c>
      <c r="Q258" s="147"/>
      <c r="R258" s="147"/>
      <c r="S258" s="147"/>
      <c r="T258" s="147" t="s">
        <v>63</v>
      </c>
      <c r="U258" s="147"/>
      <c r="V258" s="146"/>
      <c r="W258" s="118"/>
      <c r="Y258" s="29"/>
      <c r="Z258" s="29"/>
    </row>
    <row r="259" spans="15:27" ht="26.25" thickBot="1">
      <c r="O259" s="143" t="s">
        <v>372</v>
      </c>
      <c r="P259" s="157" t="s">
        <v>373</v>
      </c>
      <c r="Q259" s="157" t="s">
        <v>374</v>
      </c>
      <c r="R259" s="157" t="s">
        <v>375</v>
      </c>
      <c r="S259" s="143" t="s">
        <v>376</v>
      </c>
      <c r="T259" s="157" t="s">
        <v>377</v>
      </c>
      <c r="U259" s="157" t="s">
        <v>354</v>
      </c>
      <c r="V259" s="123"/>
      <c r="W259" s="118"/>
      <c r="Y259" s="29"/>
      <c r="Z259" s="29"/>
    </row>
    <row r="260" spans="15:27" ht="14.25">
      <c r="O260" s="201">
        <v>36</v>
      </c>
      <c r="P260" s="185" t="s">
        <v>1091</v>
      </c>
      <c r="Q260" s="195" t="s">
        <v>384</v>
      </c>
      <c r="R260" s="185">
        <v>4</v>
      </c>
      <c r="S260" s="185">
        <v>0</v>
      </c>
      <c r="T260" s="185">
        <v>0</v>
      </c>
      <c r="U260" s="185">
        <f t="shared" ref="U260:U263" si="95">+S260-T260+R260</f>
        <v>4</v>
      </c>
      <c r="V260" s="123"/>
      <c r="W260" s="118"/>
      <c r="Y260" s="29"/>
      <c r="Z260" s="29"/>
    </row>
    <row r="261" spans="15:27" ht="14.25">
      <c r="O261" s="201">
        <v>37</v>
      </c>
      <c r="P261" s="185" t="s">
        <v>242</v>
      </c>
      <c r="Q261" s="195" t="s">
        <v>384</v>
      </c>
      <c r="R261" s="185">
        <v>1</v>
      </c>
      <c r="S261" s="185">
        <v>0</v>
      </c>
      <c r="T261" s="185">
        <v>0</v>
      </c>
      <c r="U261" s="185">
        <f t="shared" si="95"/>
        <v>1</v>
      </c>
      <c r="V261" s="123"/>
      <c r="W261" s="118"/>
      <c r="Y261" s="29"/>
      <c r="Z261" s="29"/>
    </row>
    <row r="262" spans="15:27" ht="14.25">
      <c r="O262" s="201">
        <f t="shared" ref="O262:O263" si="96">+O261+1</f>
        <v>38</v>
      </c>
      <c r="P262" s="185" t="s">
        <v>527</v>
      </c>
      <c r="Q262" s="195" t="s">
        <v>384</v>
      </c>
      <c r="R262" s="185">
        <v>200</v>
      </c>
      <c r="S262" s="185">
        <v>0</v>
      </c>
      <c r="T262" s="185">
        <v>0</v>
      </c>
      <c r="U262" s="185">
        <f t="shared" si="95"/>
        <v>200</v>
      </c>
      <c r="V262" s="123"/>
      <c r="W262" s="118"/>
      <c r="Y262" s="29"/>
      <c r="Z262" s="210"/>
    </row>
    <row r="263" spans="15:27" ht="14.25">
      <c r="O263" s="201">
        <f t="shared" si="96"/>
        <v>39</v>
      </c>
      <c r="P263" s="185" t="s">
        <v>1246</v>
      </c>
      <c r="Q263" s="195" t="s">
        <v>384</v>
      </c>
      <c r="R263" s="185">
        <v>2</v>
      </c>
      <c r="S263" s="185">
        <v>0</v>
      </c>
      <c r="T263" s="185">
        <v>0</v>
      </c>
      <c r="U263" s="185">
        <f t="shared" si="95"/>
        <v>2</v>
      </c>
      <c r="V263" s="123"/>
      <c r="W263" s="118"/>
      <c r="Y263" s="29"/>
      <c r="Z263" s="29"/>
    </row>
    <row r="264" spans="15:27" ht="14.25">
      <c r="O264" s="215">
        <v>40</v>
      </c>
      <c r="P264" s="217" t="s">
        <v>158</v>
      </c>
      <c r="Q264" s="229" t="s">
        <v>384</v>
      </c>
      <c r="R264" s="217">
        <v>4</v>
      </c>
      <c r="S264" s="217">
        <v>0</v>
      </c>
      <c r="T264" s="217">
        <v>0</v>
      </c>
      <c r="U264" s="217">
        <f t="shared" ref="U264" si="97">+S264-T264+R264</f>
        <v>4</v>
      </c>
      <c r="V264" s="123"/>
      <c r="W264" s="118"/>
      <c r="Y264" s="29"/>
      <c r="Z264" s="29"/>
    </row>
    <row r="265" spans="15:27" ht="14.25">
      <c r="O265" s="228">
        <v>41</v>
      </c>
      <c r="P265" s="217" t="s">
        <v>689</v>
      </c>
      <c r="Q265" s="229" t="s">
        <v>384</v>
      </c>
      <c r="R265" s="217">
        <v>0</v>
      </c>
      <c r="S265" s="217">
        <v>0</v>
      </c>
      <c r="T265" s="217">
        <v>0</v>
      </c>
      <c r="U265" s="217">
        <f t="shared" ref="U265" si="98">+S265-T265+R265</f>
        <v>0</v>
      </c>
      <c r="V265" s="123"/>
      <c r="W265" s="118"/>
      <c r="Y265" s="29"/>
      <c r="Z265" s="29"/>
    </row>
    <row r="266" spans="15:27" ht="14.25">
      <c r="O266" s="228">
        <v>42</v>
      </c>
      <c r="P266" s="217" t="s">
        <v>1260</v>
      </c>
      <c r="Q266" s="229" t="s">
        <v>419</v>
      </c>
      <c r="R266" s="217">
        <v>1</v>
      </c>
      <c r="S266" s="217">
        <v>0</v>
      </c>
      <c r="T266" s="217">
        <v>0</v>
      </c>
      <c r="U266" s="217">
        <f t="shared" ref="U266" si="99">+S266-T266+R266</f>
        <v>1</v>
      </c>
      <c r="V266" s="123"/>
      <c r="W266" s="118"/>
      <c r="Y266" s="29"/>
      <c r="Z266" s="29"/>
    </row>
    <row r="267" spans="15:27" ht="14.25">
      <c r="O267" s="228">
        <v>43</v>
      </c>
      <c r="P267" s="217" t="s">
        <v>862</v>
      </c>
      <c r="Q267" s="229" t="s">
        <v>384</v>
      </c>
      <c r="R267" s="217">
        <v>0</v>
      </c>
      <c r="S267" s="217">
        <v>0</v>
      </c>
      <c r="T267" s="217">
        <v>0</v>
      </c>
      <c r="U267" s="217">
        <f t="shared" ref="U267" si="100">+S267-T267+R267</f>
        <v>0</v>
      </c>
      <c r="V267" s="123"/>
      <c r="W267" s="118"/>
      <c r="Y267" s="29"/>
      <c r="Z267" s="29"/>
    </row>
    <row r="268" spans="15:27" ht="14.25">
      <c r="O268" s="202">
        <v>44</v>
      </c>
      <c r="P268" s="185" t="s">
        <v>304</v>
      </c>
      <c r="Q268" s="195" t="s">
        <v>384</v>
      </c>
      <c r="R268" s="185">
        <v>1</v>
      </c>
      <c r="S268" s="185">
        <v>0</v>
      </c>
      <c r="T268" s="185">
        <v>0</v>
      </c>
      <c r="U268" s="185">
        <f t="shared" ref="U268" si="101">+S268-T268+R268</f>
        <v>1</v>
      </c>
      <c r="V268" s="146"/>
      <c r="W268" s="118"/>
      <c r="Y268" s="29"/>
      <c r="Z268" s="29"/>
    </row>
    <row r="269" spans="15:27" ht="14.25">
      <c r="O269" s="202">
        <v>45</v>
      </c>
      <c r="P269" s="185" t="s">
        <v>1373</v>
      </c>
      <c r="Q269" s="195" t="s">
        <v>384</v>
      </c>
      <c r="R269" s="185">
        <v>1</v>
      </c>
      <c r="S269" s="185">
        <v>0</v>
      </c>
      <c r="T269" s="185">
        <v>0</v>
      </c>
      <c r="U269" s="185">
        <f t="shared" ref="U269" si="102">+S269-T269+R269</f>
        <v>1</v>
      </c>
      <c r="V269" s="146"/>
      <c r="W269" s="118"/>
      <c r="Y269" s="29"/>
      <c r="Z269" s="29"/>
    </row>
    <row r="270" spans="15:27" ht="14.25">
      <c r="O270" s="202">
        <v>46</v>
      </c>
      <c r="P270" s="185" t="s">
        <v>1019</v>
      </c>
      <c r="Q270" s="195" t="s">
        <v>384</v>
      </c>
      <c r="R270" s="185">
        <v>3</v>
      </c>
      <c r="S270" s="185">
        <v>0</v>
      </c>
      <c r="T270" s="185">
        <v>0</v>
      </c>
      <c r="U270" s="185">
        <f t="shared" ref="U270:U275" si="103">+S270-T270+R270</f>
        <v>3</v>
      </c>
      <c r="V270" s="146"/>
      <c r="W270" s="118"/>
      <c r="Y270" s="29"/>
      <c r="Z270" s="29"/>
    </row>
    <row r="271" spans="15:27" ht="14.25">
      <c r="O271" s="202">
        <v>47</v>
      </c>
      <c r="P271" s="185" t="s">
        <v>701</v>
      </c>
      <c r="Q271" s="195" t="s">
        <v>384</v>
      </c>
      <c r="R271" s="185">
        <v>10</v>
      </c>
      <c r="S271" s="185">
        <v>0</v>
      </c>
      <c r="T271" s="185">
        <v>0</v>
      </c>
      <c r="U271" s="185">
        <f t="shared" si="103"/>
        <v>10</v>
      </c>
      <c r="V271" s="146"/>
      <c r="W271" s="118"/>
      <c r="Y271" s="29"/>
      <c r="Z271" s="29"/>
    </row>
    <row r="272" spans="15:27" ht="14.25">
      <c r="O272" s="202">
        <v>48</v>
      </c>
      <c r="P272" s="185" t="s">
        <v>1190</v>
      </c>
      <c r="Q272" s="195" t="s">
        <v>384</v>
      </c>
      <c r="R272" s="185">
        <v>0</v>
      </c>
      <c r="S272" s="185">
        <v>0</v>
      </c>
      <c r="T272" s="185">
        <v>0</v>
      </c>
      <c r="U272" s="185">
        <f t="shared" ref="U272" si="104">+S272-T272+R272</f>
        <v>0</v>
      </c>
      <c r="V272" s="146"/>
      <c r="W272" s="118"/>
      <c r="Y272" s="29"/>
      <c r="Z272" s="29"/>
    </row>
    <row r="273" spans="15:26" ht="14.25">
      <c r="O273" s="202">
        <v>49</v>
      </c>
      <c r="P273" s="185" t="s">
        <v>428</v>
      </c>
      <c r="Q273" s="195" t="s">
        <v>391</v>
      </c>
      <c r="R273" s="185">
        <v>17</v>
      </c>
      <c r="S273" s="185">
        <v>0</v>
      </c>
      <c r="T273" s="185">
        <v>5</v>
      </c>
      <c r="U273" s="185">
        <f t="shared" ref="U273" si="105">+S273-T273+R273</f>
        <v>12</v>
      </c>
      <c r="V273" s="146"/>
      <c r="W273" s="118"/>
      <c r="Y273" s="29"/>
      <c r="Z273" s="29"/>
    </row>
    <row r="274" spans="15:26" ht="14.25">
      <c r="O274" s="202">
        <v>50</v>
      </c>
      <c r="P274" s="185" t="s">
        <v>1270</v>
      </c>
      <c r="Q274" s="195" t="s">
        <v>391</v>
      </c>
      <c r="R274" s="185">
        <v>0</v>
      </c>
      <c r="S274" s="185">
        <v>0</v>
      </c>
      <c r="T274" s="185">
        <v>0</v>
      </c>
      <c r="U274" s="185">
        <f t="shared" si="103"/>
        <v>0</v>
      </c>
      <c r="V274" s="146"/>
      <c r="W274" s="118"/>
      <c r="Y274" s="29"/>
      <c r="Z274" s="29"/>
    </row>
    <row r="275" spans="15:26" ht="14.25">
      <c r="O275" s="202">
        <v>51</v>
      </c>
      <c r="P275" s="196" t="s">
        <v>330</v>
      </c>
      <c r="Q275" s="197" t="s">
        <v>419</v>
      </c>
      <c r="R275" s="196">
        <v>2</v>
      </c>
      <c r="S275" s="185">
        <v>0</v>
      </c>
      <c r="T275" s="185">
        <v>0</v>
      </c>
      <c r="U275" s="185">
        <f t="shared" si="103"/>
        <v>2</v>
      </c>
      <c r="V275" s="146"/>
      <c r="W275" s="118"/>
      <c r="Y275" s="29"/>
      <c r="Z275" s="29"/>
    </row>
    <row r="276" spans="15:26" ht="14.25">
      <c r="O276" s="202">
        <v>52</v>
      </c>
      <c r="P276" s="185" t="s">
        <v>1379</v>
      </c>
      <c r="Q276" s="195" t="s">
        <v>394</v>
      </c>
      <c r="R276" s="185">
        <v>0</v>
      </c>
      <c r="S276" s="185">
        <v>0</v>
      </c>
      <c r="T276" s="185">
        <v>0</v>
      </c>
      <c r="U276" s="185">
        <f t="shared" ref="U276" si="106">+S276-T276+R276</f>
        <v>0</v>
      </c>
      <c r="V276" s="146"/>
      <c r="W276" s="118"/>
      <c r="Y276" s="29"/>
      <c r="Z276" s="29"/>
    </row>
    <row r="277" spans="15:26" ht="14.25">
      <c r="O277" s="202">
        <v>53</v>
      </c>
      <c r="P277" s="185" t="s">
        <v>1359</v>
      </c>
      <c r="Q277" s="195" t="s">
        <v>384</v>
      </c>
      <c r="R277" s="185">
        <v>1</v>
      </c>
      <c r="S277" s="185">
        <v>0</v>
      </c>
      <c r="T277" s="185">
        <v>0</v>
      </c>
      <c r="U277" s="185">
        <f t="shared" ref="U277" si="107">+S277-T277+R277</f>
        <v>1</v>
      </c>
      <c r="V277" s="146"/>
      <c r="W277" s="118"/>
      <c r="Y277" s="29"/>
      <c r="Z277" s="29"/>
    </row>
    <row r="278" spans="15:26" ht="14.25">
      <c r="O278" s="202">
        <v>54</v>
      </c>
      <c r="P278" s="196" t="s">
        <v>1087</v>
      </c>
      <c r="Q278" s="197" t="s">
        <v>384</v>
      </c>
      <c r="R278" s="185">
        <v>5</v>
      </c>
      <c r="S278" s="185">
        <v>0</v>
      </c>
      <c r="T278" s="185">
        <v>0</v>
      </c>
      <c r="U278" s="185">
        <f t="shared" ref="U278" si="108">+S278-T278+R278</f>
        <v>5</v>
      </c>
      <c r="V278" s="146"/>
      <c r="W278" s="118"/>
      <c r="Y278" s="29"/>
      <c r="Z278" s="29"/>
    </row>
    <row r="279" spans="15:26" ht="14.25">
      <c r="O279" s="202">
        <f t="shared" ref="O279:O282" si="109">+O278+1</f>
        <v>55</v>
      </c>
      <c r="P279" s="196" t="s">
        <v>1173</v>
      </c>
      <c r="Q279" s="197" t="s">
        <v>384</v>
      </c>
      <c r="R279" s="185">
        <v>1</v>
      </c>
      <c r="S279" s="185">
        <v>0</v>
      </c>
      <c r="T279" s="185">
        <v>0</v>
      </c>
      <c r="U279" s="185">
        <f t="shared" ref="U279:U280" si="110">+S279-T279+R279</f>
        <v>1</v>
      </c>
      <c r="V279" s="146"/>
      <c r="W279" s="118"/>
      <c r="Y279" s="29"/>
      <c r="Z279" s="29"/>
    </row>
    <row r="280" spans="15:26" ht="14.25">
      <c r="O280" s="202">
        <f t="shared" si="109"/>
        <v>56</v>
      </c>
      <c r="P280" s="196" t="s">
        <v>1174</v>
      </c>
      <c r="Q280" s="197" t="s">
        <v>384</v>
      </c>
      <c r="R280" s="185">
        <v>5</v>
      </c>
      <c r="S280" s="185">
        <v>0</v>
      </c>
      <c r="T280" s="185">
        <v>0</v>
      </c>
      <c r="U280" s="185">
        <f t="shared" si="110"/>
        <v>5</v>
      </c>
      <c r="V280" s="146"/>
      <c r="W280" s="118"/>
      <c r="Y280" s="29"/>
      <c r="Z280" s="29"/>
    </row>
    <row r="281" spans="15:26" ht="14.25">
      <c r="O281" s="202">
        <v>57</v>
      </c>
      <c r="P281" s="196" t="s">
        <v>1278</v>
      </c>
      <c r="Q281" s="197" t="s">
        <v>384</v>
      </c>
      <c r="R281" s="185">
        <v>2</v>
      </c>
      <c r="S281" s="185">
        <v>0</v>
      </c>
      <c r="T281" s="185">
        <v>0</v>
      </c>
      <c r="U281" s="185">
        <f t="shared" ref="U281" si="111">+S281-T281+R281</f>
        <v>2</v>
      </c>
      <c r="V281" s="146"/>
      <c r="W281" s="118"/>
      <c r="Y281" s="29"/>
      <c r="Z281" s="29"/>
    </row>
    <row r="282" spans="15:26" ht="14.25">
      <c r="O282" s="202">
        <f t="shared" si="109"/>
        <v>58</v>
      </c>
      <c r="P282" s="196" t="s">
        <v>1352</v>
      </c>
      <c r="Q282" s="197" t="s">
        <v>384</v>
      </c>
      <c r="R282" s="185">
        <v>2</v>
      </c>
      <c r="S282" s="185">
        <v>0</v>
      </c>
      <c r="T282" s="185">
        <v>0</v>
      </c>
      <c r="U282" s="185">
        <f t="shared" ref="U282" si="112">+S282-T282+R282</f>
        <v>2</v>
      </c>
      <c r="V282" s="146"/>
      <c r="W282" s="118"/>
      <c r="Y282" s="29"/>
      <c r="Z282" s="29"/>
    </row>
    <row r="283" spans="15:26" ht="14.25">
      <c r="O283" s="202">
        <v>59</v>
      </c>
      <c r="P283" s="196" t="s">
        <v>1261</v>
      </c>
      <c r="Q283" s="197" t="s">
        <v>384</v>
      </c>
      <c r="R283" s="185">
        <v>2</v>
      </c>
      <c r="S283" s="185">
        <v>0</v>
      </c>
      <c r="T283" s="185">
        <v>0</v>
      </c>
      <c r="U283" s="185">
        <f t="shared" ref="U283" si="113">+S283-T283+R283</f>
        <v>2</v>
      </c>
      <c r="V283" s="146"/>
      <c r="W283" s="118"/>
      <c r="Y283" s="29"/>
      <c r="Z283" s="29"/>
    </row>
    <row r="284" spans="15:26" ht="14.25">
      <c r="O284" s="202">
        <v>60</v>
      </c>
      <c r="P284" s="196" t="s">
        <v>1430</v>
      </c>
      <c r="Q284" s="197" t="s">
        <v>384</v>
      </c>
      <c r="R284" s="185">
        <v>2</v>
      </c>
      <c r="S284" s="185">
        <v>0</v>
      </c>
      <c r="T284" s="185">
        <v>0</v>
      </c>
      <c r="U284" s="185">
        <f>+S284-T284+R284</f>
        <v>2</v>
      </c>
      <c r="V284" s="248"/>
      <c r="W284" s="118"/>
      <c r="Y284" s="29"/>
      <c r="Z284" s="29"/>
    </row>
    <row r="285" spans="15:26" ht="14.25">
      <c r="O285" s="202">
        <v>61</v>
      </c>
      <c r="P285" s="196" t="s">
        <v>830</v>
      </c>
      <c r="Q285" s="197" t="s">
        <v>384</v>
      </c>
      <c r="R285" s="185">
        <v>1</v>
      </c>
      <c r="S285" s="185">
        <v>0</v>
      </c>
      <c r="T285" s="185">
        <v>0</v>
      </c>
      <c r="U285" s="185">
        <f t="shared" ref="U285:U292" si="114">+S285-T285+R285</f>
        <v>1</v>
      </c>
      <c r="V285" s="146"/>
      <c r="W285" s="118"/>
      <c r="Y285" s="29"/>
      <c r="Z285" s="29"/>
    </row>
    <row r="286" spans="15:26" ht="14.25">
      <c r="O286" s="202">
        <f t="shared" ref="O286:O288" si="115">+O285+1</f>
        <v>62</v>
      </c>
      <c r="P286" s="185" t="s">
        <v>553</v>
      </c>
      <c r="Q286" s="195" t="s">
        <v>384</v>
      </c>
      <c r="R286" s="185">
        <v>2</v>
      </c>
      <c r="S286" s="185">
        <v>0</v>
      </c>
      <c r="T286" s="185">
        <v>0</v>
      </c>
      <c r="U286" s="185">
        <f t="shared" si="114"/>
        <v>2</v>
      </c>
      <c r="V286" s="146"/>
      <c r="W286" s="118"/>
      <c r="Y286" s="29"/>
      <c r="Z286" s="29"/>
    </row>
    <row r="287" spans="15:26" ht="14.25">
      <c r="O287" s="202">
        <f t="shared" si="115"/>
        <v>63</v>
      </c>
      <c r="P287" s="185" t="s">
        <v>1220</v>
      </c>
      <c r="Q287" s="195" t="s">
        <v>384</v>
      </c>
      <c r="R287" s="185">
        <v>1</v>
      </c>
      <c r="S287" s="185">
        <v>0</v>
      </c>
      <c r="T287" s="185">
        <v>1</v>
      </c>
      <c r="U287" s="213">
        <f t="shared" si="114"/>
        <v>0</v>
      </c>
      <c r="V287" s="146"/>
      <c r="W287" s="118"/>
      <c r="Y287" s="29"/>
      <c r="Z287" s="29"/>
    </row>
    <row r="288" spans="15:26" ht="14.25">
      <c r="O288" s="202">
        <f t="shared" si="115"/>
        <v>64</v>
      </c>
      <c r="P288" s="185" t="s">
        <v>1221</v>
      </c>
      <c r="Q288" s="195" t="s">
        <v>384</v>
      </c>
      <c r="R288" s="185">
        <v>2</v>
      </c>
      <c r="S288" s="185">
        <v>0</v>
      </c>
      <c r="T288" s="185">
        <v>0</v>
      </c>
      <c r="U288" s="185">
        <f t="shared" si="114"/>
        <v>2</v>
      </c>
      <c r="V288" s="146"/>
      <c r="W288" s="118"/>
      <c r="Y288" s="29"/>
      <c r="Z288" s="29"/>
    </row>
    <row r="289" spans="15:26" ht="14.25">
      <c r="O289" s="228">
        <v>65</v>
      </c>
      <c r="P289" s="217" t="s">
        <v>1301</v>
      </c>
      <c r="Q289" s="229" t="s">
        <v>384</v>
      </c>
      <c r="R289" s="217">
        <v>2</v>
      </c>
      <c r="S289" s="217">
        <v>0</v>
      </c>
      <c r="T289" s="217">
        <v>0</v>
      </c>
      <c r="U289" s="217">
        <f t="shared" si="114"/>
        <v>2</v>
      </c>
      <c r="V289" s="146"/>
      <c r="W289" s="118"/>
      <c r="Y289" s="29"/>
      <c r="Z289" s="29"/>
    </row>
    <row r="290" spans="15:26" ht="14.25">
      <c r="O290" s="228">
        <v>66</v>
      </c>
      <c r="P290" s="217" t="s">
        <v>1302</v>
      </c>
      <c r="Q290" s="229" t="s">
        <v>384</v>
      </c>
      <c r="R290" s="217">
        <v>2</v>
      </c>
      <c r="S290" s="217">
        <v>0</v>
      </c>
      <c r="T290" s="217">
        <v>0</v>
      </c>
      <c r="U290" s="217">
        <f t="shared" ref="U290:U291" si="116">+S290-T290+R290</f>
        <v>2</v>
      </c>
      <c r="V290" s="146"/>
      <c r="W290" s="118"/>
      <c r="Y290" s="29"/>
      <c r="Z290" s="29"/>
    </row>
    <row r="291" spans="15:26" ht="14.25">
      <c r="O291" s="228">
        <v>67</v>
      </c>
      <c r="P291" s="217" t="s">
        <v>1271</v>
      </c>
      <c r="Q291" s="229" t="s">
        <v>419</v>
      </c>
      <c r="R291" s="217">
        <v>1</v>
      </c>
      <c r="S291" s="217">
        <v>0</v>
      </c>
      <c r="T291" s="217">
        <v>1</v>
      </c>
      <c r="U291" s="217">
        <f t="shared" si="116"/>
        <v>0</v>
      </c>
      <c r="V291" s="146"/>
      <c r="W291" s="118"/>
      <c r="Y291" s="29"/>
      <c r="Z291" s="29"/>
    </row>
    <row r="292" spans="15:26" ht="15" thickBot="1">
      <c r="O292" s="260">
        <v>68</v>
      </c>
      <c r="P292" s="191" t="s">
        <v>1248</v>
      </c>
      <c r="Q292" s="214" t="s">
        <v>384</v>
      </c>
      <c r="R292" s="191">
        <v>1</v>
      </c>
      <c r="S292" s="191">
        <v>0</v>
      </c>
      <c r="T292" s="191">
        <v>0</v>
      </c>
      <c r="U292" s="191">
        <f t="shared" si="114"/>
        <v>1</v>
      </c>
      <c r="V292" s="146"/>
      <c r="W292" s="118"/>
      <c r="Y292" s="29"/>
      <c r="Z292" s="29"/>
    </row>
    <row r="293" spans="15:26" ht="14.25">
      <c r="O293" s="179"/>
      <c r="P293" s="130"/>
      <c r="Q293" s="133"/>
      <c r="R293" s="130"/>
      <c r="S293" s="130"/>
      <c r="T293" s="130"/>
      <c r="U293" s="130"/>
      <c r="V293" s="123"/>
      <c r="W293" s="118"/>
      <c r="Y293" s="29"/>
      <c r="Z293" s="29"/>
    </row>
    <row r="294" spans="15:26" ht="15" thickBot="1">
      <c r="O294" s="148"/>
      <c r="P294" s="238" t="s">
        <v>1418</v>
      </c>
      <c r="Q294" s="147"/>
      <c r="R294" s="147"/>
      <c r="S294" s="147"/>
      <c r="T294" s="147" t="s">
        <v>63</v>
      </c>
      <c r="U294" s="147"/>
      <c r="V294" s="146"/>
      <c r="W294" s="118"/>
      <c r="Y294" s="29"/>
      <c r="Z294" s="29"/>
    </row>
    <row r="295" spans="15:26" ht="26.25" thickBot="1">
      <c r="O295" s="143" t="s">
        <v>372</v>
      </c>
      <c r="P295" s="157" t="s">
        <v>373</v>
      </c>
      <c r="Q295" s="157" t="s">
        <v>374</v>
      </c>
      <c r="R295" s="157" t="s">
        <v>375</v>
      </c>
      <c r="S295" s="143" t="s">
        <v>376</v>
      </c>
      <c r="T295" s="157" t="s">
        <v>377</v>
      </c>
      <c r="U295" s="143" t="s">
        <v>354</v>
      </c>
      <c r="V295" s="146"/>
      <c r="W295" s="118"/>
      <c r="Y295" s="29"/>
      <c r="Z295" s="29"/>
    </row>
    <row r="296" spans="15:26" ht="14.25">
      <c r="O296" s="183">
        <v>69</v>
      </c>
      <c r="P296" s="185" t="s">
        <v>220</v>
      </c>
      <c r="Q296" s="195" t="s">
        <v>384</v>
      </c>
      <c r="R296" s="185">
        <v>2</v>
      </c>
      <c r="S296" s="185">
        <v>0</v>
      </c>
      <c r="T296" s="185">
        <v>0</v>
      </c>
      <c r="U296" s="185">
        <f t="shared" ref="U296" si="117">+S296-T296+R296</f>
        <v>2</v>
      </c>
      <c r="V296" s="146"/>
      <c r="W296" s="118"/>
      <c r="Y296" s="29"/>
      <c r="Z296" s="29"/>
    </row>
    <row r="297" spans="15:26" ht="14.25">
      <c r="O297" s="183">
        <v>70</v>
      </c>
      <c r="P297" s="185" t="s">
        <v>1262</v>
      </c>
      <c r="Q297" s="195" t="s">
        <v>384</v>
      </c>
      <c r="R297" s="185">
        <v>1</v>
      </c>
      <c r="S297" s="185">
        <v>0</v>
      </c>
      <c r="T297" s="185">
        <v>0</v>
      </c>
      <c r="U297" s="185">
        <f>+S297-T297+R297</f>
        <v>1</v>
      </c>
      <c r="V297" s="146"/>
      <c r="W297" s="118"/>
      <c r="Y297" s="29"/>
      <c r="Z297" s="29"/>
    </row>
    <row r="298" spans="15:26" ht="14.25">
      <c r="O298" s="183">
        <v>71</v>
      </c>
      <c r="P298" s="185" t="s">
        <v>1327</v>
      </c>
      <c r="Q298" s="195" t="s">
        <v>384</v>
      </c>
      <c r="R298" s="185">
        <v>2</v>
      </c>
      <c r="S298" s="185">
        <v>0</v>
      </c>
      <c r="T298" s="185">
        <v>0</v>
      </c>
      <c r="U298" s="185">
        <f>+S298-T298+R298</f>
        <v>2</v>
      </c>
      <c r="V298" s="146"/>
      <c r="W298" s="118"/>
      <c r="Y298" s="29"/>
      <c r="Z298" s="29"/>
    </row>
    <row r="299" spans="15:26" ht="14.25">
      <c r="O299" s="183">
        <v>72</v>
      </c>
      <c r="P299" s="185" t="s">
        <v>1257</v>
      </c>
      <c r="Q299" s="195" t="s">
        <v>384</v>
      </c>
      <c r="R299" s="185">
        <v>1</v>
      </c>
      <c r="S299" s="185">
        <v>0</v>
      </c>
      <c r="T299" s="185">
        <v>0</v>
      </c>
      <c r="U299" s="185">
        <f>+S299-T299+R299</f>
        <v>1</v>
      </c>
      <c r="V299" s="146"/>
      <c r="W299" s="118"/>
      <c r="Y299" s="29"/>
      <c r="Z299" s="29"/>
    </row>
    <row r="300" spans="15:26" ht="14.25">
      <c r="O300" s="211">
        <v>73</v>
      </c>
      <c r="P300" s="226" t="s">
        <v>1077</v>
      </c>
      <c r="Q300" s="227" t="s">
        <v>384</v>
      </c>
      <c r="R300" s="217">
        <v>3</v>
      </c>
      <c r="S300" s="217">
        <v>0</v>
      </c>
      <c r="T300" s="217">
        <v>0</v>
      </c>
      <c r="U300" s="217">
        <f t="shared" ref="U300:U301" si="118">+S300-T300+R300</f>
        <v>3</v>
      </c>
      <c r="V300" s="146"/>
      <c r="W300" s="118"/>
      <c r="Y300" s="29"/>
      <c r="Z300" s="29"/>
    </row>
    <row r="301" spans="15:26" ht="15" thickBot="1">
      <c r="O301" s="188">
        <v>74</v>
      </c>
      <c r="P301" s="196" t="s">
        <v>155</v>
      </c>
      <c r="Q301" s="197" t="s">
        <v>384</v>
      </c>
      <c r="R301" s="185">
        <v>1</v>
      </c>
      <c r="S301" s="185">
        <v>0</v>
      </c>
      <c r="T301" s="185">
        <v>0</v>
      </c>
      <c r="U301" s="185">
        <f t="shared" si="118"/>
        <v>1</v>
      </c>
      <c r="V301" s="146"/>
      <c r="W301" s="118"/>
      <c r="Y301" s="29"/>
      <c r="Z301" s="29"/>
    </row>
    <row r="302" spans="15:26" ht="14.25">
      <c r="O302" s="211">
        <v>75</v>
      </c>
      <c r="P302" s="196" t="s">
        <v>750</v>
      </c>
      <c r="Q302" s="197" t="s">
        <v>384</v>
      </c>
      <c r="R302" s="185">
        <v>6</v>
      </c>
      <c r="S302" s="185">
        <v>0</v>
      </c>
      <c r="T302" s="185">
        <v>0</v>
      </c>
      <c r="U302" s="185">
        <f>+S302-T302+R302</f>
        <v>6</v>
      </c>
      <c r="V302" s="146"/>
      <c r="W302" s="118"/>
      <c r="Y302" s="29"/>
      <c r="Z302" s="29"/>
    </row>
    <row r="303" spans="15:26" ht="14.25">
      <c r="O303" s="183">
        <v>76</v>
      </c>
      <c r="P303" s="196" t="s">
        <v>1134</v>
      </c>
      <c r="Q303" s="197" t="s">
        <v>384</v>
      </c>
      <c r="R303" s="185">
        <v>6</v>
      </c>
      <c r="S303" s="185">
        <v>0</v>
      </c>
      <c r="T303" s="185">
        <v>0</v>
      </c>
      <c r="U303" s="185">
        <f>+S303-T303+R303</f>
        <v>6</v>
      </c>
      <c r="V303" s="146"/>
      <c r="W303" s="118"/>
      <c r="Y303" s="29"/>
      <c r="Z303" s="29"/>
    </row>
    <row r="304" spans="15:26" ht="14.25">
      <c r="O304" s="183">
        <v>77</v>
      </c>
      <c r="P304" s="196" t="s">
        <v>738</v>
      </c>
      <c r="Q304" s="197" t="s">
        <v>384</v>
      </c>
      <c r="R304" s="185">
        <v>2</v>
      </c>
      <c r="S304" s="185">
        <v>0</v>
      </c>
      <c r="T304" s="185">
        <v>0</v>
      </c>
      <c r="U304" s="185">
        <f t="shared" ref="U304:U316" si="119">+S304-T304+R304</f>
        <v>2</v>
      </c>
      <c r="V304" s="146"/>
      <c r="W304" s="118"/>
      <c r="Y304" s="29"/>
      <c r="Z304" s="29"/>
    </row>
    <row r="305" spans="15:26" ht="14.25">
      <c r="O305" s="183">
        <v>78</v>
      </c>
      <c r="P305" s="196" t="s">
        <v>157</v>
      </c>
      <c r="Q305" s="197" t="s">
        <v>384</v>
      </c>
      <c r="R305" s="185">
        <v>3</v>
      </c>
      <c r="S305" s="185">
        <v>0</v>
      </c>
      <c r="T305" s="185">
        <v>0</v>
      </c>
      <c r="U305" s="185">
        <f t="shared" si="119"/>
        <v>3</v>
      </c>
      <c r="V305" s="146"/>
      <c r="W305" s="118"/>
      <c r="Y305" s="29"/>
      <c r="Z305" s="29"/>
    </row>
    <row r="306" spans="15:26" ht="14.25">
      <c r="O306" s="183">
        <v>79</v>
      </c>
      <c r="P306" s="196" t="s">
        <v>542</v>
      </c>
      <c r="Q306" s="197" t="s">
        <v>384</v>
      </c>
      <c r="R306" s="185">
        <v>6</v>
      </c>
      <c r="S306" s="185">
        <v>0</v>
      </c>
      <c r="T306" s="185">
        <v>0</v>
      </c>
      <c r="U306" s="185">
        <f>+S306-T306+R306</f>
        <v>6</v>
      </c>
      <c r="V306" s="146"/>
      <c r="W306" s="118"/>
      <c r="Y306" s="29"/>
      <c r="Z306" s="29"/>
    </row>
    <row r="307" spans="15:26" ht="14.25">
      <c r="O307" s="183">
        <v>80</v>
      </c>
      <c r="P307" s="196" t="s">
        <v>1267</v>
      </c>
      <c r="Q307" s="197" t="s">
        <v>384</v>
      </c>
      <c r="R307" s="185">
        <v>2</v>
      </c>
      <c r="S307" s="185">
        <v>0</v>
      </c>
      <c r="T307" s="185">
        <v>0</v>
      </c>
      <c r="U307" s="185">
        <f>+S307-T307+R307</f>
        <v>2</v>
      </c>
      <c r="V307" s="146"/>
      <c r="W307" s="118"/>
      <c r="Y307" s="29"/>
      <c r="Z307" s="29"/>
    </row>
    <row r="308" spans="15:26" ht="14.25">
      <c r="O308" s="183">
        <v>81</v>
      </c>
      <c r="P308" s="196" t="s">
        <v>739</v>
      </c>
      <c r="Q308" s="197" t="s">
        <v>384</v>
      </c>
      <c r="R308" s="185">
        <v>2</v>
      </c>
      <c r="S308" s="185">
        <v>0</v>
      </c>
      <c r="T308" s="185">
        <v>0</v>
      </c>
      <c r="U308" s="185">
        <f t="shared" si="119"/>
        <v>2</v>
      </c>
      <c r="V308" s="146"/>
      <c r="W308" s="118"/>
      <c r="Y308" s="29"/>
      <c r="Z308" s="29"/>
    </row>
    <row r="309" spans="15:26" ht="14.25">
      <c r="O309" s="183">
        <f t="shared" ref="O309:O329" si="120">+O308+1</f>
        <v>82</v>
      </c>
      <c r="P309" s="196" t="s">
        <v>221</v>
      </c>
      <c r="Q309" s="197" t="s">
        <v>384</v>
      </c>
      <c r="R309" s="185">
        <v>3</v>
      </c>
      <c r="S309" s="185">
        <v>0</v>
      </c>
      <c r="T309" s="185">
        <v>0</v>
      </c>
      <c r="U309" s="185">
        <f>+S309-T309+R309</f>
        <v>3</v>
      </c>
      <c r="V309" s="146"/>
      <c r="W309" s="118"/>
      <c r="Y309" s="29"/>
      <c r="Z309" s="29"/>
    </row>
    <row r="310" spans="15:26" ht="14.25">
      <c r="O310" s="183">
        <f t="shared" si="120"/>
        <v>83</v>
      </c>
      <c r="P310" s="196" t="s">
        <v>138</v>
      </c>
      <c r="Q310" s="197" t="s">
        <v>384</v>
      </c>
      <c r="R310" s="185">
        <v>4</v>
      </c>
      <c r="S310" s="185">
        <v>0</v>
      </c>
      <c r="T310" s="185">
        <v>0</v>
      </c>
      <c r="U310" s="185">
        <f>+S310-T310+R310</f>
        <v>4</v>
      </c>
      <c r="V310" s="146"/>
      <c r="W310" s="118"/>
      <c r="Y310" s="29"/>
      <c r="Z310" s="29"/>
    </row>
    <row r="311" spans="15:26" ht="14.25">
      <c r="O311" s="183">
        <f t="shared" si="120"/>
        <v>84</v>
      </c>
      <c r="P311" s="196" t="s">
        <v>1293</v>
      </c>
      <c r="Q311" s="197" t="s">
        <v>384</v>
      </c>
      <c r="R311" s="185">
        <v>8</v>
      </c>
      <c r="S311" s="185">
        <v>0</v>
      </c>
      <c r="T311" s="185">
        <v>0</v>
      </c>
      <c r="U311" s="185">
        <f>+S311-T311+R311</f>
        <v>8</v>
      </c>
      <c r="V311" s="146"/>
      <c r="W311" s="118"/>
      <c r="Y311" s="29"/>
      <c r="Z311" s="29"/>
    </row>
    <row r="312" spans="15:26" ht="14.25">
      <c r="O312" s="183">
        <v>85</v>
      </c>
      <c r="P312" s="196" t="s">
        <v>1222</v>
      </c>
      <c r="Q312" s="197" t="s">
        <v>384</v>
      </c>
      <c r="R312" s="185">
        <v>3</v>
      </c>
      <c r="S312" s="185">
        <v>25</v>
      </c>
      <c r="T312" s="185">
        <v>1</v>
      </c>
      <c r="U312" s="185">
        <f>+S312-T312+R312</f>
        <v>27</v>
      </c>
      <c r="V312" s="146"/>
      <c r="W312" s="118"/>
      <c r="Y312" s="29"/>
      <c r="Z312" s="29"/>
    </row>
    <row r="313" spans="15:26" ht="14.25">
      <c r="O313" s="183">
        <f t="shared" si="120"/>
        <v>86</v>
      </c>
      <c r="P313" s="196" t="s">
        <v>741</v>
      </c>
      <c r="Q313" s="197" t="s">
        <v>384</v>
      </c>
      <c r="R313" s="185">
        <v>1</v>
      </c>
      <c r="S313" s="185">
        <v>0</v>
      </c>
      <c r="T313" s="185"/>
      <c r="U313" s="185">
        <f t="shared" si="119"/>
        <v>1</v>
      </c>
      <c r="V313" s="146"/>
      <c r="W313" s="118"/>
      <c r="Y313" s="29"/>
      <c r="Z313" s="29"/>
    </row>
    <row r="314" spans="15:26" ht="14.25">
      <c r="O314" s="183">
        <v>87</v>
      </c>
      <c r="P314" s="196" t="s">
        <v>109</v>
      </c>
      <c r="Q314" s="197" t="s">
        <v>384</v>
      </c>
      <c r="R314" s="185">
        <v>7</v>
      </c>
      <c r="S314" s="185">
        <v>0</v>
      </c>
      <c r="T314" s="185">
        <v>0</v>
      </c>
      <c r="U314" s="185">
        <f t="shared" si="119"/>
        <v>7</v>
      </c>
      <c r="V314" s="146"/>
      <c r="W314" s="118"/>
      <c r="Y314" s="29"/>
      <c r="Z314" s="29"/>
    </row>
    <row r="315" spans="15:26" ht="14.25">
      <c r="O315" s="183">
        <f t="shared" si="120"/>
        <v>88</v>
      </c>
      <c r="P315" s="196" t="s">
        <v>744</v>
      </c>
      <c r="Q315" s="197" t="s">
        <v>384</v>
      </c>
      <c r="R315" s="185">
        <v>22</v>
      </c>
      <c r="S315" s="185">
        <v>0</v>
      </c>
      <c r="T315" s="185">
        <v>0</v>
      </c>
      <c r="U315" s="185">
        <f t="shared" si="119"/>
        <v>22</v>
      </c>
      <c r="V315" s="146"/>
      <c r="W315" s="118"/>
      <c r="Y315" s="29"/>
      <c r="Z315" s="29"/>
    </row>
    <row r="316" spans="15:26" ht="14.25">
      <c r="O316" s="183">
        <v>89</v>
      </c>
      <c r="P316" s="196" t="s">
        <v>368</v>
      </c>
      <c r="Q316" s="197" t="s">
        <v>384</v>
      </c>
      <c r="R316" s="185">
        <v>4</v>
      </c>
      <c r="S316" s="185">
        <v>0</v>
      </c>
      <c r="T316" s="185">
        <v>0</v>
      </c>
      <c r="U316" s="185">
        <f t="shared" si="119"/>
        <v>4</v>
      </c>
      <c r="V316" s="146"/>
      <c r="W316" s="118"/>
      <c r="Y316" s="29"/>
      <c r="Z316" s="29"/>
    </row>
    <row r="317" spans="15:26" ht="14.25">
      <c r="O317" s="183">
        <f t="shared" si="120"/>
        <v>90</v>
      </c>
      <c r="P317" s="196" t="s">
        <v>746</v>
      </c>
      <c r="Q317" s="197" t="s">
        <v>419</v>
      </c>
      <c r="R317" s="185">
        <v>3</v>
      </c>
      <c r="S317" s="185">
        <v>0</v>
      </c>
      <c r="T317" s="185">
        <v>0</v>
      </c>
      <c r="U317" s="185">
        <f t="shared" ref="U317:U324" si="121">+S317-T317+R317</f>
        <v>3</v>
      </c>
      <c r="V317" s="146"/>
      <c r="W317" s="118"/>
      <c r="Y317" s="29"/>
      <c r="Z317" s="29"/>
    </row>
    <row r="318" spans="15:26" ht="14.25">
      <c r="O318" s="183">
        <f t="shared" si="120"/>
        <v>91</v>
      </c>
      <c r="P318" s="196" t="s">
        <v>425</v>
      </c>
      <c r="Q318" s="197" t="s">
        <v>276</v>
      </c>
      <c r="R318" s="185">
        <v>5</v>
      </c>
      <c r="S318" s="185">
        <v>0</v>
      </c>
      <c r="T318" s="185">
        <v>0</v>
      </c>
      <c r="U318" s="185">
        <f t="shared" si="121"/>
        <v>5</v>
      </c>
      <c r="V318" s="146"/>
      <c r="W318" s="118"/>
      <c r="Y318" s="29"/>
      <c r="Z318" s="29"/>
    </row>
    <row r="319" spans="15:26" ht="14.25">
      <c r="O319" s="183">
        <v>92</v>
      </c>
      <c r="P319" s="196" t="s">
        <v>1340</v>
      </c>
      <c r="Q319" s="197" t="s">
        <v>384</v>
      </c>
      <c r="R319" s="185">
        <v>10</v>
      </c>
      <c r="S319" s="185">
        <v>0</v>
      </c>
      <c r="T319" s="185">
        <v>0</v>
      </c>
      <c r="U319" s="185">
        <f t="shared" ref="U319" si="122">+S319-T319+R319</f>
        <v>10</v>
      </c>
      <c r="V319" s="146"/>
      <c r="W319" s="118"/>
      <c r="Y319" s="29"/>
      <c r="Z319" s="29"/>
    </row>
    <row r="320" spans="15:26" ht="14.25">
      <c r="O320" s="183">
        <v>93</v>
      </c>
      <c r="P320" s="196" t="s">
        <v>772</v>
      </c>
      <c r="Q320" s="197" t="s">
        <v>384</v>
      </c>
      <c r="R320" s="185">
        <v>1</v>
      </c>
      <c r="S320" s="185">
        <v>0</v>
      </c>
      <c r="T320" s="185">
        <v>0</v>
      </c>
      <c r="U320" s="185">
        <f t="shared" si="121"/>
        <v>1</v>
      </c>
      <c r="V320" s="146"/>
      <c r="W320" s="118"/>
      <c r="Y320" s="29"/>
      <c r="Z320" s="29"/>
    </row>
    <row r="321" spans="15:34" ht="14.25">
      <c r="O321" s="183">
        <f t="shared" si="120"/>
        <v>94</v>
      </c>
      <c r="P321" s="196" t="s">
        <v>768</v>
      </c>
      <c r="Q321" s="197" t="s">
        <v>384</v>
      </c>
      <c r="R321" s="185">
        <v>2</v>
      </c>
      <c r="S321" s="185">
        <v>0</v>
      </c>
      <c r="T321" s="185">
        <v>0</v>
      </c>
      <c r="U321" s="185">
        <f t="shared" si="121"/>
        <v>2</v>
      </c>
      <c r="V321" s="146"/>
      <c r="W321" s="118"/>
      <c r="Y321" s="29"/>
      <c r="Z321" s="29"/>
    </row>
    <row r="322" spans="15:34" ht="14.25">
      <c r="O322" s="183">
        <f t="shared" si="120"/>
        <v>95</v>
      </c>
      <c r="P322" s="196" t="s">
        <v>1172</v>
      </c>
      <c r="Q322" s="197" t="s">
        <v>384</v>
      </c>
      <c r="R322" s="185">
        <v>0</v>
      </c>
      <c r="S322" s="185">
        <v>0</v>
      </c>
      <c r="T322" s="185">
        <v>0</v>
      </c>
      <c r="U322" s="185">
        <f t="shared" ref="U322" si="123">+S322-T322+R322</f>
        <v>0</v>
      </c>
      <c r="V322" s="146"/>
      <c r="W322" s="118"/>
      <c r="Y322" s="29"/>
      <c r="Z322" s="29"/>
    </row>
    <row r="323" spans="15:34" ht="14.25">
      <c r="O323" s="183">
        <f t="shared" si="120"/>
        <v>96</v>
      </c>
      <c r="P323" s="196" t="s">
        <v>1183</v>
      </c>
      <c r="Q323" s="197" t="s">
        <v>384</v>
      </c>
      <c r="R323" s="185">
        <v>0</v>
      </c>
      <c r="S323" s="185">
        <v>0</v>
      </c>
      <c r="T323" s="185">
        <v>0</v>
      </c>
      <c r="U323" s="185">
        <f t="shared" ref="U323" si="124">+S323-T323+R323</f>
        <v>0</v>
      </c>
      <c r="V323" s="146"/>
      <c r="W323" s="118"/>
      <c r="Y323" s="29"/>
      <c r="Z323" s="29"/>
    </row>
    <row r="324" spans="15:34" ht="14.25">
      <c r="O324" s="183">
        <f t="shared" si="120"/>
        <v>97</v>
      </c>
      <c r="P324" s="196" t="s">
        <v>1321</v>
      </c>
      <c r="Q324" s="197" t="s">
        <v>384</v>
      </c>
      <c r="R324" s="185">
        <v>1</v>
      </c>
      <c r="S324" s="185">
        <v>0</v>
      </c>
      <c r="T324" s="185">
        <v>0</v>
      </c>
      <c r="U324" s="185">
        <f t="shared" si="121"/>
        <v>1</v>
      </c>
      <c r="V324" s="146"/>
      <c r="W324" s="118"/>
      <c r="Y324" s="29"/>
      <c r="Z324" s="29"/>
    </row>
    <row r="325" spans="15:34" ht="14.25">
      <c r="O325" s="183">
        <f t="shared" si="120"/>
        <v>98</v>
      </c>
      <c r="P325" s="196" t="s">
        <v>1070</v>
      </c>
      <c r="Q325" s="197" t="s">
        <v>384</v>
      </c>
      <c r="R325" s="185">
        <v>1</v>
      </c>
      <c r="S325" s="185">
        <v>0</v>
      </c>
      <c r="T325" s="185">
        <v>0</v>
      </c>
      <c r="U325" s="185">
        <f t="shared" ref="U325:U330" si="125">+S325-T325+R325</f>
        <v>1</v>
      </c>
      <c r="V325" s="146"/>
      <c r="W325" s="118"/>
      <c r="Y325" s="29"/>
      <c r="Z325" s="29"/>
    </row>
    <row r="326" spans="15:34" ht="14.25">
      <c r="O326" s="183">
        <f t="shared" si="120"/>
        <v>99</v>
      </c>
      <c r="P326" s="196" t="s">
        <v>9</v>
      </c>
      <c r="Q326" s="197" t="s">
        <v>384</v>
      </c>
      <c r="R326" s="185">
        <v>1</v>
      </c>
      <c r="S326" s="185">
        <v>0</v>
      </c>
      <c r="T326" s="185">
        <v>0</v>
      </c>
      <c r="U326" s="185">
        <f t="shared" si="125"/>
        <v>1</v>
      </c>
      <c r="V326" s="146"/>
      <c r="W326" s="118"/>
      <c r="Y326" s="29"/>
      <c r="Z326" s="29"/>
    </row>
    <row r="327" spans="15:34" ht="14.25">
      <c r="O327" s="183">
        <v>100</v>
      </c>
      <c r="P327" s="196" t="s">
        <v>1249</v>
      </c>
      <c r="Q327" s="197" t="s">
        <v>384</v>
      </c>
      <c r="R327" s="185">
        <v>1</v>
      </c>
      <c r="S327" s="185">
        <v>0</v>
      </c>
      <c r="T327" s="185">
        <v>0</v>
      </c>
      <c r="U327" s="185">
        <f t="shared" ref="U327" si="126">+S327-T327+R327</f>
        <v>1</v>
      </c>
      <c r="V327" s="146"/>
      <c r="W327" s="118"/>
      <c r="Y327" s="29"/>
      <c r="Z327" s="29"/>
    </row>
    <row r="328" spans="15:34" ht="14.25">
      <c r="O328" s="183">
        <f t="shared" si="120"/>
        <v>101</v>
      </c>
      <c r="P328" s="196" t="s">
        <v>1279</v>
      </c>
      <c r="Q328" s="197" t="s">
        <v>384</v>
      </c>
      <c r="R328" s="185">
        <v>1</v>
      </c>
      <c r="S328" s="185">
        <v>0</v>
      </c>
      <c r="T328" s="185">
        <v>0</v>
      </c>
      <c r="U328" s="185">
        <f t="shared" ref="U328" si="127">+S328-T328+R328</f>
        <v>1</v>
      </c>
      <c r="V328" s="146"/>
      <c r="W328" s="118"/>
      <c r="Y328" s="29"/>
      <c r="Z328" s="29"/>
    </row>
    <row r="329" spans="15:34" ht="14.25">
      <c r="O329" s="183">
        <f t="shared" si="120"/>
        <v>102</v>
      </c>
      <c r="P329" s="196" t="s">
        <v>1350</v>
      </c>
      <c r="Q329" s="197" t="s">
        <v>384</v>
      </c>
      <c r="R329" s="185">
        <v>1</v>
      </c>
      <c r="S329" s="185">
        <v>0</v>
      </c>
      <c r="T329" s="185">
        <v>0</v>
      </c>
      <c r="U329" s="185">
        <f t="shared" ref="U329" si="128">+S329-T329+R329</f>
        <v>1</v>
      </c>
      <c r="V329" s="146"/>
      <c r="W329" s="118"/>
      <c r="Y329" s="29"/>
      <c r="Z329" s="29"/>
    </row>
    <row r="330" spans="15:34" ht="15" thickBot="1">
      <c r="O330" s="183">
        <v>103</v>
      </c>
      <c r="P330" s="174" t="s">
        <v>761</v>
      </c>
      <c r="Q330" s="165" t="s">
        <v>384</v>
      </c>
      <c r="R330" s="140">
        <v>2</v>
      </c>
      <c r="S330" s="168">
        <v>0</v>
      </c>
      <c r="T330" s="168">
        <v>0</v>
      </c>
      <c r="U330" s="140">
        <f t="shared" si="125"/>
        <v>2</v>
      </c>
      <c r="V330" s="119"/>
      <c r="W330" s="118">
        <v>0</v>
      </c>
      <c r="Y330" s="29" t="s">
        <v>1431</v>
      </c>
      <c r="Z330" s="29"/>
    </row>
    <row r="331" spans="15:34" ht="14.25">
      <c r="O331" s="138"/>
      <c r="P331" s="134"/>
      <c r="Q331" s="161"/>
      <c r="R331" s="130"/>
      <c r="S331" s="130"/>
      <c r="T331" s="130" t="s">
        <v>416</v>
      </c>
      <c r="U331" s="130"/>
      <c r="V331" s="130"/>
      <c r="W331" s="118"/>
      <c r="Y331" s="29"/>
      <c r="Z331" s="29"/>
    </row>
    <row r="332" spans="15:34" ht="15" thickBot="1">
      <c r="O332" s="148"/>
      <c r="P332" s="238" t="s">
        <v>1419</v>
      </c>
      <c r="Q332" s="147"/>
      <c r="R332" s="147"/>
      <c r="S332" s="147"/>
      <c r="T332" s="147" t="s">
        <v>63</v>
      </c>
      <c r="U332" s="147"/>
      <c r="V332" s="141"/>
      <c r="W332" s="118"/>
      <c r="Y332" s="29"/>
      <c r="Z332" s="29"/>
    </row>
    <row r="333" spans="15:34" ht="26.25" thickBot="1">
      <c r="O333" s="143" t="s">
        <v>372</v>
      </c>
      <c r="P333" s="157" t="s">
        <v>373</v>
      </c>
      <c r="Q333" s="157" t="s">
        <v>374</v>
      </c>
      <c r="R333" s="157" t="s">
        <v>375</v>
      </c>
      <c r="S333" s="143" t="s">
        <v>376</v>
      </c>
      <c r="T333" s="157" t="s">
        <v>377</v>
      </c>
      <c r="U333" s="157" t="s">
        <v>354</v>
      </c>
      <c r="V333" s="146"/>
      <c r="W333" s="118"/>
      <c r="Y333" s="29"/>
      <c r="Z333" s="29"/>
    </row>
    <row r="334" spans="15:34" ht="15" thickBot="1">
      <c r="O334" s="180">
        <v>1</v>
      </c>
      <c r="P334" s="203" t="s">
        <v>252</v>
      </c>
      <c r="Q334" s="204" t="s">
        <v>384</v>
      </c>
      <c r="R334" s="182">
        <v>1</v>
      </c>
      <c r="S334" s="182">
        <v>0</v>
      </c>
      <c r="T334" s="182">
        <v>0</v>
      </c>
      <c r="U334" s="182">
        <f t="shared" ref="U334:U340" si="129">+S334-T334+R334</f>
        <v>1</v>
      </c>
      <c r="V334" s="146"/>
      <c r="W334" s="118"/>
      <c r="Y334" s="29"/>
      <c r="Z334" s="29"/>
      <c r="AB334" s="147" t="s">
        <v>643</v>
      </c>
      <c r="AC334" s="144"/>
      <c r="AD334" s="147"/>
      <c r="AE334" s="147"/>
      <c r="AF334" s="147"/>
      <c r="AG334" s="147" t="s">
        <v>63</v>
      </c>
      <c r="AH334" s="147"/>
    </row>
    <row r="335" spans="15:34" ht="14.25">
      <c r="O335" s="183">
        <f>+O334+1</f>
        <v>2</v>
      </c>
      <c r="P335" s="192" t="s">
        <v>204</v>
      </c>
      <c r="Q335" s="199" t="s">
        <v>384</v>
      </c>
      <c r="R335" s="185">
        <v>2</v>
      </c>
      <c r="S335" s="185">
        <v>0</v>
      </c>
      <c r="T335" s="185">
        <v>0</v>
      </c>
      <c r="U335" s="185">
        <f t="shared" si="129"/>
        <v>2</v>
      </c>
      <c r="V335" s="146"/>
      <c r="W335" s="118"/>
      <c r="Y335" s="29"/>
      <c r="Z335" s="29"/>
    </row>
    <row r="336" spans="15:34" ht="14.25">
      <c r="O336" s="183">
        <f t="shared" ref="O336:O370" si="130">+O335+1</f>
        <v>3</v>
      </c>
      <c r="P336" s="192" t="s">
        <v>751</v>
      </c>
      <c r="Q336" s="199" t="s">
        <v>384</v>
      </c>
      <c r="R336" s="185">
        <v>2</v>
      </c>
      <c r="S336" s="185">
        <v>0</v>
      </c>
      <c r="T336" s="185">
        <v>0</v>
      </c>
      <c r="U336" s="185">
        <f t="shared" si="129"/>
        <v>2</v>
      </c>
      <c r="V336" s="146"/>
      <c r="W336" s="118"/>
      <c r="Y336" s="29"/>
      <c r="Z336" s="29"/>
    </row>
    <row r="337" spans="15:26" ht="14.25">
      <c r="O337" s="183">
        <f t="shared" si="130"/>
        <v>4</v>
      </c>
      <c r="P337" s="192" t="s">
        <v>1186</v>
      </c>
      <c r="Q337" s="199" t="s">
        <v>384</v>
      </c>
      <c r="R337" s="185">
        <v>2</v>
      </c>
      <c r="S337" s="185">
        <v>0</v>
      </c>
      <c r="T337" s="185">
        <v>0</v>
      </c>
      <c r="U337" s="185">
        <f t="shared" ref="U337" si="131">+S337-T337+R337</f>
        <v>2</v>
      </c>
      <c r="V337" s="146"/>
      <c r="W337" s="118"/>
      <c r="Y337" s="29"/>
      <c r="Z337" s="29"/>
    </row>
    <row r="338" spans="15:26" ht="14.25">
      <c r="O338" s="183">
        <f t="shared" si="130"/>
        <v>5</v>
      </c>
      <c r="P338" s="192" t="s">
        <v>782</v>
      </c>
      <c r="Q338" s="199" t="s">
        <v>439</v>
      </c>
      <c r="R338" s="185">
        <v>2</v>
      </c>
      <c r="S338" s="185">
        <v>0</v>
      </c>
      <c r="T338" s="185">
        <v>0</v>
      </c>
      <c r="U338" s="185">
        <f t="shared" si="129"/>
        <v>2</v>
      </c>
      <c r="V338" s="146"/>
      <c r="W338" s="118"/>
      <c r="Y338" s="29"/>
      <c r="Z338" s="29"/>
    </row>
    <row r="339" spans="15:26" ht="14.25">
      <c r="O339" s="183">
        <v>6</v>
      </c>
      <c r="P339" s="192" t="s">
        <v>1136</v>
      </c>
      <c r="Q339" s="199" t="s">
        <v>386</v>
      </c>
      <c r="R339" s="185">
        <v>2</v>
      </c>
      <c r="S339" s="185">
        <v>0</v>
      </c>
      <c r="T339" s="185">
        <v>0</v>
      </c>
      <c r="U339" s="185">
        <f t="shared" si="129"/>
        <v>2</v>
      </c>
      <c r="V339" s="146"/>
      <c r="W339" s="118"/>
      <c r="Y339" s="29"/>
      <c r="Z339" s="29"/>
    </row>
    <row r="340" spans="15:26" ht="14.25">
      <c r="O340" s="183">
        <v>7</v>
      </c>
      <c r="P340" s="192" t="s">
        <v>745</v>
      </c>
      <c r="Q340" s="199" t="s">
        <v>386</v>
      </c>
      <c r="R340" s="185">
        <v>2</v>
      </c>
      <c r="S340" s="185">
        <v>0</v>
      </c>
      <c r="T340" s="185">
        <v>0</v>
      </c>
      <c r="U340" s="185">
        <f t="shared" si="129"/>
        <v>2</v>
      </c>
      <c r="V340" s="146"/>
      <c r="W340" s="118"/>
      <c r="Y340" s="29"/>
      <c r="Z340" s="29"/>
    </row>
    <row r="341" spans="15:26" ht="14.25">
      <c r="O341" s="183">
        <v>8</v>
      </c>
      <c r="P341" s="192" t="s">
        <v>1345</v>
      </c>
      <c r="Q341" s="199" t="s">
        <v>386</v>
      </c>
      <c r="R341" s="185">
        <v>0</v>
      </c>
      <c r="S341" s="185">
        <v>1</v>
      </c>
      <c r="T341" s="185">
        <v>0</v>
      </c>
      <c r="U341" s="185">
        <f t="shared" ref="U341" si="132">+S341-T341+R341</f>
        <v>1</v>
      </c>
      <c r="V341" s="146"/>
      <c r="W341" s="118"/>
      <c r="Y341" s="29"/>
      <c r="Z341" s="29"/>
    </row>
    <row r="342" spans="15:26" ht="14.25">
      <c r="O342" s="183">
        <v>9</v>
      </c>
      <c r="P342" s="192" t="s">
        <v>305</v>
      </c>
      <c r="Q342" s="183" t="s">
        <v>394</v>
      </c>
      <c r="R342" s="185">
        <v>2</v>
      </c>
      <c r="S342" s="185">
        <v>0</v>
      </c>
      <c r="T342" s="185">
        <v>0</v>
      </c>
      <c r="U342" s="185">
        <f t="shared" ref="U342:U349" si="133">+S342-T342+R342</f>
        <v>2</v>
      </c>
      <c r="V342" s="146"/>
      <c r="W342" s="118"/>
      <c r="Y342" s="29"/>
      <c r="Z342" s="29"/>
    </row>
    <row r="343" spans="15:26" ht="14.25">
      <c r="O343" s="183">
        <v>10</v>
      </c>
      <c r="P343" s="192" t="s">
        <v>306</v>
      </c>
      <c r="Q343" s="199" t="s">
        <v>394</v>
      </c>
      <c r="R343" s="185">
        <v>1</v>
      </c>
      <c r="S343" s="185">
        <v>0</v>
      </c>
      <c r="T343" s="185">
        <v>0</v>
      </c>
      <c r="U343" s="185">
        <f t="shared" si="133"/>
        <v>1</v>
      </c>
      <c r="V343" s="146"/>
      <c r="W343" s="118"/>
      <c r="Y343" s="29"/>
      <c r="Z343" s="29"/>
    </row>
    <row r="344" spans="15:26" ht="14.25">
      <c r="O344" s="183">
        <f t="shared" si="130"/>
        <v>11</v>
      </c>
      <c r="P344" s="192" t="s">
        <v>1338</v>
      </c>
      <c r="Q344" s="199" t="s">
        <v>386</v>
      </c>
      <c r="R344" s="185">
        <v>0</v>
      </c>
      <c r="S344" s="185">
        <v>0</v>
      </c>
      <c r="T344" s="185">
        <v>0</v>
      </c>
      <c r="U344" s="185">
        <f t="shared" ref="U344:U345" si="134">+S344-T344+R344</f>
        <v>0</v>
      </c>
      <c r="V344" s="146"/>
      <c r="W344" s="118"/>
      <c r="Y344" s="29"/>
      <c r="Z344" s="29"/>
    </row>
    <row r="345" spans="15:26" ht="14.25">
      <c r="O345" s="183">
        <f t="shared" si="130"/>
        <v>12</v>
      </c>
      <c r="P345" s="192" t="s">
        <v>1337</v>
      </c>
      <c r="Q345" s="199" t="s">
        <v>386</v>
      </c>
      <c r="R345" s="185">
        <v>0</v>
      </c>
      <c r="S345" s="185">
        <v>0</v>
      </c>
      <c r="T345" s="185">
        <v>0</v>
      </c>
      <c r="U345" s="185">
        <f t="shared" si="134"/>
        <v>0</v>
      </c>
      <c r="V345" s="146"/>
      <c r="W345" s="118"/>
      <c r="Y345" s="29"/>
      <c r="Z345" s="29"/>
    </row>
    <row r="346" spans="15:26" ht="14.25">
      <c r="O346" s="183">
        <f t="shared" si="130"/>
        <v>13</v>
      </c>
      <c r="P346" s="192" t="s">
        <v>1432</v>
      </c>
      <c r="Q346" s="199" t="s">
        <v>394</v>
      </c>
      <c r="R346" s="185">
        <v>0</v>
      </c>
      <c r="S346" s="185">
        <v>10</v>
      </c>
      <c r="T346" s="185">
        <v>6</v>
      </c>
      <c r="U346" s="185">
        <f t="shared" ref="U346:U347" si="135">+S346-T346+R346</f>
        <v>4</v>
      </c>
      <c r="V346" s="146"/>
      <c r="W346" s="118"/>
      <c r="Y346" s="29"/>
      <c r="Z346" s="29"/>
    </row>
    <row r="347" spans="15:26" ht="14.25">
      <c r="O347" s="183">
        <v>14</v>
      </c>
      <c r="P347" s="192" t="s">
        <v>1280</v>
      </c>
      <c r="Q347" s="199" t="s">
        <v>384</v>
      </c>
      <c r="R347" s="185">
        <v>0</v>
      </c>
      <c r="S347" s="185">
        <v>40</v>
      </c>
      <c r="T347" s="185">
        <v>0</v>
      </c>
      <c r="U347" s="185">
        <f t="shared" si="135"/>
        <v>40</v>
      </c>
      <c r="V347" s="146"/>
      <c r="W347" s="118"/>
      <c r="Y347" s="29"/>
      <c r="Z347" s="29"/>
    </row>
    <row r="348" spans="15:26" ht="14.25">
      <c r="O348" s="183">
        <v>15</v>
      </c>
      <c r="P348" s="192" t="s">
        <v>147</v>
      </c>
      <c r="Q348" s="199" t="s">
        <v>384</v>
      </c>
      <c r="R348" s="185">
        <v>12</v>
      </c>
      <c r="S348" s="185">
        <v>0</v>
      </c>
      <c r="T348" s="185">
        <v>4</v>
      </c>
      <c r="U348" s="185">
        <f>+S348-T348+R348</f>
        <v>8</v>
      </c>
      <c r="V348" s="146"/>
      <c r="W348" s="118"/>
      <c r="Y348" s="29"/>
      <c r="Z348" s="29"/>
    </row>
    <row r="349" spans="15:26" ht="14.25">
      <c r="O349" s="183">
        <v>16</v>
      </c>
      <c r="P349" s="192" t="s">
        <v>787</v>
      </c>
      <c r="Q349" s="199" t="s">
        <v>384</v>
      </c>
      <c r="R349" s="185">
        <v>7</v>
      </c>
      <c r="S349" s="185">
        <v>0</v>
      </c>
      <c r="T349" s="185">
        <v>3</v>
      </c>
      <c r="U349" s="185">
        <f t="shared" si="133"/>
        <v>4</v>
      </c>
      <c r="V349" s="146"/>
      <c r="W349" s="118"/>
      <c r="Y349" s="29"/>
      <c r="Z349" s="29"/>
    </row>
    <row r="350" spans="15:26" ht="14.25">
      <c r="O350" s="183">
        <v>17</v>
      </c>
      <c r="P350" s="192" t="s">
        <v>788</v>
      </c>
      <c r="Q350" s="199" t="s">
        <v>384</v>
      </c>
      <c r="R350" s="185">
        <v>22</v>
      </c>
      <c r="S350" s="185">
        <v>0</v>
      </c>
      <c r="T350" s="185">
        <v>6</v>
      </c>
      <c r="U350" s="185">
        <f t="shared" ref="U350:U354" si="136">+S350-T350+R350</f>
        <v>16</v>
      </c>
      <c r="V350" s="146"/>
      <c r="W350" s="118"/>
      <c r="Y350" s="29"/>
      <c r="Z350" s="29"/>
    </row>
    <row r="351" spans="15:26" ht="14.25">
      <c r="O351" s="183">
        <v>18</v>
      </c>
      <c r="P351" s="192" t="s">
        <v>810</v>
      </c>
      <c r="Q351" s="199" t="s">
        <v>384</v>
      </c>
      <c r="R351" s="185">
        <v>1</v>
      </c>
      <c r="S351" s="185">
        <v>0</v>
      </c>
      <c r="T351" s="185">
        <v>0</v>
      </c>
      <c r="U351" s="185">
        <f t="shared" si="136"/>
        <v>1</v>
      </c>
      <c r="V351" s="146"/>
      <c r="W351" s="118"/>
      <c r="Y351" s="29"/>
      <c r="Z351" s="29"/>
    </row>
    <row r="352" spans="15:26" ht="14.25">
      <c r="O352" s="183">
        <v>19</v>
      </c>
      <c r="P352" s="192" t="s">
        <v>216</v>
      </c>
      <c r="Q352" s="199" t="s">
        <v>384</v>
      </c>
      <c r="R352" s="185">
        <v>1</v>
      </c>
      <c r="S352" s="185">
        <v>0</v>
      </c>
      <c r="T352" s="185">
        <v>0</v>
      </c>
      <c r="U352" s="185">
        <f t="shared" si="136"/>
        <v>1</v>
      </c>
      <c r="V352" s="146"/>
      <c r="W352" s="118"/>
      <c r="Y352" s="29"/>
      <c r="Z352" s="29"/>
    </row>
    <row r="353" spans="15:26" ht="14.25">
      <c r="O353" s="183">
        <f t="shared" si="130"/>
        <v>20</v>
      </c>
      <c r="P353" s="192" t="s">
        <v>235</v>
      </c>
      <c r="Q353" s="199" t="s">
        <v>384</v>
      </c>
      <c r="R353" s="185">
        <v>1</v>
      </c>
      <c r="S353" s="185">
        <v>0</v>
      </c>
      <c r="T353" s="185">
        <v>0</v>
      </c>
      <c r="U353" s="185">
        <f>+S353-T353+R353</f>
        <v>1</v>
      </c>
      <c r="V353" s="146"/>
      <c r="W353" s="118"/>
      <c r="Y353" s="29"/>
      <c r="Z353" s="29"/>
    </row>
    <row r="354" spans="15:26" ht="14.25">
      <c r="O354" s="183">
        <f t="shared" si="130"/>
        <v>21</v>
      </c>
      <c r="P354" s="192" t="s">
        <v>174</v>
      </c>
      <c r="Q354" s="199" t="s">
        <v>384</v>
      </c>
      <c r="R354" s="185">
        <v>3</v>
      </c>
      <c r="S354" s="185">
        <v>0</v>
      </c>
      <c r="T354" s="185">
        <v>0</v>
      </c>
      <c r="U354" s="185">
        <f t="shared" si="136"/>
        <v>3</v>
      </c>
      <c r="V354" s="146"/>
      <c r="W354" s="118"/>
      <c r="Y354" s="29"/>
      <c r="Z354" s="29"/>
    </row>
    <row r="355" spans="15:26" ht="14.25">
      <c r="O355" s="183">
        <v>22</v>
      </c>
      <c r="P355" s="192" t="s">
        <v>76</v>
      </c>
      <c r="Q355" s="199" t="s">
        <v>384</v>
      </c>
      <c r="R355" s="185">
        <v>2</v>
      </c>
      <c r="S355" s="185">
        <v>0</v>
      </c>
      <c r="T355" s="185">
        <v>0</v>
      </c>
      <c r="U355" s="185">
        <f t="shared" ref="U355:U362" si="137">+S355-T355+R355</f>
        <v>2</v>
      </c>
      <c r="V355" s="146"/>
      <c r="W355" s="118"/>
      <c r="Y355" s="29"/>
      <c r="Z355" s="29"/>
    </row>
    <row r="356" spans="15:26" ht="14.25">
      <c r="O356" s="183">
        <f t="shared" si="130"/>
        <v>23</v>
      </c>
      <c r="P356" s="192" t="s">
        <v>30</v>
      </c>
      <c r="Q356" s="199" t="s">
        <v>384</v>
      </c>
      <c r="R356" s="185">
        <v>2</v>
      </c>
      <c r="S356" s="185">
        <v>0</v>
      </c>
      <c r="T356" s="185">
        <v>0</v>
      </c>
      <c r="U356" s="185">
        <f t="shared" si="137"/>
        <v>2</v>
      </c>
      <c r="V356" s="146"/>
      <c r="W356" s="118"/>
      <c r="Y356" s="29"/>
      <c r="Z356" s="29"/>
    </row>
    <row r="357" spans="15:26" ht="14.25">
      <c r="O357" s="183">
        <f t="shared" si="130"/>
        <v>24</v>
      </c>
      <c r="P357" s="192" t="s">
        <v>790</v>
      </c>
      <c r="Q357" s="199" t="s">
        <v>384</v>
      </c>
      <c r="R357" s="185">
        <v>1</v>
      </c>
      <c r="S357" s="185">
        <v>0</v>
      </c>
      <c r="T357" s="185">
        <v>0</v>
      </c>
      <c r="U357" s="185">
        <f t="shared" si="137"/>
        <v>1</v>
      </c>
      <c r="V357" s="146"/>
      <c r="W357" s="118"/>
      <c r="Y357" s="29"/>
      <c r="Z357" s="29"/>
    </row>
    <row r="358" spans="15:26" ht="14.25">
      <c r="O358" s="183">
        <f t="shared" si="130"/>
        <v>25</v>
      </c>
      <c r="P358" s="192" t="s">
        <v>547</v>
      </c>
      <c r="Q358" s="199" t="s">
        <v>384</v>
      </c>
      <c r="R358" s="185">
        <v>2</v>
      </c>
      <c r="S358" s="185">
        <v>0</v>
      </c>
      <c r="T358" s="185">
        <v>0</v>
      </c>
      <c r="U358" s="185">
        <f t="shared" si="137"/>
        <v>2</v>
      </c>
      <c r="V358" s="146"/>
      <c r="W358" s="118"/>
      <c r="Y358" s="29"/>
      <c r="Z358" s="29"/>
    </row>
    <row r="359" spans="15:26" ht="14.25">
      <c r="O359" s="183">
        <f t="shared" si="130"/>
        <v>26</v>
      </c>
      <c r="P359" s="192" t="s">
        <v>225</v>
      </c>
      <c r="Q359" s="199" t="s">
        <v>384</v>
      </c>
      <c r="R359" s="185">
        <v>2</v>
      </c>
      <c r="S359" s="185">
        <v>0</v>
      </c>
      <c r="T359" s="185">
        <v>0</v>
      </c>
      <c r="U359" s="185">
        <f t="shared" si="137"/>
        <v>2</v>
      </c>
      <c r="V359" s="146"/>
      <c r="W359" s="118"/>
      <c r="Y359" s="29"/>
      <c r="Z359" s="29"/>
    </row>
    <row r="360" spans="15:26" ht="14.25">
      <c r="O360" s="183">
        <f t="shared" si="130"/>
        <v>27</v>
      </c>
      <c r="P360" s="192" t="s">
        <v>794</v>
      </c>
      <c r="Q360" s="199" t="s">
        <v>384</v>
      </c>
      <c r="R360" s="185">
        <v>2</v>
      </c>
      <c r="S360" s="185">
        <v>0</v>
      </c>
      <c r="T360" s="185">
        <v>0</v>
      </c>
      <c r="U360" s="185">
        <f t="shared" si="137"/>
        <v>2</v>
      </c>
      <c r="V360" s="146"/>
      <c r="W360" s="118"/>
      <c r="Y360" s="29"/>
      <c r="Z360" s="29"/>
    </row>
    <row r="361" spans="15:26" ht="14.25">
      <c r="O361" s="183">
        <f t="shared" si="130"/>
        <v>28</v>
      </c>
      <c r="P361" s="192" t="s">
        <v>795</v>
      </c>
      <c r="Q361" s="199" t="s">
        <v>384</v>
      </c>
      <c r="R361" s="185">
        <v>1</v>
      </c>
      <c r="S361" s="185">
        <v>0</v>
      </c>
      <c r="T361" s="185">
        <v>0</v>
      </c>
      <c r="U361" s="185">
        <f t="shared" si="137"/>
        <v>1</v>
      </c>
      <c r="V361" s="146"/>
      <c r="W361" s="118"/>
      <c r="Y361" s="29"/>
      <c r="Z361" s="29"/>
    </row>
    <row r="362" spans="15:26" ht="14.25">
      <c r="O362" s="183">
        <v>29</v>
      </c>
      <c r="P362" s="192" t="s">
        <v>841</v>
      </c>
      <c r="Q362" s="199" t="s">
        <v>384</v>
      </c>
      <c r="R362" s="185">
        <v>2</v>
      </c>
      <c r="S362" s="185">
        <v>0</v>
      </c>
      <c r="T362" s="185">
        <v>0</v>
      </c>
      <c r="U362" s="185">
        <f t="shared" si="137"/>
        <v>2</v>
      </c>
      <c r="V362" s="146"/>
      <c r="W362" s="118"/>
      <c r="Y362" s="29"/>
      <c r="Z362" s="29"/>
    </row>
    <row r="363" spans="15:26" ht="14.25">
      <c r="O363" s="183">
        <f t="shared" si="130"/>
        <v>30</v>
      </c>
      <c r="P363" s="192" t="s">
        <v>816</v>
      </c>
      <c r="Q363" s="199" t="s">
        <v>384</v>
      </c>
      <c r="R363" s="185">
        <v>2</v>
      </c>
      <c r="S363" s="185">
        <v>0</v>
      </c>
      <c r="T363" s="185">
        <v>0</v>
      </c>
      <c r="U363" s="185">
        <f t="shared" ref="U363:U377" si="138">+S363-T363+R363</f>
        <v>2</v>
      </c>
      <c r="V363" s="146"/>
      <c r="W363" s="118"/>
      <c r="Y363" s="29"/>
      <c r="Z363" s="29"/>
    </row>
    <row r="364" spans="15:26" ht="14.25">
      <c r="O364" s="183">
        <f t="shared" si="130"/>
        <v>31</v>
      </c>
      <c r="P364" s="192" t="s">
        <v>250</v>
      </c>
      <c r="Q364" s="199" t="s">
        <v>384</v>
      </c>
      <c r="R364" s="185">
        <v>1</v>
      </c>
      <c r="S364" s="185">
        <v>0</v>
      </c>
      <c r="T364" s="185">
        <v>0</v>
      </c>
      <c r="U364" s="185">
        <f t="shared" si="138"/>
        <v>1</v>
      </c>
      <c r="V364" s="146"/>
      <c r="W364" s="118"/>
      <c r="Y364" s="29"/>
      <c r="Z364" s="29"/>
    </row>
    <row r="365" spans="15:26" ht="14.25">
      <c r="O365" s="183">
        <f t="shared" si="130"/>
        <v>32</v>
      </c>
      <c r="P365" s="192" t="s">
        <v>17</v>
      </c>
      <c r="Q365" s="199" t="s">
        <v>384</v>
      </c>
      <c r="R365" s="185">
        <v>1</v>
      </c>
      <c r="S365" s="185">
        <v>0</v>
      </c>
      <c r="T365" s="185">
        <v>0</v>
      </c>
      <c r="U365" s="185">
        <f t="shared" si="138"/>
        <v>1</v>
      </c>
      <c r="V365" s="146"/>
      <c r="W365" s="118"/>
      <c r="Y365" s="29"/>
      <c r="Z365" s="29"/>
    </row>
    <row r="366" spans="15:26" ht="14.25">
      <c r="O366" s="183">
        <f t="shared" si="130"/>
        <v>33</v>
      </c>
      <c r="P366" s="192" t="s">
        <v>827</v>
      </c>
      <c r="Q366" s="199" t="s">
        <v>384</v>
      </c>
      <c r="R366" s="185">
        <v>4</v>
      </c>
      <c r="S366" s="185">
        <v>0</v>
      </c>
      <c r="T366" s="185">
        <v>1</v>
      </c>
      <c r="U366" s="185">
        <f t="shared" ref="U366" si="139">+S366-T366+R366</f>
        <v>3</v>
      </c>
      <c r="V366" s="146"/>
      <c r="W366" s="118"/>
      <c r="Y366" s="29"/>
      <c r="Z366" s="29"/>
    </row>
    <row r="367" spans="15:26" ht="14.25">
      <c r="O367" s="183">
        <f t="shared" si="130"/>
        <v>34</v>
      </c>
      <c r="P367" s="192" t="s">
        <v>1078</v>
      </c>
      <c r="Q367" s="199" t="s">
        <v>384</v>
      </c>
      <c r="R367" s="185">
        <v>1</v>
      </c>
      <c r="S367" s="185">
        <v>0</v>
      </c>
      <c r="T367" s="185">
        <v>0</v>
      </c>
      <c r="U367" s="185">
        <f t="shared" si="138"/>
        <v>1</v>
      </c>
      <c r="V367" s="146"/>
      <c r="W367" s="118"/>
      <c r="Y367" s="29"/>
      <c r="Z367" s="29"/>
    </row>
    <row r="368" spans="15:26" ht="14.25">
      <c r="O368" s="183">
        <f t="shared" si="130"/>
        <v>35</v>
      </c>
      <c r="P368" s="192" t="s">
        <v>832</v>
      </c>
      <c r="Q368" s="199" t="s">
        <v>384</v>
      </c>
      <c r="R368" s="185">
        <v>6</v>
      </c>
      <c r="S368" s="185">
        <v>0</v>
      </c>
      <c r="T368" s="185">
        <v>1</v>
      </c>
      <c r="U368" s="185">
        <f t="shared" si="138"/>
        <v>5</v>
      </c>
      <c r="V368" s="146"/>
      <c r="W368" s="118"/>
      <c r="Y368" s="29"/>
      <c r="Z368" s="29"/>
    </row>
    <row r="369" spans="15:26" ht="14.25">
      <c r="O369" s="183">
        <f t="shared" si="130"/>
        <v>36</v>
      </c>
      <c r="P369" s="192" t="s">
        <v>770</v>
      </c>
      <c r="Q369" s="199" t="s">
        <v>384</v>
      </c>
      <c r="R369" s="185">
        <v>4</v>
      </c>
      <c r="S369" s="185">
        <v>0</v>
      </c>
      <c r="T369" s="185">
        <v>0</v>
      </c>
      <c r="U369" s="185">
        <f t="shared" si="138"/>
        <v>4</v>
      </c>
      <c r="V369" s="146"/>
      <c r="W369" s="118"/>
      <c r="Y369" s="29"/>
      <c r="Z369" s="29"/>
    </row>
    <row r="370" spans="15:26" ht="15" thickBot="1">
      <c r="O370" s="188">
        <f t="shared" si="130"/>
        <v>37</v>
      </c>
      <c r="P370" s="172" t="s">
        <v>791</v>
      </c>
      <c r="Q370" s="171" t="s">
        <v>384</v>
      </c>
      <c r="R370" s="140">
        <v>1</v>
      </c>
      <c r="S370" s="140">
        <v>0</v>
      </c>
      <c r="T370" s="140">
        <v>0</v>
      </c>
      <c r="U370" s="140">
        <f t="shared" si="138"/>
        <v>1</v>
      </c>
      <c r="V370" s="123"/>
      <c r="W370" s="118"/>
      <c r="Y370" s="29"/>
      <c r="Z370" s="29"/>
    </row>
    <row r="371" spans="15:26" ht="14.25">
      <c r="O371" s="131"/>
      <c r="P371" s="132" t="s">
        <v>1328</v>
      </c>
      <c r="Q371" s="137"/>
      <c r="R371" s="130"/>
      <c r="S371" s="130"/>
      <c r="T371" s="130"/>
      <c r="U371" s="130"/>
      <c r="V371" s="123"/>
      <c r="W371" s="118"/>
      <c r="Y371" s="29"/>
      <c r="Z371" s="29"/>
    </row>
    <row r="372" spans="15:26" ht="15" thickBot="1">
      <c r="O372" s="148"/>
      <c r="P372" s="238" t="s">
        <v>1419</v>
      </c>
      <c r="Q372" s="147"/>
      <c r="R372" s="147"/>
      <c r="S372" s="147"/>
      <c r="T372" s="147" t="s">
        <v>63</v>
      </c>
      <c r="U372" s="147"/>
      <c r="V372" s="146"/>
      <c r="W372" s="118"/>
      <c r="Y372" s="29"/>
      <c r="Z372" s="29"/>
    </row>
    <row r="373" spans="15:26" ht="26.25" thickBot="1">
      <c r="O373" s="170" t="s">
        <v>372</v>
      </c>
      <c r="P373" s="157" t="s">
        <v>373</v>
      </c>
      <c r="Q373" s="157" t="s">
        <v>374</v>
      </c>
      <c r="R373" s="157" t="s">
        <v>375</v>
      </c>
      <c r="S373" s="157" t="s">
        <v>376</v>
      </c>
      <c r="T373" s="157" t="s">
        <v>377</v>
      </c>
      <c r="U373" s="157" t="s">
        <v>354</v>
      </c>
      <c r="V373" s="146"/>
      <c r="W373" s="118"/>
      <c r="Y373" s="29"/>
      <c r="Z373" s="29"/>
    </row>
    <row r="374" spans="15:26" ht="14.25">
      <c r="O374" s="180">
        <f>+O370+1</f>
        <v>38</v>
      </c>
      <c r="P374" s="203" t="s">
        <v>812</v>
      </c>
      <c r="Q374" s="204" t="s">
        <v>384</v>
      </c>
      <c r="R374" s="182">
        <v>1</v>
      </c>
      <c r="S374" s="182">
        <v>0</v>
      </c>
      <c r="T374" s="182">
        <v>0</v>
      </c>
      <c r="U374" s="182">
        <f t="shared" ref="U374" si="140">+S374-T374+R374</f>
        <v>1</v>
      </c>
      <c r="V374" s="146"/>
      <c r="W374" s="118"/>
      <c r="Y374" s="29"/>
      <c r="Z374" s="29"/>
    </row>
    <row r="375" spans="15:26" ht="14.25">
      <c r="O375" s="183">
        <f>+O374+1</f>
        <v>39</v>
      </c>
      <c r="P375" s="192" t="s">
        <v>29</v>
      </c>
      <c r="Q375" s="199" t="s">
        <v>384</v>
      </c>
      <c r="R375" s="185">
        <v>3</v>
      </c>
      <c r="S375" s="185">
        <v>0</v>
      </c>
      <c r="T375" s="185">
        <v>0</v>
      </c>
      <c r="U375" s="185">
        <f t="shared" si="138"/>
        <v>3</v>
      </c>
      <c r="V375" s="146"/>
      <c r="W375" s="118"/>
      <c r="Y375" s="29"/>
      <c r="Z375" s="29"/>
    </row>
    <row r="376" spans="15:26" ht="14.25">
      <c r="O376" s="183">
        <f t="shared" ref="O376:O413" si="141">+O375+1</f>
        <v>40</v>
      </c>
      <c r="P376" s="192" t="s">
        <v>792</v>
      </c>
      <c r="Q376" s="199" t="s">
        <v>384</v>
      </c>
      <c r="R376" s="185">
        <v>1</v>
      </c>
      <c r="S376" s="185">
        <v>0</v>
      </c>
      <c r="T376" s="185">
        <v>0</v>
      </c>
      <c r="U376" s="185">
        <f t="shared" si="138"/>
        <v>1</v>
      </c>
      <c r="V376" s="146"/>
      <c r="W376" s="118"/>
      <c r="Y376" s="29"/>
      <c r="Z376" s="29"/>
    </row>
    <row r="377" spans="15:26" ht="14.25">
      <c r="O377" s="183">
        <f t="shared" si="141"/>
        <v>41</v>
      </c>
      <c r="P377" s="192" t="s">
        <v>13</v>
      </c>
      <c r="Q377" s="199" t="s">
        <v>384</v>
      </c>
      <c r="R377" s="185">
        <v>2</v>
      </c>
      <c r="S377" s="185">
        <v>0</v>
      </c>
      <c r="T377" s="185">
        <v>0</v>
      </c>
      <c r="U377" s="185">
        <f t="shared" si="138"/>
        <v>2</v>
      </c>
      <c r="V377" s="123"/>
      <c r="W377" s="118"/>
      <c r="Y377" s="29"/>
      <c r="Z377" s="29"/>
    </row>
    <row r="378" spans="15:26" ht="14.25">
      <c r="O378" s="183">
        <f t="shared" si="141"/>
        <v>42</v>
      </c>
      <c r="P378" s="192" t="s">
        <v>822</v>
      </c>
      <c r="Q378" s="199" t="s">
        <v>384</v>
      </c>
      <c r="R378" s="185">
        <v>6</v>
      </c>
      <c r="S378" s="185">
        <v>0</v>
      </c>
      <c r="T378" s="185">
        <v>0</v>
      </c>
      <c r="U378" s="185">
        <f t="shared" ref="U378:U379" si="142">+S378-T378+R378</f>
        <v>6</v>
      </c>
      <c r="V378" s="123"/>
      <c r="W378" s="118"/>
      <c r="Y378" s="29"/>
      <c r="Z378" s="29"/>
    </row>
    <row r="379" spans="15:26" ht="14.25">
      <c r="O379" s="183">
        <f t="shared" si="141"/>
        <v>43</v>
      </c>
      <c r="P379" s="192" t="s">
        <v>823</v>
      </c>
      <c r="Q379" s="199" t="s">
        <v>384</v>
      </c>
      <c r="R379" s="185">
        <v>9</v>
      </c>
      <c r="S379" s="185">
        <v>0</v>
      </c>
      <c r="T379" s="185">
        <v>0</v>
      </c>
      <c r="U379" s="185">
        <f t="shared" si="142"/>
        <v>9</v>
      </c>
      <c r="V379" s="146"/>
      <c r="W379" s="118"/>
      <c r="Y379" s="29"/>
      <c r="Z379" s="29"/>
    </row>
    <row r="380" spans="15:26" ht="14.25">
      <c r="O380" s="183">
        <f t="shared" si="141"/>
        <v>44</v>
      </c>
      <c r="P380" s="192" t="s">
        <v>797</v>
      </c>
      <c r="Q380" s="199" t="s">
        <v>384</v>
      </c>
      <c r="R380" s="185">
        <v>7</v>
      </c>
      <c r="S380" s="185">
        <v>0</v>
      </c>
      <c r="T380" s="185">
        <v>0</v>
      </c>
      <c r="U380" s="185">
        <f t="shared" ref="U380:U405" si="143">+S380-T380+R380</f>
        <v>7</v>
      </c>
      <c r="V380" s="146"/>
      <c r="W380" s="118"/>
      <c r="Y380" s="29"/>
      <c r="Z380" s="29"/>
    </row>
    <row r="381" spans="15:26" ht="14.25">
      <c r="O381" s="183">
        <f t="shared" si="141"/>
        <v>45</v>
      </c>
      <c r="P381" s="192" t="s">
        <v>10</v>
      </c>
      <c r="Q381" s="199" t="s">
        <v>384</v>
      </c>
      <c r="R381" s="185">
        <v>7</v>
      </c>
      <c r="S381" s="185">
        <v>0</v>
      </c>
      <c r="T381" s="185">
        <v>0</v>
      </c>
      <c r="U381" s="185">
        <f t="shared" si="143"/>
        <v>7</v>
      </c>
      <c r="V381" s="146"/>
      <c r="W381" s="118"/>
      <c r="Y381" s="29"/>
      <c r="Z381" s="29"/>
    </row>
    <row r="382" spans="15:26" ht="14.25">
      <c r="O382" s="183">
        <f t="shared" si="141"/>
        <v>46</v>
      </c>
      <c r="P382" s="192" t="s">
        <v>834</v>
      </c>
      <c r="Q382" s="199" t="s">
        <v>384</v>
      </c>
      <c r="R382" s="185">
        <v>0</v>
      </c>
      <c r="S382" s="185">
        <v>0</v>
      </c>
      <c r="T382" s="185">
        <v>0</v>
      </c>
      <c r="U382" s="185">
        <f t="shared" si="143"/>
        <v>0</v>
      </c>
      <c r="V382" s="146"/>
      <c r="W382" s="118"/>
      <c r="Y382" s="29"/>
      <c r="Z382" s="29"/>
    </row>
    <row r="383" spans="15:26" ht="14.25">
      <c r="O383" s="183">
        <f t="shared" si="141"/>
        <v>47</v>
      </c>
      <c r="P383" s="192" t="s">
        <v>1188</v>
      </c>
      <c r="Q383" s="199" t="s">
        <v>384</v>
      </c>
      <c r="R383" s="185">
        <v>5</v>
      </c>
      <c r="S383" s="185">
        <v>0</v>
      </c>
      <c r="T383" s="185">
        <v>0</v>
      </c>
      <c r="U383" s="185">
        <f t="shared" ref="U383" si="144">+S383-T383+R383</f>
        <v>5</v>
      </c>
      <c r="V383" s="146"/>
      <c r="W383" s="118"/>
      <c r="Y383" s="29"/>
      <c r="Z383" s="29"/>
    </row>
    <row r="384" spans="15:26" ht="14.25">
      <c r="O384" s="183">
        <f t="shared" si="141"/>
        <v>48</v>
      </c>
      <c r="P384" s="192" t="s">
        <v>844</v>
      </c>
      <c r="Q384" s="199" t="s">
        <v>384</v>
      </c>
      <c r="R384" s="185">
        <v>15</v>
      </c>
      <c r="S384" s="185">
        <v>0</v>
      </c>
      <c r="T384" s="185">
        <v>0</v>
      </c>
      <c r="U384" s="185">
        <f t="shared" si="143"/>
        <v>15</v>
      </c>
      <c r="V384" s="146"/>
      <c r="W384" s="118"/>
      <c r="Y384" s="29"/>
      <c r="Z384" s="29"/>
    </row>
    <row r="385" spans="15:26" ht="14.25">
      <c r="O385" s="183">
        <f t="shared" si="141"/>
        <v>49</v>
      </c>
      <c r="P385" s="192" t="s">
        <v>796</v>
      </c>
      <c r="Q385" s="199" t="s">
        <v>384</v>
      </c>
      <c r="R385" s="185">
        <v>6</v>
      </c>
      <c r="S385" s="185">
        <v>0</v>
      </c>
      <c r="T385" s="185">
        <v>0</v>
      </c>
      <c r="U385" s="185">
        <f t="shared" si="143"/>
        <v>6</v>
      </c>
      <c r="V385" s="146"/>
      <c r="W385" s="118"/>
      <c r="Y385" s="29"/>
      <c r="Z385" s="29"/>
    </row>
    <row r="386" spans="15:26" ht="14.25">
      <c r="O386" s="183">
        <v>50</v>
      </c>
      <c r="P386" s="192" t="s">
        <v>1131</v>
      </c>
      <c r="Q386" s="199" t="s">
        <v>384</v>
      </c>
      <c r="R386" s="185">
        <v>8</v>
      </c>
      <c r="S386" s="185">
        <v>0</v>
      </c>
      <c r="T386" s="185">
        <v>0</v>
      </c>
      <c r="U386" s="185">
        <f t="shared" si="143"/>
        <v>8</v>
      </c>
      <c r="V386" s="146"/>
      <c r="W386" s="118"/>
      <c r="Y386" s="29"/>
      <c r="Z386" s="29"/>
    </row>
    <row r="387" spans="15:26" ht="14.25">
      <c r="O387" s="183">
        <v>51</v>
      </c>
      <c r="P387" s="192" t="s">
        <v>691</v>
      </c>
      <c r="Q387" s="199" t="s">
        <v>384</v>
      </c>
      <c r="R387" s="185">
        <v>5</v>
      </c>
      <c r="S387" s="185">
        <v>0</v>
      </c>
      <c r="T387" s="185">
        <v>0</v>
      </c>
      <c r="U387" s="185">
        <f t="shared" si="143"/>
        <v>5</v>
      </c>
      <c r="V387" s="146"/>
      <c r="W387" s="118"/>
      <c r="Y387" s="29"/>
      <c r="Z387" s="29"/>
    </row>
    <row r="388" spans="15:26" ht="14.25">
      <c r="O388" s="183">
        <v>52</v>
      </c>
      <c r="P388" s="192" t="s">
        <v>798</v>
      </c>
      <c r="Q388" s="199" t="s">
        <v>384</v>
      </c>
      <c r="R388" s="185">
        <v>3</v>
      </c>
      <c r="S388" s="185">
        <v>0</v>
      </c>
      <c r="T388" s="185">
        <v>0</v>
      </c>
      <c r="U388" s="185">
        <f>+S388-T388+R388</f>
        <v>3</v>
      </c>
      <c r="V388" s="146"/>
      <c r="W388" s="118"/>
      <c r="Y388" s="29"/>
      <c r="Z388" s="29"/>
    </row>
    <row r="389" spans="15:26" ht="14.25">
      <c r="O389" s="183">
        <f t="shared" si="141"/>
        <v>53</v>
      </c>
      <c r="P389" s="192" t="s">
        <v>799</v>
      </c>
      <c r="Q389" s="199" t="s">
        <v>384</v>
      </c>
      <c r="R389" s="185">
        <v>9</v>
      </c>
      <c r="S389" s="185">
        <v>0</v>
      </c>
      <c r="T389" s="185">
        <v>0</v>
      </c>
      <c r="U389" s="185">
        <f t="shared" si="143"/>
        <v>9</v>
      </c>
      <c r="V389" s="146"/>
      <c r="W389" s="118"/>
      <c r="Y389" s="29"/>
      <c r="Z389" s="29"/>
    </row>
    <row r="390" spans="15:26" ht="14.25">
      <c r="O390" s="183">
        <f t="shared" si="141"/>
        <v>54</v>
      </c>
      <c r="P390" s="192" t="s">
        <v>970</v>
      </c>
      <c r="Q390" s="199" t="s">
        <v>384</v>
      </c>
      <c r="R390" s="185">
        <v>1</v>
      </c>
      <c r="S390" s="185">
        <v>0</v>
      </c>
      <c r="T390" s="185">
        <v>1</v>
      </c>
      <c r="U390" s="185">
        <f t="shared" si="143"/>
        <v>0</v>
      </c>
      <c r="V390" s="146"/>
      <c r="W390" s="118"/>
      <c r="Y390" s="29"/>
      <c r="Z390" s="29"/>
    </row>
    <row r="391" spans="15:26" ht="14.25">
      <c r="O391" s="183">
        <f t="shared" si="141"/>
        <v>55</v>
      </c>
      <c r="P391" s="192" t="s">
        <v>801</v>
      </c>
      <c r="Q391" s="199" t="s">
        <v>384</v>
      </c>
      <c r="R391" s="185">
        <v>1</v>
      </c>
      <c r="S391" s="185">
        <v>0</v>
      </c>
      <c r="T391" s="185">
        <v>1</v>
      </c>
      <c r="U391" s="185">
        <f>+S391-T391+R391</f>
        <v>0</v>
      </c>
      <c r="V391" s="146"/>
      <c r="W391" s="118"/>
      <c r="Y391" s="29"/>
      <c r="Z391" s="29"/>
    </row>
    <row r="392" spans="15:26" ht="14.25">
      <c r="O392" s="183">
        <f t="shared" si="141"/>
        <v>56</v>
      </c>
      <c r="P392" s="192" t="s">
        <v>802</v>
      </c>
      <c r="Q392" s="199" t="s">
        <v>384</v>
      </c>
      <c r="R392" s="185">
        <v>6</v>
      </c>
      <c r="S392" s="185">
        <v>0</v>
      </c>
      <c r="T392" s="185">
        <v>0</v>
      </c>
      <c r="U392" s="185">
        <f t="shared" si="143"/>
        <v>6</v>
      </c>
      <c r="V392" s="146"/>
      <c r="W392" s="118"/>
      <c r="Y392" s="29"/>
      <c r="Z392" s="29"/>
    </row>
    <row r="393" spans="15:26" ht="14.25">
      <c r="O393" s="183">
        <f t="shared" si="141"/>
        <v>57</v>
      </c>
      <c r="P393" s="192" t="s">
        <v>1037</v>
      </c>
      <c r="Q393" s="199" t="s">
        <v>384</v>
      </c>
      <c r="R393" s="185">
        <v>5</v>
      </c>
      <c r="S393" s="185">
        <v>0</v>
      </c>
      <c r="T393" s="185">
        <v>1</v>
      </c>
      <c r="U393" s="185">
        <f t="shared" si="143"/>
        <v>4</v>
      </c>
      <c r="V393" s="146"/>
      <c r="W393" s="118"/>
      <c r="Y393" s="29"/>
      <c r="Z393" s="29"/>
    </row>
    <row r="394" spans="15:26" ht="14.25">
      <c r="O394" s="183">
        <f t="shared" si="141"/>
        <v>58</v>
      </c>
      <c r="P394" s="192" t="s">
        <v>804</v>
      </c>
      <c r="Q394" s="199" t="s">
        <v>384</v>
      </c>
      <c r="R394" s="185">
        <v>6</v>
      </c>
      <c r="S394" s="185">
        <v>0</v>
      </c>
      <c r="T394" s="185">
        <v>0</v>
      </c>
      <c r="U394" s="185">
        <f t="shared" si="143"/>
        <v>6</v>
      </c>
      <c r="V394" s="146"/>
      <c r="W394" s="118"/>
      <c r="Y394" s="29"/>
      <c r="Z394" s="29"/>
    </row>
    <row r="395" spans="15:26" ht="14.25">
      <c r="O395" s="183">
        <f t="shared" si="141"/>
        <v>59</v>
      </c>
      <c r="P395" s="192" t="s">
        <v>971</v>
      </c>
      <c r="Q395" s="199" t="s">
        <v>384</v>
      </c>
      <c r="R395" s="185">
        <v>8</v>
      </c>
      <c r="S395" s="185">
        <v>0</v>
      </c>
      <c r="T395" s="185">
        <v>0</v>
      </c>
      <c r="U395" s="185">
        <f t="shared" si="143"/>
        <v>8</v>
      </c>
      <c r="V395" s="146"/>
      <c r="W395" s="118"/>
      <c r="Y395" s="29"/>
      <c r="Z395" s="29"/>
    </row>
    <row r="396" spans="15:26" ht="14.25">
      <c r="O396" s="183">
        <f t="shared" si="141"/>
        <v>60</v>
      </c>
      <c r="P396" s="192" t="s">
        <v>972</v>
      </c>
      <c r="Q396" s="199" t="s">
        <v>384</v>
      </c>
      <c r="R396" s="185">
        <v>0</v>
      </c>
      <c r="S396" s="185">
        <v>0</v>
      </c>
      <c r="T396" s="185">
        <v>0</v>
      </c>
      <c r="U396" s="185">
        <f t="shared" si="143"/>
        <v>0</v>
      </c>
      <c r="V396" s="146"/>
      <c r="W396" s="118"/>
      <c r="Y396" s="29"/>
      <c r="Z396" s="29"/>
    </row>
    <row r="397" spans="15:26" ht="14.25">
      <c r="O397" s="183">
        <f t="shared" si="141"/>
        <v>61</v>
      </c>
      <c r="P397" s="192" t="s">
        <v>824</v>
      </c>
      <c r="Q397" s="199" t="s">
        <v>384</v>
      </c>
      <c r="R397" s="185">
        <v>4</v>
      </c>
      <c r="S397" s="185">
        <v>0</v>
      </c>
      <c r="T397" s="185">
        <v>0</v>
      </c>
      <c r="U397" s="185">
        <f t="shared" si="143"/>
        <v>4</v>
      </c>
      <c r="V397" s="146"/>
      <c r="W397" s="118"/>
      <c r="Y397" s="29"/>
      <c r="Z397" s="29"/>
    </row>
    <row r="398" spans="15:26" ht="14.25">
      <c r="O398" s="183">
        <v>52</v>
      </c>
      <c r="P398" s="192" t="s">
        <v>843</v>
      </c>
      <c r="Q398" s="199" t="s">
        <v>384</v>
      </c>
      <c r="R398" s="185">
        <v>2</v>
      </c>
      <c r="S398" s="185">
        <v>0</v>
      </c>
      <c r="T398" s="185">
        <v>0</v>
      </c>
      <c r="U398" s="185">
        <f t="shared" si="143"/>
        <v>2</v>
      </c>
      <c r="V398" s="146"/>
      <c r="W398" s="118"/>
      <c r="Y398" s="29"/>
      <c r="Z398" s="29"/>
    </row>
    <row r="399" spans="15:26" ht="14.25">
      <c r="O399" s="183">
        <v>53</v>
      </c>
      <c r="P399" s="192" t="s">
        <v>806</v>
      </c>
      <c r="Q399" s="199" t="s">
        <v>384</v>
      </c>
      <c r="R399" s="185">
        <v>4</v>
      </c>
      <c r="S399" s="185">
        <v>0</v>
      </c>
      <c r="T399" s="185">
        <v>1</v>
      </c>
      <c r="U399" s="185">
        <f t="shared" si="143"/>
        <v>3</v>
      </c>
      <c r="V399" s="146"/>
      <c r="W399" s="118"/>
      <c r="Y399" s="29"/>
      <c r="Z399" s="29"/>
    </row>
    <row r="400" spans="15:26" ht="14.25">
      <c r="O400" s="183">
        <f t="shared" si="141"/>
        <v>54</v>
      </c>
      <c r="P400" s="192" t="s">
        <v>405</v>
      </c>
      <c r="Q400" s="199" t="s">
        <v>384</v>
      </c>
      <c r="R400" s="185">
        <v>2</v>
      </c>
      <c r="S400" s="185">
        <v>0</v>
      </c>
      <c r="T400" s="185">
        <v>0</v>
      </c>
      <c r="U400" s="185">
        <f t="shared" si="143"/>
        <v>2</v>
      </c>
      <c r="V400" s="146"/>
      <c r="W400" s="118"/>
      <c r="Y400" s="29"/>
      <c r="Z400" s="29"/>
    </row>
    <row r="401" spans="15:26" ht="14.25">
      <c r="O401" s="183">
        <f t="shared" si="141"/>
        <v>55</v>
      </c>
      <c r="P401" s="192" t="s">
        <v>406</v>
      </c>
      <c r="Q401" s="199" t="s">
        <v>384</v>
      </c>
      <c r="R401" s="185">
        <v>3</v>
      </c>
      <c r="S401" s="185">
        <v>0</v>
      </c>
      <c r="T401" s="185">
        <v>0</v>
      </c>
      <c r="U401" s="185">
        <f t="shared" si="143"/>
        <v>3</v>
      </c>
      <c r="V401" s="146"/>
      <c r="W401" s="118"/>
      <c r="Y401" s="29"/>
      <c r="Z401" s="29"/>
    </row>
    <row r="402" spans="15:26" ht="14.25">
      <c r="O402" s="183">
        <f t="shared" si="141"/>
        <v>56</v>
      </c>
      <c r="P402" s="192" t="s">
        <v>1195</v>
      </c>
      <c r="Q402" s="199" t="s">
        <v>384</v>
      </c>
      <c r="R402" s="185">
        <v>1</v>
      </c>
      <c r="S402" s="185">
        <v>0</v>
      </c>
      <c r="T402" s="185">
        <v>0</v>
      </c>
      <c r="U402" s="185">
        <f t="shared" ref="U402" si="145">+S402-T402+R402</f>
        <v>1</v>
      </c>
      <c r="V402" s="146"/>
      <c r="W402" s="118"/>
      <c r="Y402" s="29"/>
      <c r="Z402" s="29"/>
    </row>
    <row r="403" spans="15:26" ht="14.25">
      <c r="O403" s="183">
        <f t="shared" si="141"/>
        <v>57</v>
      </c>
      <c r="P403" s="192" t="s">
        <v>407</v>
      </c>
      <c r="Q403" s="199" t="s">
        <v>384</v>
      </c>
      <c r="R403" s="185">
        <v>3</v>
      </c>
      <c r="S403" s="185">
        <v>0</v>
      </c>
      <c r="T403" s="185">
        <v>0</v>
      </c>
      <c r="U403" s="185">
        <f t="shared" si="143"/>
        <v>3</v>
      </c>
      <c r="V403" s="146"/>
      <c r="W403" s="118"/>
      <c r="Y403" s="29"/>
      <c r="Z403" s="29"/>
    </row>
    <row r="404" spans="15:26" ht="14.25">
      <c r="O404" s="183">
        <f t="shared" si="141"/>
        <v>58</v>
      </c>
      <c r="P404" s="192" t="s">
        <v>408</v>
      </c>
      <c r="Q404" s="199" t="s">
        <v>384</v>
      </c>
      <c r="R404" s="185">
        <v>1</v>
      </c>
      <c r="S404" s="185">
        <v>0</v>
      </c>
      <c r="T404" s="185">
        <v>0</v>
      </c>
      <c r="U404" s="185">
        <f t="shared" si="143"/>
        <v>1</v>
      </c>
      <c r="V404" s="146"/>
      <c r="W404" s="118">
        <v>0</v>
      </c>
      <c r="Y404" s="29"/>
      <c r="Z404" s="29"/>
    </row>
    <row r="405" spans="15:26" ht="14.25">
      <c r="O405" s="183">
        <f t="shared" si="141"/>
        <v>59</v>
      </c>
      <c r="P405" s="192" t="s">
        <v>807</v>
      </c>
      <c r="Q405" s="199" t="s">
        <v>384</v>
      </c>
      <c r="R405" s="185">
        <v>20</v>
      </c>
      <c r="S405" s="185">
        <v>0</v>
      </c>
      <c r="T405" s="185">
        <v>0</v>
      </c>
      <c r="U405" s="185">
        <f t="shared" si="143"/>
        <v>20</v>
      </c>
      <c r="V405" s="146"/>
      <c r="W405" s="118"/>
      <c r="Y405" s="29"/>
      <c r="Z405" s="29"/>
    </row>
    <row r="406" spans="15:26" ht="14.25">
      <c r="O406" s="183">
        <f t="shared" si="141"/>
        <v>60</v>
      </c>
      <c r="P406" s="192" t="s">
        <v>409</v>
      </c>
      <c r="Q406" s="199" t="s">
        <v>384</v>
      </c>
      <c r="R406" s="185">
        <v>4</v>
      </c>
      <c r="S406" s="185">
        <v>0</v>
      </c>
      <c r="T406" s="185">
        <v>0</v>
      </c>
      <c r="U406" s="185">
        <f>+S406-T406+R406</f>
        <v>4</v>
      </c>
      <c r="V406" s="146"/>
      <c r="W406" s="118"/>
      <c r="Y406" s="29"/>
      <c r="Z406" s="29"/>
    </row>
    <row r="407" spans="15:26" ht="14.25">
      <c r="O407" s="183">
        <f t="shared" si="141"/>
        <v>61</v>
      </c>
      <c r="P407" s="192" t="s">
        <v>825</v>
      </c>
      <c r="Q407" s="199" t="s">
        <v>384</v>
      </c>
      <c r="R407" s="185">
        <v>2</v>
      </c>
      <c r="S407" s="185">
        <v>0</v>
      </c>
      <c r="T407" s="185">
        <v>0</v>
      </c>
      <c r="U407" s="185">
        <f>+S407-T407+R407</f>
        <v>2</v>
      </c>
      <c r="V407" s="146"/>
      <c r="W407" s="118"/>
      <c r="Y407" s="29"/>
      <c r="Z407" s="29"/>
    </row>
    <row r="408" spans="15:26" ht="14.25">
      <c r="O408" s="183">
        <f t="shared" si="141"/>
        <v>62</v>
      </c>
      <c r="P408" s="192" t="s">
        <v>835</v>
      </c>
      <c r="Q408" s="199" t="s">
        <v>384</v>
      </c>
      <c r="R408" s="185">
        <v>6</v>
      </c>
      <c r="S408" s="185">
        <v>0</v>
      </c>
      <c r="T408" s="185">
        <v>1</v>
      </c>
      <c r="U408" s="185">
        <f>+S408-T408+R408</f>
        <v>5</v>
      </c>
      <c r="V408" s="146"/>
      <c r="W408" s="118"/>
      <c r="Y408" s="29"/>
      <c r="Z408" s="29"/>
    </row>
    <row r="409" spans="15:26" ht="14.25">
      <c r="O409" s="183">
        <v>63</v>
      </c>
      <c r="P409" s="192" t="s">
        <v>831</v>
      </c>
      <c r="Q409" s="199" t="s">
        <v>384</v>
      </c>
      <c r="R409" s="185">
        <v>6</v>
      </c>
      <c r="S409" s="185">
        <v>0</v>
      </c>
      <c r="T409" s="185">
        <v>0</v>
      </c>
      <c r="U409" s="185">
        <f>+S409-T409+R409</f>
        <v>6</v>
      </c>
      <c r="V409" s="146"/>
      <c r="W409" s="118"/>
      <c r="Y409" s="29"/>
      <c r="Z409" s="29"/>
    </row>
    <row r="410" spans="15:26" ht="14.25">
      <c r="O410" s="183">
        <v>64</v>
      </c>
      <c r="P410" s="192" t="s">
        <v>836</v>
      </c>
      <c r="Q410" s="199" t="s">
        <v>384</v>
      </c>
      <c r="R410" s="185">
        <v>3</v>
      </c>
      <c r="S410" s="185">
        <v>0</v>
      </c>
      <c r="T410" s="185">
        <v>0</v>
      </c>
      <c r="U410" s="185">
        <f t="shared" ref="U410:U424" si="146">+S410-T410+R410</f>
        <v>3</v>
      </c>
      <c r="V410" s="146"/>
      <c r="W410" s="118"/>
      <c r="Y410" s="29"/>
      <c r="Z410" s="29"/>
    </row>
    <row r="411" spans="15:26" ht="14.25">
      <c r="O411" s="183">
        <v>65</v>
      </c>
      <c r="P411" s="192" t="s">
        <v>111</v>
      </c>
      <c r="Q411" s="199" t="s">
        <v>384</v>
      </c>
      <c r="R411" s="185">
        <v>4</v>
      </c>
      <c r="S411" s="185">
        <v>0</v>
      </c>
      <c r="T411" s="185">
        <v>2</v>
      </c>
      <c r="U411" s="185">
        <f t="shared" si="146"/>
        <v>2</v>
      </c>
      <c r="V411" s="146"/>
      <c r="W411" s="118"/>
      <c r="Y411" s="29"/>
      <c r="Z411" s="29"/>
    </row>
    <row r="412" spans="15:26" ht="14.25">
      <c r="O412" s="183">
        <f t="shared" si="141"/>
        <v>66</v>
      </c>
      <c r="P412" s="192" t="s">
        <v>817</v>
      </c>
      <c r="Q412" s="199" t="s">
        <v>384</v>
      </c>
      <c r="R412" s="185">
        <v>5</v>
      </c>
      <c r="S412" s="185">
        <v>0</v>
      </c>
      <c r="T412" s="185">
        <v>0</v>
      </c>
      <c r="U412" s="185">
        <f t="shared" si="146"/>
        <v>5</v>
      </c>
      <c r="V412" s="248"/>
      <c r="W412" s="118"/>
      <c r="Y412" s="29"/>
      <c r="Z412" s="29"/>
    </row>
    <row r="413" spans="15:26" ht="15" thickBot="1">
      <c r="O413" s="188">
        <f t="shared" si="141"/>
        <v>67</v>
      </c>
      <c r="P413" s="220" t="s">
        <v>1214</v>
      </c>
      <c r="Q413" s="222" t="s">
        <v>384</v>
      </c>
      <c r="R413" s="191">
        <v>8</v>
      </c>
      <c r="S413" s="191">
        <v>0</v>
      </c>
      <c r="T413" s="191">
        <v>6</v>
      </c>
      <c r="U413" s="191">
        <f t="shared" ref="U413" si="147">+S413-T413+R413</f>
        <v>2</v>
      </c>
      <c r="V413" s="123"/>
      <c r="W413" s="118"/>
      <c r="Y413" s="29"/>
      <c r="Z413" s="29"/>
    </row>
    <row r="414" spans="15:26" ht="14.25">
      <c r="O414" s="131"/>
      <c r="P414" s="132"/>
      <c r="Q414" s="137"/>
      <c r="R414" s="130"/>
      <c r="S414" s="130"/>
      <c r="T414" s="130"/>
      <c r="U414" s="130"/>
      <c r="V414" s="123"/>
      <c r="W414" s="118"/>
      <c r="Y414" s="29"/>
      <c r="Z414" s="29"/>
    </row>
    <row r="415" spans="15:26" ht="15" thickBot="1">
      <c r="O415" s="148"/>
      <c r="P415" s="238" t="s">
        <v>1419</v>
      </c>
      <c r="Q415" s="147"/>
      <c r="R415" s="147"/>
      <c r="S415" s="147"/>
      <c r="T415" s="147" t="s">
        <v>63</v>
      </c>
      <c r="U415" s="147"/>
      <c r="V415" s="123"/>
      <c r="W415" s="118"/>
      <c r="Y415" s="29"/>
      <c r="Z415" s="29"/>
    </row>
    <row r="416" spans="15:26" ht="26.25" thickBot="1">
      <c r="O416" s="143" t="s">
        <v>372</v>
      </c>
      <c r="P416" s="157" t="s">
        <v>373</v>
      </c>
      <c r="Q416" s="157" t="s">
        <v>374</v>
      </c>
      <c r="R416" s="157" t="s">
        <v>375</v>
      </c>
      <c r="S416" s="143" t="s">
        <v>376</v>
      </c>
      <c r="T416" s="157" t="s">
        <v>377</v>
      </c>
      <c r="U416" s="157" t="s">
        <v>354</v>
      </c>
      <c r="V416" s="146"/>
      <c r="W416" s="118"/>
      <c r="Y416" s="29"/>
      <c r="Z416" s="29"/>
    </row>
    <row r="417" spans="15:26" ht="14.25">
      <c r="O417" s="183">
        <v>68</v>
      </c>
      <c r="P417" s="192" t="s">
        <v>821</v>
      </c>
      <c r="Q417" s="199" t="s">
        <v>384</v>
      </c>
      <c r="R417" s="185">
        <v>4</v>
      </c>
      <c r="S417" s="185">
        <v>0</v>
      </c>
      <c r="T417" s="185">
        <v>0</v>
      </c>
      <c r="U417" s="185">
        <f t="shared" ref="U417:U421" si="148">+S417-T417+R417</f>
        <v>4</v>
      </c>
      <c r="V417" s="146"/>
      <c r="W417" s="118"/>
      <c r="Y417" s="29"/>
      <c r="Z417" s="29"/>
    </row>
    <row r="418" spans="15:26" ht="14.25">
      <c r="O418" s="183">
        <f t="shared" ref="O418:O420" si="149">+O417+1</f>
        <v>69</v>
      </c>
      <c r="P418" s="192" t="s">
        <v>811</v>
      </c>
      <c r="Q418" s="199" t="s">
        <v>384</v>
      </c>
      <c r="R418" s="185">
        <v>6</v>
      </c>
      <c r="S418" s="185">
        <v>0</v>
      </c>
      <c r="T418" s="185">
        <v>0</v>
      </c>
      <c r="U418" s="185">
        <f t="shared" si="148"/>
        <v>6</v>
      </c>
      <c r="V418" s="146"/>
      <c r="W418" s="118"/>
      <c r="Y418" s="29"/>
      <c r="Z418" s="29"/>
    </row>
    <row r="419" spans="15:26" ht="14.25">
      <c r="O419" s="183">
        <f t="shared" si="149"/>
        <v>70</v>
      </c>
      <c r="P419" s="192" t="s">
        <v>818</v>
      </c>
      <c r="Q419" s="199" t="s">
        <v>384</v>
      </c>
      <c r="R419" s="185">
        <v>3</v>
      </c>
      <c r="S419" s="185">
        <v>0</v>
      </c>
      <c r="T419" s="185">
        <v>0</v>
      </c>
      <c r="U419" s="185">
        <f t="shared" si="148"/>
        <v>3</v>
      </c>
      <c r="V419" s="146"/>
      <c r="W419" s="118"/>
      <c r="Y419" s="29"/>
      <c r="Z419" s="29"/>
    </row>
    <row r="420" spans="15:26" ht="14.25">
      <c r="O420" s="183">
        <f t="shared" si="149"/>
        <v>71</v>
      </c>
      <c r="P420" s="192" t="s">
        <v>819</v>
      </c>
      <c r="Q420" s="199" t="s">
        <v>384</v>
      </c>
      <c r="R420" s="185">
        <v>4</v>
      </c>
      <c r="S420" s="185">
        <v>0</v>
      </c>
      <c r="T420" s="185">
        <v>0</v>
      </c>
      <c r="U420" s="185">
        <f t="shared" si="148"/>
        <v>4</v>
      </c>
      <c r="V420" s="146"/>
      <c r="W420" s="118"/>
      <c r="Y420" s="29"/>
      <c r="Z420" s="29"/>
    </row>
    <row r="421" spans="15:26" ht="14.25">
      <c r="O421" s="183">
        <f>+O420+1</f>
        <v>72</v>
      </c>
      <c r="P421" s="192" t="s">
        <v>828</v>
      </c>
      <c r="Q421" s="199" t="s">
        <v>384</v>
      </c>
      <c r="R421" s="185">
        <v>1</v>
      </c>
      <c r="S421" s="185">
        <v>0</v>
      </c>
      <c r="T421" s="185">
        <v>0</v>
      </c>
      <c r="U421" s="185">
        <f t="shared" si="148"/>
        <v>1</v>
      </c>
      <c r="V421" s="146"/>
      <c r="W421" s="118"/>
      <c r="Y421" s="29"/>
      <c r="Z421" s="29"/>
    </row>
    <row r="422" spans="15:26" ht="14.25">
      <c r="O422" s="211">
        <v>73</v>
      </c>
      <c r="P422" s="216" t="s">
        <v>347</v>
      </c>
      <c r="Q422" s="221" t="s">
        <v>384</v>
      </c>
      <c r="R422" s="217">
        <v>4</v>
      </c>
      <c r="S422" s="217">
        <v>0</v>
      </c>
      <c r="T422" s="217">
        <v>0</v>
      </c>
      <c r="U422" s="217">
        <f>+S422-T422+R422</f>
        <v>4</v>
      </c>
      <c r="V422" s="146"/>
      <c r="W422" s="118"/>
      <c r="Y422" s="29"/>
      <c r="Z422" s="29"/>
    </row>
    <row r="423" spans="15:26" ht="14.25">
      <c r="O423" s="211">
        <v>74</v>
      </c>
      <c r="P423" s="216" t="s">
        <v>465</v>
      </c>
      <c r="Q423" s="221" t="s">
        <v>384</v>
      </c>
      <c r="R423" s="217">
        <v>1</v>
      </c>
      <c r="S423" s="217">
        <v>0</v>
      </c>
      <c r="T423" s="217">
        <v>0</v>
      </c>
      <c r="U423" s="217">
        <f t="shared" ref="U423" si="150">+S423-T423+R423</f>
        <v>1</v>
      </c>
      <c r="V423" s="146"/>
      <c r="W423" s="118"/>
      <c r="Y423" s="29"/>
      <c r="Z423" s="29"/>
    </row>
    <row r="424" spans="15:26" ht="14.25">
      <c r="O424" s="183">
        <v>75</v>
      </c>
      <c r="P424" s="192" t="s">
        <v>838</v>
      </c>
      <c r="Q424" s="199" t="s">
        <v>384</v>
      </c>
      <c r="R424" s="185">
        <v>20</v>
      </c>
      <c r="S424" s="185">
        <v>0</v>
      </c>
      <c r="T424" s="185">
        <v>0</v>
      </c>
      <c r="U424" s="185">
        <f t="shared" si="146"/>
        <v>20</v>
      </c>
      <c r="V424" s="146"/>
      <c r="W424" s="118"/>
      <c r="Y424" s="29"/>
      <c r="Z424" s="29"/>
    </row>
    <row r="425" spans="15:26" ht="14.25">
      <c r="O425" s="183">
        <v>76</v>
      </c>
      <c r="P425" s="192" t="s">
        <v>753</v>
      </c>
      <c r="Q425" s="199" t="s">
        <v>384</v>
      </c>
      <c r="R425" s="185">
        <v>2</v>
      </c>
      <c r="S425" s="185">
        <v>0</v>
      </c>
      <c r="T425" s="185">
        <v>0</v>
      </c>
      <c r="U425" s="185">
        <f>+S425-T425+R425</f>
        <v>2</v>
      </c>
      <c r="V425" s="146"/>
      <c r="W425" s="118"/>
      <c r="Y425" s="29"/>
      <c r="Z425" s="29"/>
    </row>
    <row r="426" spans="15:26" ht="14.25">
      <c r="O426" s="183">
        <v>77</v>
      </c>
      <c r="P426" s="192" t="s">
        <v>826</v>
      </c>
      <c r="Q426" s="199" t="s">
        <v>384</v>
      </c>
      <c r="R426" s="185">
        <v>3</v>
      </c>
      <c r="S426" s="185">
        <v>0</v>
      </c>
      <c r="T426" s="185">
        <v>0</v>
      </c>
      <c r="U426" s="185">
        <f t="shared" ref="U426:U429" si="151">+S426-T426+R426</f>
        <v>3</v>
      </c>
      <c r="V426" s="146"/>
      <c r="W426" s="118"/>
      <c r="Y426" s="29"/>
      <c r="Z426" s="29"/>
    </row>
    <row r="427" spans="15:26" ht="14.25">
      <c r="O427" s="183">
        <v>78</v>
      </c>
      <c r="P427" s="192" t="s">
        <v>1310</v>
      </c>
      <c r="Q427" s="199" t="s">
        <v>384</v>
      </c>
      <c r="R427" s="185">
        <v>4</v>
      </c>
      <c r="S427" s="185">
        <v>0</v>
      </c>
      <c r="T427" s="185">
        <v>0</v>
      </c>
      <c r="U427" s="185">
        <f t="shared" ref="U427" si="152">+S427-T427+R427</f>
        <v>4</v>
      </c>
      <c r="V427" s="146"/>
      <c r="W427" s="118"/>
      <c r="Y427" s="29"/>
      <c r="Z427" s="29"/>
    </row>
    <row r="428" spans="15:26" ht="14.25">
      <c r="O428" s="183">
        <v>79</v>
      </c>
      <c r="P428" s="192" t="s">
        <v>365</v>
      </c>
      <c r="Q428" s="199" t="s">
        <v>384</v>
      </c>
      <c r="R428" s="185">
        <v>7</v>
      </c>
      <c r="S428" s="185">
        <v>0</v>
      </c>
      <c r="T428" s="185">
        <v>0</v>
      </c>
      <c r="U428" s="185">
        <f t="shared" si="151"/>
        <v>7</v>
      </c>
      <c r="V428" s="146"/>
      <c r="W428" s="118"/>
      <c r="Y428" s="29"/>
      <c r="Z428" s="29"/>
    </row>
    <row r="429" spans="15:26" ht="14.25">
      <c r="O429" s="183">
        <f t="shared" ref="O429:O464" si="153">+O428+1</f>
        <v>80</v>
      </c>
      <c r="P429" s="192" t="s">
        <v>189</v>
      </c>
      <c r="Q429" s="199" t="s">
        <v>384</v>
      </c>
      <c r="R429" s="185">
        <v>4</v>
      </c>
      <c r="S429" s="185">
        <v>0</v>
      </c>
      <c r="T429" s="185">
        <v>0</v>
      </c>
      <c r="U429" s="185">
        <f t="shared" si="151"/>
        <v>4</v>
      </c>
      <c r="V429" s="146"/>
      <c r="W429" s="118"/>
      <c r="Y429" s="29"/>
      <c r="Z429" s="29"/>
    </row>
    <row r="430" spans="15:26" ht="14.25">
      <c r="O430" s="183">
        <f t="shared" si="153"/>
        <v>81</v>
      </c>
      <c r="P430" s="192" t="s">
        <v>721</v>
      </c>
      <c r="Q430" s="199" t="s">
        <v>384</v>
      </c>
      <c r="R430" s="185">
        <v>2</v>
      </c>
      <c r="S430" s="185">
        <v>0</v>
      </c>
      <c r="T430" s="185">
        <v>0</v>
      </c>
      <c r="U430" s="185">
        <f>+S430-T430+R430</f>
        <v>2</v>
      </c>
      <c r="V430" s="146"/>
      <c r="W430" s="118"/>
      <c r="Y430" s="29"/>
      <c r="Z430" s="29"/>
    </row>
    <row r="431" spans="15:26" ht="14.25">
      <c r="O431" s="183">
        <f t="shared" si="153"/>
        <v>82</v>
      </c>
      <c r="P431" s="192" t="s">
        <v>1163</v>
      </c>
      <c r="Q431" s="199" t="s">
        <v>384</v>
      </c>
      <c r="R431" s="185">
        <v>4</v>
      </c>
      <c r="S431" s="185">
        <v>0</v>
      </c>
      <c r="T431" s="185">
        <v>0</v>
      </c>
      <c r="U431" s="185">
        <f>+S431-T431+R431</f>
        <v>4</v>
      </c>
      <c r="V431" s="146"/>
      <c r="W431" s="118"/>
      <c r="Y431" s="29"/>
      <c r="Z431" s="29"/>
    </row>
    <row r="432" spans="15:26" ht="14.25">
      <c r="O432" s="183">
        <f t="shared" si="153"/>
        <v>83</v>
      </c>
      <c r="P432" s="192" t="s">
        <v>1185</v>
      </c>
      <c r="Q432" s="199" t="s">
        <v>384</v>
      </c>
      <c r="R432" s="185">
        <v>1</v>
      </c>
      <c r="S432" s="185">
        <v>0</v>
      </c>
      <c r="T432" s="185">
        <v>0</v>
      </c>
      <c r="U432" s="185">
        <f>+S432-T432+R432</f>
        <v>1</v>
      </c>
      <c r="V432" s="146"/>
      <c r="W432" s="118"/>
      <c r="Y432" s="29"/>
      <c r="Z432" s="29"/>
    </row>
    <row r="433" spans="15:26" ht="14.25">
      <c r="O433" s="183">
        <v>84</v>
      </c>
      <c r="P433" s="192" t="s">
        <v>1258</v>
      </c>
      <c r="Q433" s="199" t="s">
        <v>384</v>
      </c>
      <c r="R433" s="185">
        <v>1</v>
      </c>
      <c r="S433" s="185">
        <v>0</v>
      </c>
      <c r="T433" s="185">
        <v>0</v>
      </c>
      <c r="U433" s="185">
        <f>+S433-T433+R433</f>
        <v>1</v>
      </c>
      <c r="V433" s="146"/>
      <c r="W433" s="118"/>
      <c r="Y433" s="29"/>
      <c r="Z433" s="29"/>
    </row>
    <row r="434" spans="15:26" ht="14.25">
      <c r="O434" s="183">
        <v>85</v>
      </c>
      <c r="P434" s="192" t="s">
        <v>1230</v>
      </c>
      <c r="Q434" s="199" t="s">
        <v>384</v>
      </c>
      <c r="R434" s="185">
        <v>2</v>
      </c>
      <c r="S434" s="185">
        <v>0</v>
      </c>
      <c r="T434" s="185">
        <v>0</v>
      </c>
      <c r="U434" s="185">
        <f t="shared" ref="U434:U435" si="154">+S434-T434+R434</f>
        <v>2</v>
      </c>
      <c r="V434" s="146"/>
      <c r="W434" s="118"/>
      <c r="Y434" s="29"/>
      <c r="Z434" s="29"/>
    </row>
    <row r="435" spans="15:26" ht="14.25">
      <c r="O435" s="183">
        <v>86</v>
      </c>
      <c r="P435" s="192" t="s">
        <v>1231</v>
      </c>
      <c r="Q435" s="199" t="s">
        <v>384</v>
      </c>
      <c r="R435" s="185">
        <v>2</v>
      </c>
      <c r="S435" s="185">
        <v>0</v>
      </c>
      <c r="T435" s="185">
        <v>0</v>
      </c>
      <c r="U435" s="185">
        <f t="shared" si="154"/>
        <v>2</v>
      </c>
      <c r="V435" s="146"/>
      <c r="W435" s="118"/>
      <c r="Y435" s="29"/>
      <c r="Z435" s="29"/>
    </row>
    <row r="436" spans="15:26" ht="14.25">
      <c r="O436" s="183">
        <v>87</v>
      </c>
      <c r="P436" s="192" t="s">
        <v>808</v>
      </c>
      <c r="Q436" s="199" t="s">
        <v>384</v>
      </c>
      <c r="R436" s="185">
        <v>38</v>
      </c>
      <c r="S436" s="185">
        <v>0</v>
      </c>
      <c r="T436" s="185">
        <v>0</v>
      </c>
      <c r="U436" s="185">
        <f t="shared" ref="U436" si="155">+S436-T436+R436</f>
        <v>38</v>
      </c>
      <c r="V436" s="146"/>
      <c r="W436" s="118"/>
      <c r="Y436" s="29"/>
      <c r="Z436" s="29"/>
    </row>
    <row r="437" spans="15:26" ht="14.25">
      <c r="O437" s="183">
        <v>88</v>
      </c>
      <c r="P437" s="192" t="s">
        <v>1288</v>
      </c>
      <c r="Q437" s="199" t="s">
        <v>384</v>
      </c>
      <c r="R437" s="185">
        <v>1</v>
      </c>
      <c r="S437" s="185">
        <v>0</v>
      </c>
      <c r="T437" s="185">
        <v>0</v>
      </c>
      <c r="U437" s="185">
        <f t="shared" ref="U437:U439" si="156">+S437-T437+R437</f>
        <v>1</v>
      </c>
      <c r="V437" s="146"/>
      <c r="W437" s="118"/>
      <c r="Y437" s="29"/>
      <c r="Z437" s="29"/>
    </row>
    <row r="438" spans="15:26" ht="14.25">
      <c r="O438" s="183">
        <v>89</v>
      </c>
      <c r="P438" s="192" t="s">
        <v>1289</v>
      </c>
      <c r="Q438" s="199" t="s">
        <v>384</v>
      </c>
      <c r="R438" s="185">
        <v>3</v>
      </c>
      <c r="S438" s="185">
        <v>0</v>
      </c>
      <c r="T438" s="185">
        <v>0</v>
      </c>
      <c r="U438" s="185">
        <f t="shared" si="156"/>
        <v>3</v>
      </c>
      <c r="V438" s="146"/>
      <c r="W438" s="118"/>
      <c r="Y438" s="29"/>
      <c r="Z438" s="29"/>
    </row>
    <row r="439" spans="15:26" ht="14.25">
      <c r="O439" s="183">
        <v>90</v>
      </c>
      <c r="P439" s="192" t="s">
        <v>1294</v>
      </c>
      <c r="Q439" s="199" t="s">
        <v>384</v>
      </c>
      <c r="R439" s="185">
        <v>3</v>
      </c>
      <c r="S439" s="185">
        <v>0</v>
      </c>
      <c r="T439" s="185">
        <v>0</v>
      </c>
      <c r="U439" s="185">
        <f t="shared" si="156"/>
        <v>3</v>
      </c>
      <c r="V439" s="146"/>
      <c r="W439" s="118"/>
      <c r="Y439" s="29"/>
      <c r="Z439" s="29"/>
    </row>
    <row r="440" spans="15:26" ht="14.25">
      <c r="O440" s="183">
        <v>91</v>
      </c>
      <c r="P440" s="192" t="s">
        <v>1360</v>
      </c>
      <c r="Q440" s="199" t="s">
        <v>384</v>
      </c>
      <c r="R440" s="185">
        <v>2</v>
      </c>
      <c r="S440" s="185">
        <v>0</v>
      </c>
      <c r="T440" s="185">
        <v>0</v>
      </c>
      <c r="U440" s="185">
        <f t="shared" ref="U440" si="157">+S440-T440+R440</f>
        <v>2</v>
      </c>
      <c r="V440" s="146"/>
      <c r="W440" s="118"/>
      <c r="Y440" s="29"/>
      <c r="Z440" s="29"/>
    </row>
    <row r="441" spans="15:26" ht="14.25">
      <c r="O441" s="183">
        <v>92</v>
      </c>
      <c r="P441" s="192" t="s">
        <v>1353</v>
      </c>
      <c r="Q441" s="199" t="s">
        <v>384</v>
      </c>
      <c r="R441" s="185">
        <v>1</v>
      </c>
      <c r="S441" s="185">
        <v>0</v>
      </c>
      <c r="T441" s="185">
        <v>0</v>
      </c>
      <c r="U441" s="185">
        <f t="shared" ref="U441" si="158">+S441-T441+R441</f>
        <v>1</v>
      </c>
      <c r="V441" s="146"/>
      <c r="W441" s="118"/>
      <c r="Y441" s="29"/>
      <c r="Z441" s="29"/>
    </row>
    <row r="442" spans="15:26" ht="14.25">
      <c r="O442" s="183">
        <v>93</v>
      </c>
      <c r="P442" s="192" t="s">
        <v>1433</v>
      </c>
      <c r="Q442" s="199" t="s">
        <v>384</v>
      </c>
      <c r="R442" s="185">
        <v>1</v>
      </c>
      <c r="S442" s="185">
        <v>0</v>
      </c>
      <c r="T442" s="185">
        <v>0</v>
      </c>
      <c r="U442" s="185">
        <f t="shared" ref="U442:U443" si="159">+S442-T442+R442</f>
        <v>1</v>
      </c>
      <c r="V442" s="146"/>
      <c r="W442" s="118"/>
      <c r="Y442" s="29"/>
      <c r="Z442" s="29"/>
    </row>
    <row r="443" spans="15:26" ht="14.25">
      <c r="O443" s="183">
        <v>94</v>
      </c>
      <c r="P443" s="192" t="s">
        <v>1434</v>
      </c>
      <c r="Q443" s="199" t="s">
        <v>384</v>
      </c>
      <c r="R443" s="185">
        <v>2</v>
      </c>
      <c r="S443" s="185">
        <v>0</v>
      </c>
      <c r="T443" s="185">
        <v>1</v>
      </c>
      <c r="U443" s="185">
        <f t="shared" si="159"/>
        <v>1</v>
      </c>
      <c r="V443" s="146"/>
      <c r="W443" s="118"/>
      <c r="Y443" s="29"/>
      <c r="Z443" s="29"/>
    </row>
    <row r="444" spans="15:26" ht="14.25">
      <c r="O444" s="183">
        <v>95</v>
      </c>
      <c r="P444" s="192" t="s">
        <v>1191</v>
      </c>
      <c r="Q444" s="199" t="s">
        <v>384</v>
      </c>
      <c r="R444" s="185">
        <v>1</v>
      </c>
      <c r="S444" s="185">
        <v>0</v>
      </c>
      <c r="T444" s="185">
        <v>0</v>
      </c>
      <c r="U444" s="185">
        <f t="shared" ref="U444" si="160">+S444-T444+R444</f>
        <v>1</v>
      </c>
      <c r="V444" s="146"/>
      <c r="W444" s="118"/>
      <c r="Y444" s="29"/>
      <c r="Z444" s="29"/>
    </row>
    <row r="445" spans="15:26" ht="14.25">
      <c r="O445" s="183">
        <v>96</v>
      </c>
      <c r="P445" s="192" t="s">
        <v>281</v>
      </c>
      <c r="Q445" s="201" t="s">
        <v>386</v>
      </c>
      <c r="R445" s="185">
        <v>1</v>
      </c>
      <c r="S445" s="185">
        <v>0</v>
      </c>
      <c r="T445" s="185">
        <v>0</v>
      </c>
      <c r="U445" s="185">
        <f t="shared" ref="U445:U446" si="161">+S445-T445+R445</f>
        <v>1</v>
      </c>
      <c r="V445" s="146"/>
      <c r="W445" s="118"/>
      <c r="Y445" s="29"/>
      <c r="Z445" s="29"/>
    </row>
    <row r="446" spans="15:26" ht="13.5" customHeight="1" thickBot="1">
      <c r="O446" s="188">
        <v>97</v>
      </c>
      <c r="P446" s="220" t="s">
        <v>660</v>
      </c>
      <c r="Q446" s="207" t="s">
        <v>386</v>
      </c>
      <c r="R446" s="191">
        <v>0</v>
      </c>
      <c r="S446" s="191">
        <v>5</v>
      </c>
      <c r="T446" s="191">
        <v>3</v>
      </c>
      <c r="U446" s="191">
        <f t="shared" si="161"/>
        <v>2</v>
      </c>
      <c r="V446" s="146"/>
      <c r="W446" s="118"/>
      <c r="Y446" s="29"/>
      <c r="Z446" s="29"/>
    </row>
    <row r="447" spans="15:26" ht="15" customHeight="1">
      <c r="O447" s="131"/>
      <c r="P447" s="132"/>
      <c r="Q447" s="139"/>
      <c r="R447" s="130"/>
      <c r="S447" s="130"/>
      <c r="T447" s="130"/>
      <c r="U447" s="130"/>
      <c r="V447" s="123"/>
      <c r="W447" s="118"/>
      <c r="Y447" s="29"/>
      <c r="Z447" s="29"/>
    </row>
    <row r="448" spans="15:26" ht="15" customHeight="1" thickBot="1">
      <c r="O448" s="131"/>
      <c r="P448" s="132"/>
      <c r="Q448" s="139"/>
      <c r="R448" s="130"/>
      <c r="S448" s="130"/>
      <c r="T448" s="130"/>
      <c r="U448" s="130"/>
      <c r="V448" s="123"/>
      <c r="W448" s="118"/>
      <c r="Y448" s="29"/>
      <c r="Z448" s="154"/>
    </row>
    <row r="449" spans="15:26" ht="15" customHeight="1" thickBot="1">
      <c r="O449" s="148"/>
      <c r="P449" s="238" t="s">
        <v>1419</v>
      </c>
      <c r="Q449" s="147"/>
      <c r="R449" s="147"/>
      <c r="S449" s="147"/>
      <c r="T449" s="147" t="s">
        <v>63</v>
      </c>
      <c r="U449" s="147"/>
      <c r="V449" s="146"/>
      <c r="W449" s="118"/>
      <c r="Y449" s="29"/>
      <c r="Z449" s="29"/>
    </row>
    <row r="450" spans="15:26" ht="15" customHeight="1">
      <c r="O450" s="225" t="s">
        <v>372</v>
      </c>
      <c r="P450" s="223" t="s">
        <v>640</v>
      </c>
      <c r="Q450" s="170" t="s">
        <v>374</v>
      </c>
      <c r="R450" s="170" t="s">
        <v>375</v>
      </c>
      <c r="S450" s="170" t="s">
        <v>376</v>
      </c>
      <c r="T450" s="170" t="s">
        <v>377</v>
      </c>
      <c r="U450" s="170" t="s">
        <v>354</v>
      </c>
      <c r="V450" s="146"/>
      <c r="W450" s="118"/>
      <c r="Y450" s="29"/>
      <c r="Z450" s="29"/>
    </row>
    <row r="451" spans="15:26" ht="15" customHeight="1" thickBot="1">
      <c r="O451" s="175"/>
      <c r="P451" s="224"/>
      <c r="Q451" s="143"/>
      <c r="R451" s="143" t="s">
        <v>361</v>
      </c>
      <c r="S451" s="143"/>
      <c r="T451" s="143"/>
      <c r="U451" s="143" t="s">
        <v>362</v>
      </c>
      <c r="V451" s="146"/>
      <c r="W451" s="118"/>
      <c r="Y451" s="29"/>
      <c r="Z451" s="29"/>
    </row>
    <row r="452" spans="15:26" ht="15" customHeight="1">
      <c r="O452" s="183">
        <v>98</v>
      </c>
      <c r="P452" s="192" t="s">
        <v>1158</v>
      </c>
      <c r="Q452" s="201" t="s">
        <v>396</v>
      </c>
      <c r="R452" s="185">
        <v>5</v>
      </c>
      <c r="S452" s="185">
        <v>0</v>
      </c>
      <c r="T452" s="185">
        <v>0</v>
      </c>
      <c r="U452" s="185">
        <f t="shared" ref="U452" si="162">+S452-T452+R452</f>
        <v>5</v>
      </c>
      <c r="V452" s="146"/>
      <c r="W452" s="118"/>
      <c r="Y452" s="29"/>
      <c r="Z452" s="29"/>
    </row>
    <row r="453" spans="15:26" ht="15" customHeight="1">
      <c r="O453" s="183">
        <v>99</v>
      </c>
      <c r="P453" s="192" t="s">
        <v>1385</v>
      </c>
      <c r="Q453" s="201" t="s">
        <v>386</v>
      </c>
      <c r="R453" s="185">
        <v>0</v>
      </c>
      <c r="S453" s="185">
        <v>4</v>
      </c>
      <c r="T453" s="185">
        <v>0</v>
      </c>
      <c r="U453" s="185">
        <f t="shared" ref="U453" si="163">+S453-T453+R453</f>
        <v>4</v>
      </c>
      <c r="V453" s="146"/>
      <c r="W453" s="118"/>
      <c r="Y453" s="29"/>
      <c r="Z453" s="29"/>
    </row>
    <row r="454" spans="15:26" ht="15" customHeight="1">
      <c r="O454" s="183">
        <v>100</v>
      </c>
      <c r="P454" s="192" t="s">
        <v>1386</v>
      </c>
      <c r="Q454" s="201" t="s">
        <v>396</v>
      </c>
      <c r="R454" s="185">
        <v>0</v>
      </c>
      <c r="S454" s="185">
        <v>0</v>
      </c>
      <c r="T454" s="185">
        <v>0</v>
      </c>
      <c r="U454" s="185">
        <f t="shared" ref="U454" si="164">+S454-T454+R454</f>
        <v>0</v>
      </c>
      <c r="V454" s="146"/>
      <c r="W454" s="118"/>
      <c r="Y454" s="29"/>
      <c r="Z454" s="29"/>
    </row>
    <row r="455" spans="15:26" ht="15" customHeight="1">
      <c r="O455" s="183">
        <v>101</v>
      </c>
      <c r="P455" s="192" t="s">
        <v>1387</v>
      </c>
      <c r="Q455" s="201" t="s">
        <v>386</v>
      </c>
      <c r="R455" s="185">
        <v>0</v>
      </c>
      <c r="S455" s="185">
        <v>0</v>
      </c>
      <c r="T455" s="185">
        <v>0</v>
      </c>
      <c r="U455" s="185">
        <f t="shared" ref="U455" si="165">+S455-T455+R455</f>
        <v>0</v>
      </c>
      <c r="V455" s="146"/>
      <c r="W455" s="118"/>
      <c r="Y455" s="29"/>
      <c r="Z455" s="29"/>
    </row>
    <row r="456" spans="15:26" ht="15" customHeight="1">
      <c r="O456" s="183">
        <v>102</v>
      </c>
      <c r="P456" s="192" t="s">
        <v>1192</v>
      </c>
      <c r="Q456" s="201" t="s">
        <v>384</v>
      </c>
      <c r="R456" s="185">
        <v>0</v>
      </c>
      <c r="S456" s="185">
        <v>0</v>
      </c>
      <c r="T456" s="185">
        <v>0</v>
      </c>
      <c r="U456" s="185">
        <f t="shared" ref="U456:U457" si="166">+S456-T456+R456</f>
        <v>0</v>
      </c>
      <c r="V456" s="146"/>
      <c r="W456" s="118"/>
      <c r="Y456" s="29"/>
      <c r="Z456" s="29"/>
    </row>
    <row r="457" spans="15:26" ht="15" customHeight="1">
      <c r="O457" s="183">
        <v>103</v>
      </c>
      <c r="P457" s="192" t="s">
        <v>1252</v>
      </c>
      <c r="Q457" s="201" t="s">
        <v>384</v>
      </c>
      <c r="R457" s="185">
        <v>1</v>
      </c>
      <c r="S457" s="185">
        <v>0</v>
      </c>
      <c r="T457" s="185">
        <v>0</v>
      </c>
      <c r="U457" s="185">
        <f t="shared" si="166"/>
        <v>1</v>
      </c>
      <c r="V457" s="146"/>
      <c r="W457" s="118"/>
      <c r="Y457" s="29"/>
      <c r="Z457" s="29"/>
    </row>
    <row r="458" spans="15:26" ht="15" customHeight="1">
      <c r="O458" s="211">
        <v>104</v>
      </c>
      <c r="P458" s="216" t="s">
        <v>1235</v>
      </c>
      <c r="Q458" s="215" t="s">
        <v>419</v>
      </c>
      <c r="R458" s="217">
        <v>3</v>
      </c>
      <c r="S458" s="217">
        <v>0</v>
      </c>
      <c r="T458" s="217">
        <v>0</v>
      </c>
      <c r="U458" s="217">
        <f t="shared" ref="U458" si="167">+S458-T458+R458</f>
        <v>3</v>
      </c>
      <c r="V458" s="146"/>
      <c r="W458" s="118"/>
      <c r="Y458" s="29"/>
      <c r="Z458" s="29"/>
    </row>
    <row r="459" spans="15:26" ht="15" customHeight="1">
      <c r="O459" s="183">
        <v>105</v>
      </c>
      <c r="P459" s="192" t="s">
        <v>854</v>
      </c>
      <c r="Q459" s="201" t="s">
        <v>383</v>
      </c>
      <c r="R459" s="185">
        <v>1</v>
      </c>
      <c r="S459" s="185">
        <v>0</v>
      </c>
      <c r="T459" s="185">
        <v>0</v>
      </c>
      <c r="U459" s="185">
        <f t="shared" ref="U459:U461" si="168">+S459-T459+R459</f>
        <v>1</v>
      </c>
      <c r="V459" s="146"/>
      <c r="W459" s="118"/>
      <c r="Y459" s="29"/>
      <c r="Z459" s="29"/>
    </row>
    <row r="460" spans="15:26" ht="15" customHeight="1">
      <c r="O460" s="183">
        <v>106</v>
      </c>
      <c r="P460" s="192" t="s">
        <v>1281</v>
      </c>
      <c r="Q460" s="201" t="s">
        <v>384</v>
      </c>
      <c r="R460" s="185">
        <v>5</v>
      </c>
      <c r="S460" s="185">
        <v>0</v>
      </c>
      <c r="T460" s="185">
        <v>0</v>
      </c>
      <c r="U460" s="185">
        <f t="shared" si="168"/>
        <v>5</v>
      </c>
      <c r="V460" s="146"/>
      <c r="W460" s="118"/>
      <c r="Y460" s="29"/>
      <c r="Z460" s="29"/>
    </row>
    <row r="461" spans="15:26" ht="15" customHeight="1">
      <c r="O461" s="183">
        <v>107</v>
      </c>
      <c r="P461" s="192" t="s">
        <v>853</v>
      </c>
      <c r="Q461" s="201" t="s">
        <v>383</v>
      </c>
      <c r="R461" s="185">
        <v>0</v>
      </c>
      <c r="S461" s="185">
        <v>0</v>
      </c>
      <c r="T461" s="185">
        <v>0</v>
      </c>
      <c r="U461" s="185">
        <f t="shared" si="168"/>
        <v>0</v>
      </c>
      <c r="V461" s="146"/>
      <c r="W461" s="118"/>
      <c r="Y461" s="29"/>
      <c r="Z461" s="29"/>
    </row>
    <row r="462" spans="15:26" ht="15" customHeight="1">
      <c r="O462" s="183">
        <f t="shared" si="153"/>
        <v>108</v>
      </c>
      <c r="P462" s="192" t="s">
        <v>1311</v>
      </c>
      <c r="Q462" s="201" t="s">
        <v>383</v>
      </c>
      <c r="R462" s="185">
        <v>0</v>
      </c>
      <c r="S462" s="185">
        <v>0</v>
      </c>
      <c r="T462" s="185">
        <v>0</v>
      </c>
      <c r="U462" s="185">
        <f t="shared" ref="U462" si="169">+S462-T462+R462</f>
        <v>0</v>
      </c>
      <c r="V462" s="146"/>
      <c r="W462" s="118"/>
      <c r="Y462" s="29"/>
      <c r="Z462" s="29"/>
    </row>
    <row r="463" spans="15:26" ht="15" customHeight="1">
      <c r="O463" s="183">
        <f t="shared" si="153"/>
        <v>109</v>
      </c>
      <c r="P463" s="192" t="s">
        <v>1435</v>
      </c>
      <c r="Q463" s="201" t="s">
        <v>384</v>
      </c>
      <c r="R463" s="185">
        <v>0</v>
      </c>
      <c r="S463" s="185">
        <v>1</v>
      </c>
      <c r="T463" s="185">
        <v>1</v>
      </c>
      <c r="U463" s="185">
        <f t="shared" ref="U463:U464" si="170">+S463-T463+R463</f>
        <v>0</v>
      </c>
      <c r="V463" s="146"/>
      <c r="W463" s="118"/>
      <c r="Y463" s="29"/>
      <c r="Z463" s="29"/>
    </row>
    <row r="464" spans="15:26" ht="15" customHeight="1">
      <c r="O464" s="183">
        <f t="shared" si="153"/>
        <v>110</v>
      </c>
      <c r="P464" s="192" t="s">
        <v>1361</v>
      </c>
      <c r="Q464" s="201" t="s">
        <v>384</v>
      </c>
      <c r="R464" s="185">
        <v>9</v>
      </c>
      <c r="S464" s="185">
        <v>0</v>
      </c>
      <c r="T464" s="185">
        <v>0</v>
      </c>
      <c r="U464" s="185">
        <f t="shared" si="170"/>
        <v>9</v>
      </c>
      <c r="V464" s="146"/>
      <c r="W464" s="118"/>
      <c r="Y464" s="29"/>
      <c r="Z464" s="29"/>
    </row>
    <row r="465" spans="15:27" ht="15" customHeight="1">
      <c r="O465" s="183">
        <v>111</v>
      </c>
      <c r="P465" s="192" t="s">
        <v>64</v>
      </c>
      <c r="Q465" s="201" t="s">
        <v>384</v>
      </c>
      <c r="R465" s="185">
        <v>3</v>
      </c>
      <c r="S465" s="185">
        <v>0</v>
      </c>
      <c r="T465" s="185">
        <v>0</v>
      </c>
      <c r="U465" s="185">
        <f t="shared" ref="U465" si="171">+S465-T465+R465</f>
        <v>3</v>
      </c>
      <c r="V465" s="146"/>
      <c r="W465" s="118"/>
      <c r="Y465" s="29"/>
      <c r="Z465" s="29"/>
    </row>
    <row r="466" spans="15:27" ht="15" customHeight="1">
      <c r="O466" s="183">
        <v>112</v>
      </c>
      <c r="P466" s="192" t="s">
        <v>65</v>
      </c>
      <c r="Q466" s="201" t="s">
        <v>384</v>
      </c>
      <c r="R466" s="185">
        <v>2</v>
      </c>
      <c r="S466" s="185">
        <v>0</v>
      </c>
      <c r="T466" s="185">
        <v>0</v>
      </c>
      <c r="U466" s="185">
        <f t="shared" ref="U466:U468" si="172">+S466-T466+R466</f>
        <v>2</v>
      </c>
      <c r="V466" s="146"/>
      <c r="W466" s="118"/>
      <c r="Y466" s="29"/>
      <c r="Z466" s="29"/>
    </row>
    <row r="467" spans="15:27" ht="15" customHeight="1">
      <c r="O467" s="183">
        <v>113</v>
      </c>
      <c r="P467" s="192" t="s">
        <v>70</v>
      </c>
      <c r="Q467" s="201" t="s">
        <v>384</v>
      </c>
      <c r="R467" s="185">
        <v>2</v>
      </c>
      <c r="S467" s="185">
        <v>0</v>
      </c>
      <c r="T467" s="185">
        <v>0</v>
      </c>
      <c r="U467" s="185">
        <f t="shared" si="172"/>
        <v>2</v>
      </c>
      <c r="V467" s="123"/>
      <c r="W467" s="118"/>
      <c r="Y467" s="29"/>
      <c r="Z467" s="29"/>
    </row>
    <row r="468" spans="15:27" ht="15" customHeight="1">
      <c r="O468" s="183">
        <v>114</v>
      </c>
      <c r="P468" s="192" t="s">
        <v>1388</v>
      </c>
      <c r="Q468" s="201" t="s">
        <v>384</v>
      </c>
      <c r="R468" s="185">
        <v>0</v>
      </c>
      <c r="S468" s="185">
        <v>0</v>
      </c>
      <c r="T468" s="185">
        <v>0</v>
      </c>
      <c r="U468" s="185">
        <f t="shared" si="172"/>
        <v>0</v>
      </c>
      <c r="V468" s="146"/>
      <c r="W468" s="118"/>
      <c r="Y468" s="29"/>
      <c r="Z468" s="29"/>
      <c r="AA468" s="29"/>
    </row>
    <row r="469" spans="15:27" ht="15" customHeight="1">
      <c r="O469" s="183">
        <v>115</v>
      </c>
      <c r="P469" s="192" t="s">
        <v>315</v>
      </c>
      <c r="Q469" s="201" t="s">
        <v>386</v>
      </c>
      <c r="R469" s="185">
        <v>1</v>
      </c>
      <c r="S469" s="185">
        <v>0</v>
      </c>
      <c r="T469" s="185">
        <v>0</v>
      </c>
      <c r="U469" s="185">
        <f t="shared" ref="U469:U470" si="173">+S469-T469+R469</f>
        <v>1</v>
      </c>
      <c r="V469" s="146"/>
      <c r="W469" s="118"/>
      <c r="Y469" s="29"/>
      <c r="Z469" s="29"/>
      <c r="AA469" s="29"/>
    </row>
    <row r="470" spans="15:27" ht="15" customHeight="1">
      <c r="O470" s="183">
        <v>116</v>
      </c>
      <c r="P470" s="192" t="s">
        <v>864</v>
      </c>
      <c r="Q470" s="201" t="s">
        <v>386</v>
      </c>
      <c r="R470" s="185">
        <v>2</v>
      </c>
      <c r="S470" s="185">
        <v>0</v>
      </c>
      <c r="T470" s="185">
        <v>0</v>
      </c>
      <c r="U470" s="185">
        <f t="shared" si="173"/>
        <v>2</v>
      </c>
      <c r="V470" s="146"/>
      <c r="W470" s="118"/>
      <c r="Y470" s="29"/>
      <c r="Z470" s="29"/>
      <c r="AA470" s="29"/>
    </row>
    <row r="471" spans="15:27" ht="15" customHeight="1">
      <c r="O471" s="183">
        <v>117</v>
      </c>
      <c r="P471" s="192" t="s">
        <v>94</v>
      </c>
      <c r="Q471" s="201" t="s">
        <v>386</v>
      </c>
      <c r="R471" s="185">
        <v>1</v>
      </c>
      <c r="S471" s="185">
        <v>0</v>
      </c>
      <c r="T471" s="185">
        <v>0</v>
      </c>
      <c r="U471" s="185">
        <f t="shared" ref="U471" si="174">+S471-T471+R471</f>
        <v>1</v>
      </c>
      <c r="V471" s="146"/>
      <c r="W471" s="118"/>
      <c r="Y471" s="29"/>
      <c r="Z471" s="29"/>
      <c r="AA471" s="29"/>
    </row>
    <row r="472" spans="15:27" ht="14.25" customHeight="1">
      <c r="O472" s="183">
        <v>118</v>
      </c>
      <c r="P472" s="192" t="s">
        <v>1290</v>
      </c>
      <c r="Q472" s="201" t="s">
        <v>439</v>
      </c>
      <c r="R472" s="185">
        <v>1</v>
      </c>
      <c r="S472" s="185">
        <v>0</v>
      </c>
      <c r="T472" s="185">
        <v>0</v>
      </c>
      <c r="U472" s="185">
        <f t="shared" ref="U472" si="175">+S472-T472+R472</f>
        <v>1</v>
      </c>
      <c r="V472" s="146"/>
      <c r="W472" s="118"/>
      <c r="Y472" s="250"/>
      <c r="Z472" s="29"/>
    </row>
    <row r="473" spans="15:27" ht="14.25" customHeight="1">
      <c r="O473" s="183">
        <v>119</v>
      </c>
      <c r="P473" s="192" t="s">
        <v>1362</v>
      </c>
      <c r="Q473" s="201" t="s">
        <v>384</v>
      </c>
      <c r="R473" s="185">
        <v>0</v>
      </c>
      <c r="S473" s="185">
        <v>0</v>
      </c>
      <c r="T473" s="185">
        <v>0</v>
      </c>
      <c r="U473" s="185">
        <f t="shared" ref="U473" si="176">+S473-T473+R473</f>
        <v>0</v>
      </c>
      <c r="V473" s="146"/>
      <c r="W473" s="118"/>
      <c r="Y473" s="250"/>
      <c r="Z473" s="29"/>
    </row>
    <row r="474" spans="15:27" ht="15" customHeight="1">
      <c r="O474" s="183">
        <v>120</v>
      </c>
      <c r="P474" s="192" t="s">
        <v>1312</v>
      </c>
      <c r="Q474" s="201" t="s">
        <v>384</v>
      </c>
      <c r="R474" s="185">
        <v>2</v>
      </c>
      <c r="S474" s="185">
        <v>0</v>
      </c>
      <c r="T474" s="185">
        <v>0</v>
      </c>
      <c r="U474" s="185">
        <f t="shared" ref="U474" si="177">+S474-T474+R474</f>
        <v>2</v>
      </c>
      <c r="V474" s="146"/>
      <c r="W474" s="118"/>
      <c r="Y474" s="29"/>
      <c r="Z474" s="29"/>
    </row>
    <row r="475" spans="15:27" ht="14.25" customHeight="1">
      <c r="O475" s="183">
        <v>121</v>
      </c>
      <c r="P475" s="192" t="s">
        <v>642</v>
      </c>
      <c r="Q475" s="201" t="s">
        <v>384</v>
      </c>
      <c r="R475" s="185">
        <v>3</v>
      </c>
      <c r="S475" s="185">
        <v>0</v>
      </c>
      <c r="T475" s="185">
        <v>0</v>
      </c>
      <c r="U475" s="185">
        <f>+S475-T475+R475</f>
        <v>3</v>
      </c>
      <c r="V475" s="123"/>
      <c r="W475" s="118"/>
      <c r="Y475" s="29"/>
      <c r="Z475" s="29"/>
    </row>
    <row r="476" spans="15:27" ht="14.25" customHeight="1">
      <c r="O476" s="183">
        <v>122</v>
      </c>
      <c r="P476" s="192" t="s">
        <v>641</v>
      </c>
      <c r="Q476" s="199" t="s">
        <v>419</v>
      </c>
      <c r="R476" s="185">
        <v>1</v>
      </c>
      <c r="S476" s="185">
        <v>0</v>
      </c>
      <c r="T476" s="185">
        <v>0</v>
      </c>
      <c r="U476" s="185">
        <f t="shared" ref="U476:U481" si="178">+S476-T476+R476</f>
        <v>1</v>
      </c>
      <c r="V476" s="123"/>
      <c r="W476" s="118"/>
      <c r="Y476" s="29"/>
      <c r="Z476" s="29"/>
    </row>
    <row r="477" spans="15:27" ht="14.25" customHeight="1">
      <c r="O477" s="183">
        <v>123</v>
      </c>
      <c r="P477" s="192" t="s">
        <v>183</v>
      </c>
      <c r="Q477" s="199" t="s">
        <v>384</v>
      </c>
      <c r="R477" s="185">
        <v>3</v>
      </c>
      <c r="S477" s="185">
        <v>0</v>
      </c>
      <c r="T477" s="185">
        <v>0</v>
      </c>
      <c r="U477" s="185">
        <f t="shared" si="178"/>
        <v>3</v>
      </c>
      <c r="V477" s="146"/>
      <c r="W477" s="118"/>
      <c r="Y477" s="29"/>
      <c r="Z477" s="29"/>
    </row>
    <row r="478" spans="15:27" ht="14.25" customHeight="1">
      <c r="O478" s="183">
        <f t="shared" ref="O478:O485" si="179">+O477+1</f>
        <v>124</v>
      </c>
      <c r="P478" s="192" t="s">
        <v>1038</v>
      </c>
      <c r="Q478" s="199" t="s">
        <v>384</v>
      </c>
      <c r="R478" s="185">
        <v>0</v>
      </c>
      <c r="S478" s="185">
        <v>0</v>
      </c>
      <c r="T478" s="185">
        <v>0</v>
      </c>
      <c r="U478" s="185">
        <f t="shared" ref="U478" si="180">+S478-T478+R478</f>
        <v>0</v>
      </c>
      <c r="V478" s="146"/>
      <c r="W478" s="118"/>
      <c r="Y478" s="29"/>
      <c r="Z478" s="29"/>
    </row>
    <row r="479" spans="15:27" ht="14.25" customHeight="1">
      <c r="O479" s="183">
        <v>125</v>
      </c>
      <c r="P479" s="192" t="s">
        <v>1170</v>
      </c>
      <c r="Q479" s="199" t="s">
        <v>427</v>
      </c>
      <c r="R479" s="185">
        <v>0</v>
      </c>
      <c r="S479" s="185">
        <v>0</v>
      </c>
      <c r="T479" s="185">
        <v>0</v>
      </c>
      <c r="U479" s="185">
        <f t="shared" ref="U479" si="181">+S479-T479+R479</f>
        <v>0</v>
      </c>
      <c r="V479" s="146"/>
      <c r="W479" s="118"/>
      <c r="Y479" s="29"/>
      <c r="Z479" s="29"/>
    </row>
    <row r="480" spans="15:27" ht="14.25" customHeight="1">
      <c r="O480" s="183">
        <f t="shared" si="179"/>
        <v>126</v>
      </c>
      <c r="P480" s="192" t="s">
        <v>1171</v>
      </c>
      <c r="Q480" s="199" t="s">
        <v>427</v>
      </c>
      <c r="R480" s="185">
        <v>1</v>
      </c>
      <c r="S480" s="185">
        <v>0</v>
      </c>
      <c r="T480" s="185">
        <v>0</v>
      </c>
      <c r="U480" s="185">
        <f t="shared" ref="U480" si="182">+S480-T480+R480</f>
        <v>1</v>
      </c>
      <c r="V480" s="146"/>
      <c r="W480" s="118"/>
      <c r="Y480" s="29"/>
      <c r="Z480" s="29"/>
    </row>
    <row r="481" spans="15:26" ht="14.25" customHeight="1">
      <c r="O481" s="183">
        <f t="shared" si="179"/>
        <v>127</v>
      </c>
      <c r="P481" s="192" t="s">
        <v>935</v>
      </c>
      <c r="Q481" s="199" t="s">
        <v>419</v>
      </c>
      <c r="R481" s="185">
        <v>1</v>
      </c>
      <c r="S481" s="185">
        <v>0</v>
      </c>
      <c r="T481" s="185">
        <v>0</v>
      </c>
      <c r="U481" s="185">
        <f t="shared" si="178"/>
        <v>1</v>
      </c>
      <c r="V481" s="146"/>
      <c r="W481" s="118"/>
      <c r="Y481" s="29"/>
      <c r="Z481" s="29"/>
    </row>
    <row r="482" spans="15:26" ht="14.25" customHeight="1">
      <c r="O482" s="183">
        <f t="shared" si="179"/>
        <v>128</v>
      </c>
      <c r="P482" s="192" t="s">
        <v>349</v>
      </c>
      <c r="Q482" s="201" t="s">
        <v>419</v>
      </c>
      <c r="R482" s="185">
        <v>1</v>
      </c>
      <c r="S482" s="185">
        <v>0</v>
      </c>
      <c r="T482" s="185">
        <v>0</v>
      </c>
      <c r="U482" s="185">
        <f t="shared" ref="U482:U486" si="183">+S482-T482+R482</f>
        <v>1</v>
      </c>
      <c r="V482" s="146"/>
      <c r="W482" s="118"/>
      <c r="Y482" s="29"/>
      <c r="Z482" s="29"/>
    </row>
    <row r="483" spans="15:26" ht="14.25" customHeight="1">
      <c r="O483" s="183">
        <f t="shared" si="179"/>
        <v>129</v>
      </c>
      <c r="P483" s="192" t="s">
        <v>299</v>
      </c>
      <c r="Q483" s="201" t="s">
        <v>384</v>
      </c>
      <c r="R483" s="185">
        <v>1</v>
      </c>
      <c r="S483" s="185">
        <v>0</v>
      </c>
      <c r="T483" s="185">
        <v>0</v>
      </c>
      <c r="U483" s="185">
        <f t="shared" si="183"/>
        <v>1</v>
      </c>
      <c r="V483" s="146"/>
      <c r="W483" s="118"/>
      <c r="Y483" s="29"/>
      <c r="Z483" s="29"/>
    </row>
    <row r="484" spans="15:26" ht="14.25">
      <c r="O484" s="183">
        <f t="shared" si="179"/>
        <v>130</v>
      </c>
      <c r="P484" s="192" t="s">
        <v>1203</v>
      </c>
      <c r="Q484" s="201" t="s">
        <v>384</v>
      </c>
      <c r="R484" s="185">
        <v>4</v>
      </c>
      <c r="S484" s="185">
        <v>0</v>
      </c>
      <c r="T484" s="185">
        <v>0</v>
      </c>
      <c r="U484" s="185">
        <f t="shared" ref="U484" si="184">+S484-T484+R484</f>
        <v>4</v>
      </c>
      <c r="V484" s="146"/>
      <c r="W484" s="118"/>
      <c r="Y484" s="29"/>
      <c r="Z484" s="29"/>
    </row>
    <row r="485" spans="15:26" ht="15" customHeight="1">
      <c r="O485" s="183">
        <f t="shared" si="179"/>
        <v>131</v>
      </c>
      <c r="P485" s="192" t="s">
        <v>1242</v>
      </c>
      <c r="Q485" s="201" t="s">
        <v>384</v>
      </c>
      <c r="R485" s="185">
        <v>1</v>
      </c>
      <c r="S485" s="185">
        <v>0</v>
      </c>
      <c r="T485" s="185">
        <v>0</v>
      </c>
      <c r="U485" s="185">
        <f t="shared" ref="U485" si="185">+S485-T485+R485</f>
        <v>1</v>
      </c>
      <c r="V485" s="146"/>
      <c r="W485" s="118"/>
      <c r="Y485" s="29"/>
      <c r="Z485" s="29"/>
    </row>
    <row r="486" spans="15:26" ht="15" customHeight="1" thickBot="1">
      <c r="O486" s="188">
        <v>132</v>
      </c>
      <c r="P486" s="220" t="s">
        <v>766</v>
      </c>
      <c r="Q486" s="207" t="s">
        <v>384</v>
      </c>
      <c r="R486" s="191">
        <v>1</v>
      </c>
      <c r="S486" s="191">
        <v>0</v>
      </c>
      <c r="T486" s="191">
        <v>0</v>
      </c>
      <c r="U486" s="191">
        <f t="shared" si="183"/>
        <v>1</v>
      </c>
      <c r="V486" s="146"/>
      <c r="W486" s="118"/>
      <c r="Y486" s="250"/>
      <c r="Z486" s="29"/>
    </row>
    <row r="487" spans="15:26" ht="15" customHeight="1">
      <c r="O487" s="139"/>
      <c r="P487" s="132"/>
      <c r="Q487" s="137"/>
      <c r="R487" s="130"/>
      <c r="S487" s="130"/>
      <c r="T487" s="130"/>
      <c r="U487" s="130"/>
      <c r="V487" s="123"/>
      <c r="W487" s="118"/>
      <c r="Y487" s="29"/>
      <c r="Z487" s="29"/>
    </row>
    <row r="488" spans="15:26" ht="15" customHeight="1">
      <c r="O488" s="139"/>
      <c r="P488" s="132"/>
      <c r="Q488" s="137"/>
      <c r="R488" s="130"/>
      <c r="S488" s="130"/>
      <c r="T488" s="130"/>
      <c r="U488" s="130"/>
      <c r="V488" s="146"/>
      <c r="W488" s="118"/>
      <c r="Y488" s="29"/>
      <c r="Z488" s="29"/>
    </row>
    <row r="489" spans="15:26" ht="15" customHeight="1" thickBot="1">
      <c r="O489" s="148"/>
      <c r="P489" s="238" t="s">
        <v>1419</v>
      </c>
      <c r="Q489" s="147"/>
      <c r="R489" s="147"/>
      <c r="S489" s="147"/>
      <c r="T489" s="147" t="s">
        <v>63</v>
      </c>
      <c r="U489" s="147"/>
      <c r="V489" s="146"/>
      <c r="W489" s="118"/>
      <c r="Y489" s="29"/>
      <c r="Z489" s="29"/>
    </row>
    <row r="490" spans="15:26" ht="15" customHeight="1">
      <c r="O490" s="169" t="s">
        <v>372</v>
      </c>
      <c r="P490" s="173" t="s">
        <v>640</v>
      </c>
      <c r="Q490" s="170" t="s">
        <v>374</v>
      </c>
      <c r="R490" s="170" t="s">
        <v>375</v>
      </c>
      <c r="S490" s="170" t="s">
        <v>376</v>
      </c>
      <c r="T490" s="170" t="s">
        <v>377</v>
      </c>
      <c r="U490" s="170" t="s">
        <v>354</v>
      </c>
      <c r="V490" s="146"/>
      <c r="W490" s="118"/>
      <c r="Y490" s="29"/>
      <c r="Z490" s="29"/>
    </row>
    <row r="491" spans="15:26" ht="15" customHeight="1" thickBot="1">
      <c r="O491" s="143"/>
      <c r="P491" s="143"/>
      <c r="Q491" s="143"/>
      <c r="R491" s="143" t="s">
        <v>361</v>
      </c>
      <c r="S491" s="143"/>
      <c r="T491" s="143"/>
      <c r="U491" s="143" t="s">
        <v>362</v>
      </c>
      <c r="V491" s="146"/>
      <c r="W491" s="118"/>
      <c r="Y491" s="29"/>
      <c r="Z491" s="29"/>
    </row>
    <row r="492" spans="15:26" ht="15" customHeight="1">
      <c r="O492" s="183">
        <v>133</v>
      </c>
      <c r="P492" s="192" t="s">
        <v>625</v>
      </c>
      <c r="Q492" s="199" t="s">
        <v>381</v>
      </c>
      <c r="R492" s="185">
        <v>5</v>
      </c>
      <c r="S492" s="185">
        <v>20</v>
      </c>
      <c r="T492" s="185">
        <v>0</v>
      </c>
      <c r="U492" s="185">
        <f t="shared" ref="U492:U493" si="186">+S492-T492+R492</f>
        <v>25</v>
      </c>
      <c r="V492" s="146"/>
      <c r="W492" s="118"/>
      <c r="Y492" s="29"/>
      <c r="Z492" s="29"/>
    </row>
    <row r="493" spans="15:26" ht="15" customHeight="1" thickBot="1">
      <c r="O493" s="183">
        <v>134</v>
      </c>
      <c r="P493" s="192" t="s">
        <v>624</v>
      </c>
      <c r="Q493" s="199" t="s">
        <v>381</v>
      </c>
      <c r="R493" s="185">
        <v>15</v>
      </c>
      <c r="S493" s="185">
        <v>0</v>
      </c>
      <c r="T493" s="185">
        <v>5</v>
      </c>
      <c r="U493" s="185">
        <f t="shared" si="186"/>
        <v>10</v>
      </c>
      <c r="V493" s="242"/>
      <c r="W493" s="118"/>
      <c r="Y493" s="29"/>
      <c r="Z493" s="29"/>
    </row>
    <row r="494" spans="15:26" ht="15" customHeight="1">
      <c r="O494" s="211">
        <v>135</v>
      </c>
      <c r="P494" s="216" t="s">
        <v>1213</v>
      </c>
      <c r="Q494" s="215" t="s">
        <v>381</v>
      </c>
      <c r="R494" s="217">
        <v>0</v>
      </c>
      <c r="S494" s="217">
        <v>5</v>
      </c>
      <c r="T494" s="217">
        <v>0</v>
      </c>
      <c r="U494" s="217">
        <f>+S494-T494+R494</f>
        <v>5</v>
      </c>
      <c r="V494" s="146"/>
      <c r="W494" s="118"/>
      <c r="Y494" s="29"/>
      <c r="Z494" s="29"/>
    </row>
    <row r="495" spans="15:26" ht="15" customHeight="1">
      <c r="O495" s="183">
        <v>136</v>
      </c>
      <c r="P495" s="192" t="s">
        <v>505</v>
      </c>
      <c r="Q495" s="201" t="s">
        <v>381</v>
      </c>
      <c r="R495" s="185">
        <v>3</v>
      </c>
      <c r="S495" s="185">
        <v>0</v>
      </c>
      <c r="T495" s="185">
        <v>0</v>
      </c>
      <c r="U495" s="185">
        <f>+S495-T495+R495</f>
        <v>3</v>
      </c>
      <c r="V495" s="146"/>
      <c r="W495" s="118"/>
      <c r="Y495" s="29"/>
      <c r="Z495" s="29"/>
    </row>
    <row r="496" spans="15:26" ht="15" customHeight="1">
      <c r="O496" s="183">
        <f t="shared" ref="O496" si="187">+O495+1</f>
        <v>137</v>
      </c>
      <c r="P496" s="192" t="s">
        <v>506</v>
      </c>
      <c r="Q496" s="199" t="s">
        <v>381</v>
      </c>
      <c r="R496" s="185">
        <v>15</v>
      </c>
      <c r="S496" s="185">
        <v>0</v>
      </c>
      <c r="T496" s="185">
        <v>5</v>
      </c>
      <c r="U496" s="185">
        <f t="shared" ref="U496" si="188">+S496-T496+R496</f>
        <v>10</v>
      </c>
      <c r="V496" s="146"/>
      <c r="W496" s="118"/>
      <c r="Y496" s="29"/>
      <c r="Z496" s="29"/>
    </row>
    <row r="497" spans="15:31" ht="15" customHeight="1">
      <c r="O497" s="211">
        <v>138</v>
      </c>
      <c r="P497" s="216" t="s">
        <v>1291</v>
      </c>
      <c r="Q497" s="221" t="s">
        <v>381</v>
      </c>
      <c r="R497" s="217">
        <v>6</v>
      </c>
      <c r="S497" s="217">
        <v>0</v>
      </c>
      <c r="T497" s="217">
        <v>0</v>
      </c>
      <c r="U497" s="217">
        <f>+S497-T497+R497</f>
        <v>6</v>
      </c>
      <c r="V497" s="146"/>
      <c r="W497" s="118"/>
      <c r="Y497" s="29"/>
      <c r="Z497" s="29"/>
    </row>
    <row r="498" spans="15:31" ht="15" customHeight="1">
      <c r="O498" s="183">
        <v>139</v>
      </c>
      <c r="P498" s="216" t="s">
        <v>1236</v>
      </c>
      <c r="Q498" s="221" t="s">
        <v>386</v>
      </c>
      <c r="R498" s="217">
        <v>5</v>
      </c>
      <c r="S498" s="217">
        <v>50</v>
      </c>
      <c r="T498" s="217">
        <v>55</v>
      </c>
      <c r="U498" s="217">
        <f>+S498-T498+R498</f>
        <v>0</v>
      </c>
      <c r="V498" s="146"/>
      <c r="W498" s="118"/>
      <c r="Y498" s="29"/>
      <c r="Z498" s="29"/>
    </row>
    <row r="499" spans="15:31" ht="15" customHeight="1">
      <c r="O499" s="183">
        <v>140</v>
      </c>
      <c r="P499" s="192" t="s">
        <v>186</v>
      </c>
      <c r="Q499" s="199" t="s">
        <v>384</v>
      </c>
      <c r="R499" s="185">
        <v>1</v>
      </c>
      <c r="S499" s="185">
        <v>0</v>
      </c>
      <c r="T499" s="185">
        <v>0</v>
      </c>
      <c r="U499" s="185">
        <f t="shared" ref="U499:U501" si="189">+S499-T499+R499</f>
        <v>1</v>
      </c>
      <c r="V499" s="146"/>
      <c r="W499" s="118"/>
      <c r="Y499" s="29"/>
      <c r="Z499" s="29"/>
    </row>
    <row r="500" spans="15:31" ht="15.75" customHeight="1">
      <c r="O500" s="183">
        <v>141</v>
      </c>
      <c r="P500" s="192" t="s">
        <v>763</v>
      </c>
      <c r="Q500" s="199" t="s">
        <v>384</v>
      </c>
      <c r="R500" s="185">
        <v>1</v>
      </c>
      <c r="S500" s="185">
        <v>0</v>
      </c>
      <c r="T500" s="185">
        <v>0</v>
      </c>
      <c r="U500" s="185">
        <f t="shared" si="189"/>
        <v>1</v>
      </c>
      <c r="V500" s="146"/>
      <c r="W500" s="118"/>
      <c r="Y500" s="29"/>
      <c r="Z500" s="29"/>
    </row>
    <row r="501" spans="15:31" ht="14.25">
      <c r="O501" s="183">
        <v>142</v>
      </c>
      <c r="P501" s="192" t="s">
        <v>764</v>
      </c>
      <c r="Q501" s="199" t="s">
        <v>384</v>
      </c>
      <c r="R501" s="185">
        <v>1</v>
      </c>
      <c r="S501" s="185">
        <v>0</v>
      </c>
      <c r="T501" s="185">
        <v>0</v>
      </c>
      <c r="U501" s="185">
        <f t="shared" si="189"/>
        <v>1</v>
      </c>
      <c r="V501" s="146"/>
      <c r="W501" s="118"/>
      <c r="Y501" s="29"/>
      <c r="Z501" s="29"/>
    </row>
    <row r="502" spans="15:31" ht="14.25">
      <c r="O502" s="183">
        <v>143</v>
      </c>
      <c r="P502" s="192" t="s">
        <v>777</v>
      </c>
      <c r="Q502" s="199" t="s">
        <v>384</v>
      </c>
      <c r="R502" s="185">
        <v>1</v>
      </c>
      <c r="S502" s="185">
        <v>0</v>
      </c>
      <c r="T502" s="185">
        <v>0</v>
      </c>
      <c r="U502" s="185">
        <f t="shared" ref="U502:U521" si="190">+S502-T502+R502</f>
        <v>1</v>
      </c>
      <c r="V502" s="123"/>
      <c r="W502" s="118"/>
      <c r="Y502" s="29"/>
      <c r="Z502" s="29"/>
    </row>
    <row r="503" spans="15:31" ht="14.25">
      <c r="O503" s="183">
        <v>144</v>
      </c>
      <c r="P503" s="192" t="s">
        <v>1354</v>
      </c>
      <c r="Q503" s="199" t="s">
        <v>384</v>
      </c>
      <c r="R503" s="185">
        <v>1</v>
      </c>
      <c r="S503" s="185">
        <v>0</v>
      </c>
      <c r="T503" s="185">
        <v>0</v>
      </c>
      <c r="U503" s="185">
        <f t="shared" ref="U503" si="191">+S503-T503+R503</f>
        <v>1</v>
      </c>
      <c r="V503" s="123"/>
      <c r="W503" s="118"/>
      <c r="Y503" s="29"/>
      <c r="Z503" s="29"/>
    </row>
    <row r="504" spans="15:31" ht="14.25">
      <c r="O504" s="183">
        <v>145</v>
      </c>
      <c r="P504" s="192" t="s">
        <v>1143</v>
      </c>
      <c r="Q504" s="199" t="s">
        <v>384</v>
      </c>
      <c r="R504" s="185">
        <v>5</v>
      </c>
      <c r="S504" s="185">
        <v>0</v>
      </c>
      <c r="T504" s="185">
        <v>0</v>
      </c>
      <c r="U504" s="185">
        <f t="shared" si="190"/>
        <v>5</v>
      </c>
      <c r="V504" s="119"/>
      <c r="W504" s="118"/>
      <c r="Y504" s="29"/>
      <c r="Z504" s="29"/>
    </row>
    <row r="505" spans="15:31" ht="14.25">
      <c r="O505" s="183">
        <v>146</v>
      </c>
      <c r="P505" s="192" t="s">
        <v>121</v>
      </c>
      <c r="Q505" s="199" t="s">
        <v>384</v>
      </c>
      <c r="R505" s="185">
        <v>1</v>
      </c>
      <c r="S505" s="185">
        <v>0</v>
      </c>
      <c r="T505" s="185">
        <v>0</v>
      </c>
      <c r="U505" s="185">
        <f t="shared" si="190"/>
        <v>1</v>
      </c>
      <c r="V505" s="119"/>
      <c r="W505" s="118"/>
      <c r="Y505" s="29"/>
      <c r="Z505" s="29"/>
    </row>
    <row r="506" spans="15:31" ht="14.25">
      <c r="O506" s="183">
        <v>147</v>
      </c>
      <c r="P506" s="192" t="s">
        <v>1144</v>
      </c>
      <c r="Q506" s="199" t="s">
        <v>384</v>
      </c>
      <c r="R506" s="185">
        <v>2</v>
      </c>
      <c r="S506" s="185">
        <v>0</v>
      </c>
      <c r="T506" s="185">
        <v>0</v>
      </c>
      <c r="U506" s="185">
        <f t="shared" si="190"/>
        <v>2</v>
      </c>
      <c r="V506" s="119"/>
      <c r="W506" s="118"/>
      <c r="Y506" s="29"/>
      <c r="Z506" s="29"/>
    </row>
    <row r="507" spans="15:31" ht="14.25">
      <c r="O507" s="183">
        <v>148</v>
      </c>
      <c r="P507" s="192" t="s">
        <v>1295</v>
      </c>
      <c r="Q507" s="199" t="s">
        <v>384</v>
      </c>
      <c r="R507" s="185">
        <v>2</v>
      </c>
      <c r="S507" s="185">
        <v>0</v>
      </c>
      <c r="T507" s="185">
        <v>0</v>
      </c>
      <c r="U507" s="185">
        <f t="shared" si="190"/>
        <v>2</v>
      </c>
      <c r="V507" s="119"/>
      <c r="W507" s="118"/>
      <c r="Y507" s="29"/>
      <c r="Z507" s="29"/>
    </row>
    <row r="508" spans="15:31" ht="14.25">
      <c r="O508" s="183">
        <v>149</v>
      </c>
      <c r="P508" s="192" t="s">
        <v>1296</v>
      </c>
      <c r="Q508" s="199" t="s">
        <v>384</v>
      </c>
      <c r="R508" s="185">
        <v>5</v>
      </c>
      <c r="S508" s="185">
        <v>0</v>
      </c>
      <c r="T508" s="185">
        <v>0</v>
      </c>
      <c r="U508" s="185">
        <f t="shared" si="190"/>
        <v>5</v>
      </c>
      <c r="V508" s="119"/>
      <c r="W508" s="118"/>
      <c r="Y508" s="250"/>
      <c r="Z508" s="29"/>
    </row>
    <row r="509" spans="15:31" ht="14.25">
      <c r="O509" s="183">
        <v>150</v>
      </c>
      <c r="P509" s="192" t="s">
        <v>1389</v>
      </c>
      <c r="Q509" s="199" t="s">
        <v>384</v>
      </c>
      <c r="R509" s="185">
        <v>1</v>
      </c>
      <c r="S509" s="185">
        <v>0</v>
      </c>
      <c r="T509" s="185">
        <v>0</v>
      </c>
      <c r="U509" s="185">
        <f t="shared" ref="U509" si="192">+S509-T509+R509</f>
        <v>1</v>
      </c>
      <c r="V509" s="119"/>
      <c r="W509" s="118"/>
      <c r="Y509" s="250"/>
      <c r="Z509" s="29"/>
    </row>
    <row r="510" spans="15:31" ht="14.25">
      <c r="O510" s="183">
        <v>151</v>
      </c>
      <c r="P510" s="192" t="s">
        <v>1390</v>
      </c>
      <c r="Q510" s="199" t="s">
        <v>384</v>
      </c>
      <c r="R510" s="185">
        <v>0</v>
      </c>
      <c r="S510" s="185">
        <v>0</v>
      </c>
      <c r="T510" s="185">
        <v>0</v>
      </c>
      <c r="U510" s="185">
        <f t="shared" ref="U510" si="193">+S510-T510+R510</f>
        <v>0</v>
      </c>
      <c r="V510" s="119"/>
      <c r="W510" s="118"/>
      <c r="Y510" s="250"/>
      <c r="Z510" s="29"/>
    </row>
    <row r="511" spans="15:31" ht="14.25">
      <c r="O511" s="183">
        <v>152</v>
      </c>
      <c r="P511" s="192" t="s">
        <v>1275</v>
      </c>
      <c r="Q511" s="199" t="s">
        <v>440</v>
      </c>
      <c r="R511" s="185">
        <v>1</v>
      </c>
      <c r="S511" s="185">
        <v>0</v>
      </c>
      <c r="T511" s="185">
        <v>1</v>
      </c>
      <c r="U511" s="185">
        <f t="shared" si="190"/>
        <v>0</v>
      </c>
      <c r="V511" s="119"/>
      <c r="W511" s="118"/>
      <c r="Y511" s="183" t="s">
        <v>416</v>
      </c>
      <c r="Z511" s="192" t="s">
        <v>416</v>
      </c>
      <c r="AA511" s="199" t="s">
        <v>416</v>
      </c>
      <c r="AB511" s="185">
        <v>5</v>
      </c>
      <c r="AC511" s="185">
        <v>0</v>
      </c>
      <c r="AD511" s="185">
        <v>0</v>
      </c>
      <c r="AE511" s="185">
        <f t="shared" ref="AE511" si="194">+AC511-AD511+AB511</f>
        <v>5</v>
      </c>
    </row>
    <row r="512" spans="15:31" ht="14.25">
      <c r="O512" s="183">
        <v>153</v>
      </c>
      <c r="P512" s="192" t="s">
        <v>1322</v>
      </c>
      <c r="Q512" s="199" t="s">
        <v>397</v>
      </c>
      <c r="R512" s="185">
        <v>1</v>
      </c>
      <c r="S512" s="185">
        <v>0</v>
      </c>
      <c r="T512" s="185">
        <v>0</v>
      </c>
      <c r="U512" s="185">
        <f t="shared" ref="U512" si="195">+S512-T512+R512</f>
        <v>1</v>
      </c>
      <c r="V512" s="119"/>
      <c r="W512" s="118"/>
      <c r="Y512" s="29"/>
      <c r="Z512" s="29"/>
    </row>
    <row r="513" spans="15:31" ht="14.25">
      <c r="O513" s="183">
        <v>154</v>
      </c>
      <c r="P513" s="192" t="s">
        <v>1276</v>
      </c>
      <c r="Q513" s="199" t="s">
        <v>397</v>
      </c>
      <c r="R513" s="185">
        <v>1</v>
      </c>
      <c r="S513" s="185">
        <v>0</v>
      </c>
      <c r="T513" s="185">
        <v>0</v>
      </c>
      <c r="U513" s="185">
        <f t="shared" ref="U513" si="196">+S513-T513+R513</f>
        <v>1</v>
      </c>
      <c r="V513" s="119"/>
      <c r="W513" s="118"/>
      <c r="Y513" s="29"/>
      <c r="Z513" s="29"/>
    </row>
    <row r="514" spans="15:31" ht="14.25">
      <c r="O514" s="183">
        <v>155</v>
      </c>
      <c r="P514" s="192" t="s">
        <v>1199</v>
      </c>
      <c r="Q514" s="199" t="s">
        <v>397</v>
      </c>
      <c r="R514" s="185">
        <v>1</v>
      </c>
      <c r="S514" s="185">
        <v>0</v>
      </c>
      <c r="T514" s="185">
        <v>1</v>
      </c>
      <c r="U514" s="185">
        <f t="shared" si="190"/>
        <v>0</v>
      </c>
      <c r="V514" s="123"/>
      <c r="W514" s="118"/>
      <c r="Y514" s="139"/>
      <c r="Z514" s="132"/>
      <c r="AA514" s="137"/>
      <c r="AB514" s="130"/>
      <c r="AC514" s="130"/>
      <c r="AD514" s="130"/>
      <c r="AE514" s="130"/>
    </row>
    <row r="515" spans="15:31" ht="14.25">
      <c r="O515" s="183">
        <v>156</v>
      </c>
      <c r="P515" s="192" t="s">
        <v>1145</v>
      </c>
      <c r="Q515" s="199" t="s">
        <v>384</v>
      </c>
      <c r="R515" s="185">
        <v>1</v>
      </c>
      <c r="S515" s="185">
        <v>0</v>
      </c>
      <c r="T515" s="185">
        <v>0</v>
      </c>
      <c r="U515" s="185">
        <f t="shared" si="190"/>
        <v>1</v>
      </c>
      <c r="V515" s="123"/>
      <c r="W515" s="118"/>
      <c r="Y515" s="139"/>
      <c r="Z515" s="132"/>
      <c r="AA515" s="137"/>
      <c r="AB515" s="130"/>
      <c r="AC515" s="130"/>
      <c r="AD515" s="130"/>
      <c r="AE515" s="130"/>
    </row>
    <row r="516" spans="15:31" ht="14.25">
      <c r="O516" s="183">
        <f t="shared" ref="O516:O521" si="197">+O515+1</f>
        <v>157</v>
      </c>
      <c r="P516" s="192" t="s">
        <v>1146</v>
      </c>
      <c r="Q516" s="199" t="s">
        <v>384</v>
      </c>
      <c r="R516" s="185">
        <v>2</v>
      </c>
      <c r="S516" s="185">
        <v>0</v>
      </c>
      <c r="T516" s="185">
        <v>0</v>
      </c>
      <c r="U516" s="185">
        <f t="shared" si="190"/>
        <v>2</v>
      </c>
      <c r="V516" s="123"/>
      <c r="W516" s="118"/>
      <c r="Y516" s="139"/>
      <c r="Z516" s="132"/>
      <c r="AA516" s="137"/>
      <c r="AB516" s="130"/>
      <c r="AC516" s="130"/>
      <c r="AD516" s="130"/>
      <c r="AE516" s="130"/>
    </row>
    <row r="517" spans="15:31" ht="14.25">
      <c r="O517" s="183">
        <f t="shared" si="197"/>
        <v>158</v>
      </c>
      <c r="P517" s="192" t="s">
        <v>1147</v>
      </c>
      <c r="Q517" s="199" t="s">
        <v>384</v>
      </c>
      <c r="R517" s="185">
        <v>1</v>
      </c>
      <c r="S517" s="185">
        <v>0</v>
      </c>
      <c r="T517" s="185">
        <v>0</v>
      </c>
      <c r="U517" s="185">
        <f t="shared" si="190"/>
        <v>1</v>
      </c>
      <c r="V517" s="123"/>
      <c r="W517" s="118"/>
      <c r="Y517" s="139"/>
      <c r="Z517" s="132"/>
      <c r="AA517" s="137"/>
      <c r="AB517" s="130"/>
      <c r="AC517" s="130"/>
      <c r="AD517" s="130"/>
      <c r="AE517" s="130"/>
    </row>
    <row r="518" spans="15:31" ht="14.25">
      <c r="O518" s="183">
        <f t="shared" si="197"/>
        <v>159</v>
      </c>
      <c r="P518" s="192" t="s">
        <v>1148</v>
      </c>
      <c r="Q518" s="199" t="s">
        <v>384</v>
      </c>
      <c r="R518" s="185">
        <v>1</v>
      </c>
      <c r="S518" s="185">
        <v>0</v>
      </c>
      <c r="T518" s="185">
        <v>0</v>
      </c>
      <c r="U518" s="185">
        <f t="shared" si="190"/>
        <v>1</v>
      </c>
      <c r="V518" s="123"/>
      <c r="W518" s="118"/>
      <c r="Y518" s="139"/>
      <c r="Z518" s="132"/>
      <c r="AA518" s="137"/>
      <c r="AB518" s="130"/>
      <c r="AC518" s="130"/>
      <c r="AD518" s="130"/>
      <c r="AE518" s="130"/>
    </row>
    <row r="519" spans="15:31" ht="14.25">
      <c r="O519" s="183">
        <f t="shared" si="197"/>
        <v>160</v>
      </c>
      <c r="P519" s="192" t="s">
        <v>1149</v>
      </c>
      <c r="Q519" s="199" t="s">
        <v>384</v>
      </c>
      <c r="R519" s="185">
        <v>1</v>
      </c>
      <c r="S519" s="185">
        <v>0</v>
      </c>
      <c r="T519" s="185">
        <v>0</v>
      </c>
      <c r="U519" s="185">
        <f t="shared" si="190"/>
        <v>1</v>
      </c>
      <c r="V519" s="123"/>
      <c r="W519" s="118"/>
      <c r="Y519" s="139"/>
      <c r="Z519" s="132"/>
      <c r="AA519" s="137"/>
      <c r="AB519" s="130"/>
      <c r="AC519" s="130"/>
      <c r="AD519" s="130"/>
      <c r="AE519" s="130"/>
    </row>
    <row r="520" spans="15:31" ht="14.25">
      <c r="O520" s="183">
        <v>161</v>
      </c>
      <c r="P520" s="192" t="s">
        <v>1150</v>
      </c>
      <c r="Q520" s="199" t="s">
        <v>384</v>
      </c>
      <c r="R520" s="185">
        <v>1</v>
      </c>
      <c r="S520" s="185">
        <v>0</v>
      </c>
      <c r="T520" s="185">
        <v>0</v>
      </c>
      <c r="U520" s="185">
        <f t="shared" si="190"/>
        <v>1</v>
      </c>
      <c r="V520" s="123"/>
      <c r="W520" s="118"/>
      <c r="Y520" s="139"/>
      <c r="Z520" s="132"/>
      <c r="AA520" s="137"/>
      <c r="AB520" s="130"/>
      <c r="AC520" s="130"/>
      <c r="AD520" s="130"/>
      <c r="AE520" s="130"/>
    </row>
    <row r="521" spans="15:31" ht="14.25">
      <c r="O521" s="183">
        <f t="shared" si="197"/>
        <v>162</v>
      </c>
      <c r="P521" s="192" t="s">
        <v>1151</v>
      </c>
      <c r="Q521" s="199" t="s">
        <v>384</v>
      </c>
      <c r="R521" s="185">
        <v>2</v>
      </c>
      <c r="S521" s="185">
        <v>0</v>
      </c>
      <c r="T521" s="185">
        <v>0</v>
      </c>
      <c r="U521" s="185">
        <f t="shared" si="190"/>
        <v>2</v>
      </c>
      <c r="V521" s="123"/>
      <c r="W521" s="118"/>
      <c r="Y521" s="139"/>
      <c r="Z521" s="132"/>
      <c r="AA521" s="137"/>
      <c r="AB521" s="130"/>
      <c r="AC521" s="130"/>
      <c r="AD521" s="130"/>
      <c r="AE521" s="130"/>
    </row>
    <row r="522" spans="15:31" ht="15" thickBot="1">
      <c r="O522" s="188">
        <v>163</v>
      </c>
      <c r="P522" s="220" t="s">
        <v>1152</v>
      </c>
      <c r="Q522" s="222" t="s">
        <v>384</v>
      </c>
      <c r="R522" s="191">
        <v>2</v>
      </c>
      <c r="S522" s="191">
        <v>0</v>
      </c>
      <c r="T522" s="191">
        <v>0</v>
      </c>
      <c r="U522" s="191">
        <f t="shared" ref="U522" si="198">+S522-T522+R522</f>
        <v>2</v>
      </c>
      <c r="V522" s="123"/>
      <c r="W522" s="118"/>
      <c r="Y522" s="139"/>
      <c r="Z522" s="132"/>
      <c r="AA522" s="137"/>
      <c r="AB522" s="130"/>
      <c r="AC522" s="130"/>
      <c r="AD522" s="130"/>
      <c r="AE522" s="130"/>
    </row>
    <row r="523" spans="15:31" ht="14.25">
      <c r="O523" s="131"/>
      <c r="P523" s="132"/>
      <c r="Q523" s="137"/>
      <c r="R523" s="130"/>
      <c r="S523" s="130"/>
      <c r="T523" s="130"/>
      <c r="U523" s="130"/>
      <c r="V523" s="123"/>
      <c r="W523" s="118"/>
      <c r="Y523" s="139"/>
      <c r="Z523" s="132"/>
      <c r="AA523" s="137"/>
      <c r="AB523" s="130"/>
      <c r="AC523" s="130"/>
      <c r="AD523" s="130"/>
      <c r="AE523" s="130"/>
    </row>
    <row r="524" spans="15:31" ht="14.25">
      <c r="O524" s="131"/>
      <c r="P524" s="132"/>
      <c r="Q524" s="137"/>
      <c r="R524" s="130"/>
      <c r="S524" s="130"/>
      <c r="T524" s="130"/>
      <c r="U524" s="130"/>
      <c r="V524" s="123"/>
      <c r="W524" s="118"/>
      <c r="Y524" s="139" t="s">
        <v>1274</v>
      </c>
      <c r="Z524" s="132"/>
      <c r="AA524" s="137"/>
      <c r="AB524" s="130"/>
      <c r="AC524" s="130"/>
      <c r="AD524" s="130"/>
      <c r="AE524" s="130"/>
    </row>
    <row r="525" spans="15:31" ht="14.25">
      <c r="O525" s="131"/>
      <c r="P525" s="132"/>
      <c r="Q525" s="137"/>
      <c r="R525" s="130"/>
      <c r="S525" s="130"/>
      <c r="T525" s="130"/>
      <c r="U525" s="130"/>
      <c r="V525" s="123"/>
      <c r="W525" s="118"/>
      <c r="Y525" s="139"/>
      <c r="Z525" s="132"/>
      <c r="AA525" s="137"/>
      <c r="AB525" s="130"/>
      <c r="AC525" s="130"/>
      <c r="AD525" s="130"/>
      <c r="AE525" s="130"/>
    </row>
    <row r="526" spans="15:31" ht="15" thickBot="1">
      <c r="O526" s="148"/>
      <c r="P526" s="238" t="s">
        <v>1419</v>
      </c>
      <c r="Q526" s="147"/>
      <c r="R526" s="147"/>
      <c r="S526" s="147"/>
      <c r="T526" s="147" t="s">
        <v>63</v>
      </c>
      <c r="U526" s="147"/>
      <c r="V526" s="123"/>
      <c r="W526" s="118"/>
      <c r="Y526" s="139"/>
      <c r="Z526" s="132"/>
      <c r="AA526" s="137"/>
      <c r="AB526" s="130"/>
      <c r="AC526" s="130"/>
      <c r="AD526" s="130"/>
      <c r="AE526" s="130"/>
    </row>
    <row r="527" spans="15:31" ht="26.25" thickBot="1">
      <c r="O527" s="247" t="s">
        <v>372</v>
      </c>
      <c r="P527" s="244" t="s">
        <v>373</v>
      </c>
      <c r="Q527" s="157" t="s">
        <v>374</v>
      </c>
      <c r="R527" s="157" t="s">
        <v>375</v>
      </c>
      <c r="S527" s="143" t="s">
        <v>376</v>
      </c>
      <c r="T527" s="157" t="s">
        <v>377</v>
      </c>
      <c r="U527" s="157" t="s">
        <v>354</v>
      </c>
      <c r="V527" s="123"/>
      <c r="W527" s="118"/>
      <c r="Y527" s="139"/>
      <c r="Z527" s="132"/>
      <c r="AA527" s="137"/>
      <c r="AB527" s="130"/>
      <c r="AC527" s="130"/>
      <c r="AD527" s="130"/>
      <c r="AE527" s="130"/>
    </row>
    <row r="528" spans="15:31" ht="14.25">
      <c r="O528" s="246">
        <v>164</v>
      </c>
      <c r="P528" s="243" t="s">
        <v>1204</v>
      </c>
      <c r="Q528" s="199" t="s">
        <v>384</v>
      </c>
      <c r="R528" s="185">
        <v>9</v>
      </c>
      <c r="S528" s="185">
        <v>0</v>
      </c>
      <c r="T528" s="185">
        <v>1</v>
      </c>
      <c r="U528" s="185">
        <f t="shared" ref="U528:U529" si="199">+S528-T528+R528</f>
        <v>8</v>
      </c>
      <c r="V528" s="123"/>
      <c r="W528" s="118"/>
      <c r="Y528" s="139"/>
      <c r="Z528" s="132"/>
      <c r="AA528" s="137"/>
      <c r="AB528" s="130"/>
      <c r="AC528" s="130"/>
      <c r="AD528" s="130"/>
      <c r="AE528" s="130"/>
    </row>
    <row r="529" spans="15:31" ht="14.25">
      <c r="O529" s="183">
        <f>+O528+1</f>
        <v>165</v>
      </c>
      <c r="P529" s="192" t="s">
        <v>1153</v>
      </c>
      <c r="Q529" s="199" t="s">
        <v>383</v>
      </c>
      <c r="R529" s="185">
        <v>3</v>
      </c>
      <c r="S529" s="185">
        <v>0</v>
      </c>
      <c r="T529" s="185">
        <v>0</v>
      </c>
      <c r="U529" s="185">
        <f t="shared" si="199"/>
        <v>3</v>
      </c>
      <c r="V529" s="123"/>
      <c r="W529" s="118"/>
      <c r="Y529" s="139"/>
      <c r="Z529" s="132"/>
      <c r="AA529" s="137"/>
      <c r="AB529" s="130"/>
      <c r="AC529" s="130"/>
      <c r="AD529" s="130"/>
      <c r="AE529" s="130"/>
    </row>
    <row r="530" spans="15:31" ht="14.25">
      <c r="O530" s="183">
        <v>166</v>
      </c>
      <c r="P530" s="192" t="s">
        <v>1154</v>
      </c>
      <c r="Q530" s="199" t="s">
        <v>383</v>
      </c>
      <c r="R530" s="185">
        <v>0</v>
      </c>
      <c r="S530" s="185">
        <v>0</v>
      </c>
      <c r="T530" s="185">
        <v>0</v>
      </c>
      <c r="U530" s="185">
        <f t="shared" ref="U530:U531" si="200">+S530-T530+R530</f>
        <v>0</v>
      </c>
      <c r="V530" s="123"/>
      <c r="W530" s="118"/>
      <c r="Y530" s="139"/>
      <c r="Z530" s="132"/>
      <c r="AA530" s="137"/>
      <c r="AB530" s="130"/>
      <c r="AC530" s="130"/>
      <c r="AD530" s="130"/>
      <c r="AE530" s="130"/>
    </row>
    <row r="531" spans="15:31" ht="14.25">
      <c r="O531" s="183">
        <f t="shared" ref="O531:O560" si="201">+O530+1</f>
        <v>167</v>
      </c>
      <c r="P531" s="192" t="s">
        <v>1155</v>
      </c>
      <c r="Q531" s="199" t="s">
        <v>383</v>
      </c>
      <c r="R531" s="185">
        <v>1</v>
      </c>
      <c r="S531" s="185">
        <v>0</v>
      </c>
      <c r="T531" s="185">
        <v>0</v>
      </c>
      <c r="U531" s="185">
        <f t="shared" si="200"/>
        <v>1</v>
      </c>
      <c r="V531" s="123"/>
      <c r="W531" s="118"/>
      <c r="Y531" s="139"/>
      <c r="Z531" s="132"/>
      <c r="AA531" s="137"/>
      <c r="AB531" s="130"/>
      <c r="AC531" s="130"/>
      <c r="AD531" s="130"/>
      <c r="AE531" s="130"/>
    </row>
    <row r="532" spans="15:31" ht="14.25">
      <c r="O532" s="183">
        <f t="shared" si="201"/>
        <v>168</v>
      </c>
      <c r="P532" s="192" t="s">
        <v>1156</v>
      </c>
      <c r="Q532" s="199" t="s">
        <v>383</v>
      </c>
      <c r="R532" s="185">
        <v>1</v>
      </c>
      <c r="S532" s="185">
        <v>0</v>
      </c>
      <c r="T532" s="185">
        <v>0</v>
      </c>
      <c r="U532" s="185">
        <f t="shared" ref="U532" si="202">+S532-T532+R532</f>
        <v>1</v>
      </c>
      <c r="V532" s="123"/>
      <c r="W532" s="118"/>
      <c r="Y532" s="139"/>
      <c r="Z532" s="132"/>
      <c r="AA532" s="137"/>
      <c r="AB532" s="130"/>
      <c r="AC532" s="130"/>
      <c r="AD532" s="130"/>
      <c r="AE532" s="130"/>
    </row>
    <row r="533" spans="15:31" ht="14.25">
      <c r="O533" s="183">
        <v>169</v>
      </c>
      <c r="P533" s="192" t="s">
        <v>1184</v>
      </c>
      <c r="Q533" s="199" t="s">
        <v>383</v>
      </c>
      <c r="R533" s="185">
        <v>2</v>
      </c>
      <c r="S533" s="185">
        <v>0</v>
      </c>
      <c r="T533" s="185">
        <v>0</v>
      </c>
      <c r="U533" s="185">
        <f t="shared" ref="U533" si="203">+S533-T533+R533</f>
        <v>2</v>
      </c>
      <c r="V533" s="123"/>
      <c r="W533" s="118"/>
      <c r="Y533" s="139"/>
      <c r="Z533" s="132"/>
      <c r="AA533" s="137"/>
      <c r="AB533" s="130"/>
      <c r="AC533" s="130"/>
      <c r="AD533" s="130"/>
      <c r="AE533" s="130"/>
    </row>
    <row r="534" spans="15:31" ht="14.25">
      <c r="O534" s="183">
        <v>170</v>
      </c>
      <c r="P534" s="192" t="s">
        <v>1093</v>
      </c>
      <c r="Q534" s="199" t="s">
        <v>384</v>
      </c>
      <c r="R534" s="185">
        <v>3</v>
      </c>
      <c r="S534" s="185">
        <v>0</v>
      </c>
      <c r="T534" s="185">
        <v>0</v>
      </c>
      <c r="U534" s="185">
        <f t="shared" ref="U534:U583" si="204">+S534-T534+R534</f>
        <v>3</v>
      </c>
      <c r="V534" s="123"/>
      <c r="W534" s="118"/>
      <c r="Y534" s="139"/>
      <c r="Z534" s="132"/>
      <c r="AA534" s="137"/>
      <c r="AB534" s="130"/>
      <c r="AC534" s="130"/>
      <c r="AD534" s="130"/>
      <c r="AE534" s="130"/>
    </row>
    <row r="535" spans="15:31" ht="14.25">
      <c r="O535" s="183">
        <v>171</v>
      </c>
      <c r="P535" s="192" t="s">
        <v>928</v>
      </c>
      <c r="Q535" s="199" t="s">
        <v>1094</v>
      </c>
      <c r="R535" s="185">
        <v>6</v>
      </c>
      <c r="S535" s="185">
        <v>0</v>
      </c>
      <c r="T535" s="185">
        <v>4</v>
      </c>
      <c r="U535" s="185">
        <f>+S535-T535+R535</f>
        <v>2</v>
      </c>
      <c r="V535" s="123"/>
      <c r="W535" s="118"/>
      <c r="Y535" s="29"/>
      <c r="Z535" s="29"/>
    </row>
    <row r="536" spans="15:31" ht="14.25">
      <c r="O536" s="183">
        <v>172</v>
      </c>
      <c r="P536" s="192" t="s">
        <v>945</v>
      </c>
      <c r="Q536" s="199" t="s">
        <v>384</v>
      </c>
      <c r="R536" s="185">
        <v>6</v>
      </c>
      <c r="S536" s="185">
        <v>0</v>
      </c>
      <c r="T536" s="185">
        <v>0</v>
      </c>
      <c r="U536" s="185">
        <f>+S536-T536+R536</f>
        <v>6</v>
      </c>
      <c r="V536" s="123"/>
      <c r="W536" s="118"/>
      <c r="Y536" s="29"/>
      <c r="Z536" s="29"/>
    </row>
    <row r="537" spans="15:31" ht="14.25">
      <c r="O537" s="183">
        <v>173</v>
      </c>
      <c r="P537" s="192" t="s">
        <v>1095</v>
      </c>
      <c r="Q537" s="199" t="s">
        <v>384</v>
      </c>
      <c r="R537" s="185">
        <v>1</v>
      </c>
      <c r="S537" s="185">
        <v>0</v>
      </c>
      <c r="T537" s="185">
        <v>0</v>
      </c>
      <c r="U537" s="185">
        <f t="shared" si="204"/>
        <v>1</v>
      </c>
      <c r="V537" s="123"/>
      <c r="W537" s="118"/>
      <c r="Y537" s="29"/>
      <c r="Z537" s="29"/>
    </row>
    <row r="538" spans="15:31" ht="14.25">
      <c r="O538" s="183">
        <f t="shared" si="201"/>
        <v>174</v>
      </c>
      <c r="P538" s="192" t="s">
        <v>1096</v>
      </c>
      <c r="Q538" s="199" t="s">
        <v>384</v>
      </c>
      <c r="R538" s="185">
        <v>4</v>
      </c>
      <c r="S538" s="185">
        <v>0</v>
      </c>
      <c r="T538" s="185">
        <v>0</v>
      </c>
      <c r="U538" s="185">
        <f t="shared" si="204"/>
        <v>4</v>
      </c>
      <c r="V538" s="123"/>
      <c r="W538" s="118"/>
      <c r="Y538" s="29"/>
      <c r="Z538" s="29"/>
    </row>
    <row r="539" spans="15:31" ht="14.25">
      <c r="O539" s="183">
        <f t="shared" si="201"/>
        <v>175</v>
      </c>
      <c r="P539" s="192" t="s">
        <v>1097</v>
      </c>
      <c r="Q539" s="199" t="s">
        <v>384</v>
      </c>
      <c r="R539" s="185">
        <v>3</v>
      </c>
      <c r="S539" s="185">
        <v>0</v>
      </c>
      <c r="T539" s="185">
        <v>0</v>
      </c>
      <c r="U539" s="185">
        <f t="shared" si="204"/>
        <v>3</v>
      </c>
      <c r="V539" s="123"/>
      <c r="W539" s="118"/>
      <c r="Y539" s="29"/>
      <c r="Z539" s="29"/>
    </row>
    <row r="540" spans="15:31" ht="14.25">
      <c r="O540" s="183">
        <f t="shared" si="201"/>
        <v>176</v>
      </c>
      <c r="P540" s="192" t="s">
        <v>944</v>
      </c>
      <c r="Q540" s="199" t="s">
        <v>384</v>
      </c>
      <c r="R540" s="185">
        <v>10</v>
      </c>
      <c r="S540" s="185">
        <v>0</v>
      </c>
      <c r="T540" s="185">
        <v>0</v>
      </c>
      <c r="U540" s="185">
        <f t="shared" si="204"/>
        <v>10</v>
      </c>
      <c r="V540" s="123"/>
      <c r="W540" s="118"/>
      <c r="Y540" s="29"/>
      <c r="Z540" s="29"/>
    </row>
    <row r="541" spans="15:31" ht="14.25">
      <c r="O541" s="183">
        <f t="shared" si="201"/>
        <v>177</v>
      </c>
      <c r="P541" s="192" t="s">
        <v>1098</v>
      </c>
      <c r="Q541" s="199" t="s">
        <v>384</v>
      </c>
      <c r="R541" s="185">
        <v>1</v>
      </c>
      <c r="S541" s="185">
        <v>0</v>
      </c>
      <c r="T541" s="185">
        <v>0</v>
      </c>
      <c r="U541" s="185">
        <f t="shared" si="204"/>
        <v>1</v>
      </c>
      <c r="V541" s="123"/>
      <c r="W541" s="118"/>
      <c r="Y541" s="29"/>
      <c r="Z541" s="29"/>
    </row>
    <row r="542" spans="15:31" ht="14.25">
      <c r="O542" s="183">
        <f t="shared" si="201"/>
        <v>178</v>
      </c>
      <c r="P542" s="192" t="s">
        <v>1099</v>
      </c>
      <c r="Q542" s="199" t="s">
        <v>384</v>
      </c>
      <c r="R542" s="185">
        <v>11</v>
      </c>
      <c r="S542" s="185">
        <v>0</v>
      </c>
      <c r="T542" s="185">
        <v>0</v>
      </c>
      <c r="U542" s="185">
        <f t="shared" si="204"/>
        <v>11</v>
      </c>
      <c r="V542" s="123"/>
      <c r="W542" s="118"/>
      <c r="Y542" s="29"/>
      <c r="Z542" s="29"/>
    </row>
    <row r="543" spans="15:31" ht="14.25">
      <c r="O543" s="183">
        <f t="shared" si="201"/>
        <v>179</v>
      </c>
      <c r="P543" s="192" t="s">
        <v>1100</v>
      </c>
      <c r="Q543" s="199" t="s">
        <v>384</v>
      </c>
      <c r="R543" s="185">
        <v>4</v>
      </c>
      <c r="S543" s="185">
        <v>0</v>
      </c>
      <c r="T543" s="185">
        <v>0</v>
      </c>
      <c r="U543" s="185">
        <f t="shared" si="204"/>
        <v>4</v>
      </c>
      <c r="V543" s="123"/>
      <c r="W543" s="118"/>
      <c r="Y543" s="29"/>
      <c r="Z543" s="29"/>
    </row>
    <row r="544" spans="15:31" ht="14.25">
      <c r="O544" s="183">
        <f t="shared" si="201"/>
        <v>180</v>
      </c>
      <c r="P544" s="192" t="s">
        <v>1101</v>
      </c>
      <c r="Q544" s="199" t="s">
        <v>384</v>
      </c>
      <c r="R544" s="185">
        <v>4</v>
      </c>
      <c r="S544" s="185">
        <v>0</v>
      </c>
      <c r="T544" s="185">
        <v>0</v>
      </c>
      <c r="U544" s="185">
        <f t="shared" si="204"/>
        <v>4</v>
      </c>
      <c r="V544" s="123"/>
      <c r="W544" s="118"/>
      <c r="Y544" s="29"/>
      <c r="Z544" s="29"/>
    </row>
    <row r="545" spans="15:26" ht="14.25">
      <c r="O545" s="183">
        <f t="shared" si="201"/>
        <v>181</v>
      </c>
      <c r="P545" s="192" t="s">
        <v>1102</v>
      </c>
      <c r="Q545" s="199" t="s">
        <v>384</v>
      </c>
      <c r="R545" s="185">
        <v>8</v>
      </c>
      <c r="S545" s="185">
        <v>0</v>
      </c>
      <c r="T545" s="185">
        <v>0</v>
      </c>
      <c r="U545" s="185">
        <f t="shared" si="204"/>
        <v>8</v>
      </c>
      <c r="V545" s="123"/>
      <c r="W545" s="118"/>
      <c r="Y545" s="29"/>
      <c r="Z545" s="29"/>
    </row>
    <row r="546" spans="15:26" ht="14.25">
      <c r="O546" s="183">
        <v>182</v>
      </c>
      <c r="P546" s="192" t="s">
        <v>1104</v>
      </c>
      <c r="Q546" s="199" t="s">
        <v>384</v>
      </c>
      <c r="R546" s="185">
        <v>1</v>
      </c>
      <c r="S546" s="185">
        <v>0</v>
      </c>
      <c r="T546" s="185">
        <v>0</v>
      </c>
      <c r="U546" s="185">
        <f t="shared" si="204"/>
        <v>1</v>
      </c>
      <c r="V546" s="123"/>
      <c r="W546" s="118"/>
      <c r="Y546" s="29"/>
      <c r="Z546" s="29"/>
    </row>
    <row r="547" spans="15:26" ht="14.25">
      <c r="O547" s="183">
        <f t="shared" si="201"/>
        <v>183</v>
      </c>
      <c r="P547" s="192" t="s">
        <v>1105</v>
      </c>
      <c r="Q547" s="199" t="s">
        <v>384</v>
      </c>
      <c r="R547" s="185">
        <v>5</v>
      </c>
      <c r="S547" s="185">
        <v>0</v>
      </c>
      <c r="T547" s="185">
        <v>0</v>
      </c>
      <c r="U547" s="185">
        <f t="shared" si="204"/>
        <v>5</v>
      </c>
      <c r="V547" s="123"/>
      <c r="W547" s="118"/>
      <c r="Y547" s="29"/>
      <c r="Z547" s="29"/>
    </row>
    <row r="548" spans="15:26" ht="14.25">
      <c r="O548" s="183">
        <f t="shared" si="201"/>
        <v>184</v>
      </c>
      <c r="P548" s="192" t="s">
        <v>1106</v>
      </c>
      <c r="Q548" s="199" t="s">
        <v>384</v>
      </c>
      <c r="R548" s="185">
        <v>8</v>
      </c>
      <c r="S548" s="185">
        <v>0</v>
      </c>
      <c r="T548" s="185">
        <v>0</v>
      </c>
      <c r="U548" s="185">
        <f t="shared" si="204"/>
        <v>8</v>
      </c>
      <c r="V548" s="123"/>
      <c r="W548" s="118"/>
      <c r="Y548" s="29"/>
      <c r="Z548" s="29"/>
    </row>
    <row r="549" spans="15:26" ht="14.25">
      <c r="O549" s="183">
        <f t="shared" si="201"/>
        <v>185</v>
      </c>
      <c r="P549" s="192" t="s">
        <v>946</v>
      </c>
      <c r="Q549" s="199" t="s">
        <v>384</v>
      </c>
      <c r="R549" s="185">
        <v>2</v>
      </c>
      <c r="S549" s="185">
        <v>0</v>
      </c>
      <c r="T549" s="185">
        <v>0</v>
      </c>
      <c r="U549" s="185">
        <f t="shared" si="204"/>
        <v>2</v>
      </c>
      <c r="V549" s="123"/>
      <c r="W549" s="118"/>
      <c r="Y549" s="29"/>
      <c r="Z549" s="29"/>
    </row>
    <row r="550" spans="15:26" ht="14.25">
      <c r="O550" s="183">
        <f t="shared" si="201"/>
        <v>186</v>
      </c>
      <c r="P550" s="192" t="s">
        <v>945</v>
      </c>
      <c r="Q550" s="199" t="s">
        <v>384</v>
      </c>
      <c r="R550" s="185">
        <v>2</v>
      </c>
      <c r="S550" s="185">
        <v>0</v>
      </c>
      <c r="T550" s="185">
        <v>0</v>
      </c>
      <c r="U550" s="185">
        <f t="shared" si="204"/>
        <v>2</v>
      </c>
      <c r="V550" s="123"/>
      <c r="W550" s="118"/>
      <c r="Y550" s="29"/>
      <c r="Z550" s="29"/>
    </row>
    <row r="551" spans="15:26" ht="14.25">
      <c r="O551" s="183">
        <f t="shared" si="201"/>
        <v>187</v>
      </c>
      <c r="P551" s="192" t="s">
        <v>1107</v>
      </c>
      <c r="Q551" s="199" t="s">
        <v>384</v>
      </c>
      <c r="R551" s="185">
        <v>2</v>
      </c>
      <c r="S551" s="185">
        <v>0</v>
      </c>
      <c r="T551" s="185">
        <v>0</v>
      </c>
      <c r="U551" s="185">
        <f t="shared" si="204"/>
        <v>2</v>
      </c>
      <c r="V551" s="123"/>
      <c r="W551" s="118"/>
      <c r="Y551" s="29"/>
      <c r="Z551" s="29"/>
    </row>
    <row r="552" spans="15:26" ht="14.25">
      <c r="O552" s="183">
        <f t="shared" si="201"/>
        <v>188</v>
      </c>
      <c r="P552" s="192" t="s">
        <v>1243</v>
      </c>
      <c r="Q552" s="199" t="s">
        <v>384</v>
      </c>
      <c r="R552" s="185">
        <v>1</v>
      </c>
      <c r="S552" s="185">
        <v>0</v>
      </c>
      <c r="T552" s="185">
        <v>0</v>
      </c>
      <c r="U552" s="185">
        <f t="shared" si="204"/>
        <v>1</v>
      </c>
      <c r="V552" s="123"/>
      <c r="W552" s="118"/>
      <c r="Y552" s="29"/>
      <c r="Z552" s="29"/>
    </row>
    <row r="553" spans="15:26" ht="14.25">
      <c r="O553" s="183">
        <f t="shared" si="201"/>
        <v>189</v>
      </c>
      <c r="P553" s="192" t="s">
        <v>1108</v>
      </c>
      <c r="Q553" s="199" t="s">
        <v>384</v>
      </c>
      <c r="R553" s="185">
        <v>1</v>
      </c>
      <c r="S553" s="185">
        <v>0</v>
      </c>
      <c r="T553" s="185">
        <v>0</v>
      </c>
      <c r="U553" s="185">
        <f t="shared" si="204"/>
        <v>1</v>
      </c>
      <c r="V553" s="123"/>
      <c r="W553" s="118"/>
      <c r="Y553" s="29"/>
      <c r="Z553" s="29"/>
    </row>
    <row r="554" spans="15:26" ht="14.25">
      <c r="O554" s="183">
        <f t="shared" si="201"/>
        <v>190</v>
      </c>
      <c r="P554" s="192" t="s">
        <v>1109</v>
      </c>
      <c r="Q554" s="199" t="s">
        <v>384</v>
      </c>
      <c r="R554" s="185">
        <v>4</v>
      </c>
      <c r="S554" s="185">
        <v>0</v>
      </c>
      <c r="T554" s="185">
        <v>0</v>
      </c>
      <c r="U554" s="185">
        <f t="shared" si="204"/>
        <v>4</v>
      </c>
      <c r="V554" s="123"/>
      <c r="W554" s="118"/>
      <c r="Y554" s="29"/>
      <c r="Z554" s="29"/>
    </row>
    <row r="555" spans="15:26" ht="14.25">
      <c r="O555" s="183">
        <f t="shared" si="201"/>
        <v>191</v>
      </c>
      <c r="P555" s="192" t="s">
        <v>1110</v>
      </c>
      <c r="Q555" s="199" t="s">
        <v>384</v>
      </c>
      <c r="R555" s="185">
        <v>8</v>
      </c>
      <c r="S555" s="185">
        <v>0</v>
      </c>
      <c r="T555" s="185">
        <v>0</v>
      </c>
      <c r="U555" s="185">
        <f t="shared" si="204"/>
        <v>8</v>
      </c>
      <c r="V555" s="123"/>
      <c r="W555" s="118"/>
      <c r="Y555" s="29"/>
      <c r="Z555" s="29"/>
    </row>
    <row r="556" spans="15:26" ht="14.25">
      <c r="O556" s="183">
        <f t="shared" si="201"/>
        <v>192</v>
      </c>
      <c r="P556" s="192" t="s">
        <v>1111</v>
      </c>
      <c r="Q556" s="199" t="s">
        <v>384</v>
      </c>
      <c r="R556" s="185">
        <v>1</v>
      </c>
      <c r="S556" s="185">
        <v>0</v>
      </c>
      <c r="T556" s="185">
        <v>0</v>
      </c>
      <c r="U556" s="185">
        <f t="shared" si="204"/>
        <v>1</v>
      </c>
      <c r="V556" s="123"/>
      <c r="W556" s="118"/>
      <c r="Y556" s="29"/>
      <c r="Z556" s="29"/>
    </row>
    <row r="557" spans="15:26" ht="14.25">
      <c r="O557" s="183">
        <f t="shared" si="201"/>
        <v>193</v>
      </c>
      <c r="P557" s="192" t="s">
        <v>1112</v>
      </c>
      <c r="Q557" s="199" t="s">
        <v>384</v>
      </c>
      <c r="R557" s="185">
        <v>8</v>
      </c>
      <c r="S557" s="185">
        <v>0</v>
      </c>
      <c r="T557" s="185">
        <v>0</v>
      </c>
      <c r="U557" s="185">
        <f t="shared" si="204"/>
        <v>8</v>
      </c>
      <c r="V557" s="123"/>
      <c r="W557" s="118"/>
      <c r="Y557" s="29"/>
      <c r="Z557" s="29"/>
    </row>
    <row r="558" spans="15:26" ht="14.25">
      <c r="O558" s="183">
        <f t="shared" si="201"/>
        <v>194</v>
      </c>
      <c r="P558" s="192" t="s">
        <v>1113</v>
      </c>
      <c r="Q558" s="199" t="s">
        <v>384</v>
      </c>
      <c r="R558" s="185">
        <v>7</v>
      </c>
      <c r="S558" s="185">
        <v>0</v>
      </c>
      <c r="T558" s="185">
        <v>0</v>
      </c>
      <c r="U558" s="185">
        <f t="shared" si="204"/>
        <v>7</v>
      </c>
      <c r="V558" s="123"/>
      <c r="W558" s="118"/>
      <c r="Y558" s="29"/>
      <c r="Z558" s="29"/>
    </row>
    <row r="559" spans="15:26" ht="14.25">
      <c r="O559" s="183">
        <f t="shared" si="201"/>
        <v>195</v>
      </c>
      <c r="P559" s="192" t="s">
        <v>1114</v>
      </c>
      <c r="Q559" s="199" t="s">
        <v>384</v>
      </c>
      <c r="R559" s="185">
        <v>9</v>
      </c>
      <c r="S559" s="185">
        <v>0</v>
      </c>
      <c r="T559" s="185">
        <v>0</v>
      </c>
      <c r="U559" s="185">
        <f t="shared" si="204"/>
        <v>9</v>
      </c>
      <c r="V559" s="123"/>
      <c r="W559" s="118"/>
      <c r="Y559" s="29"/>
      <c r="Z559" s="29"/>
    </row>
    <row r="560" spans="15:26" ht="14.25">
      <c r="O560" s="183">
        <f t="shared" si="201"/>
        <v>196</v>
      </c>
      <c r="P560" s="192" t="s">
        <v>1115</v>
      </c>
      <c r="Q560" s="199" t="s">
        <v>384</v>
      </c>
      <c r="R560" s="185">
        <v>8</v>
      </c>
      <c r="S560" s="185">
        <v>0</v>
      </c>
      <c r="T560" s="185">
        <v>0</v>
      </c>
      <c r="U560" s="185">
        <f t="shared" si="204"/>
        <v>8</v>
      </c>
      <c r="V560" s="146"/>
      <c r="W560" s="118"/>
      <c r="Y560" s="29"/>
      <c r="Z560" s="29"/>
    </row>
    <row r="561" spans="15:26" ht="14.25">
      <c r="O561" s="183">
        <v>197</v>
      </c>
      <c r="P561" s="192" t="s">
        <v>1137</v>
      </c>
      <c r="Q561" s="199" t="s">
        <v>384</v>
      </c>
      <c r="R561" s="185">
        <v>2</v>
      </c>
      <c r="S561" s="185">
        <v>0</v>
      </c>
      <c r="T561" s="185">
        <v>0</v>
      </c>
      <c r="U561" s="185">
        <f t="shared" ref="U561:U564" si="205">+S561-T561+R561</f>
        <v>2</v>
      </c>
      <c r="V561" s="123"/>
      <c r="W561" s="118"/>
      <c r="Y561" s="29"/>
      <c r="Z561" s="29"/>
    </row>
    <row r="562" spans="15:26" ht="14.25">
      <c r="O562" s="201">
        <v>198</v>
      </c>
      <c r="P562" s="216" t="s">
        <v>1116</v>
      </c>
      <c r="Q562" s="221" t="s">
        <v>384</v>
      </c>
      <c r="R562" s="217">
        <v>3</v>
      </c>
      <c r="S562" s="217">
        <v>0</v>
      </c>
      <c r="T562" s="217">
        <v>0</v>
      </c>
      <c r="U562" s="217">
        <f t="shared" si="205"/>
        <v>3</v>
      </c>
      <c r="V562" s="123"/>
      <c r="W562" s="118"/>
      <c r="Y562" s="29"/>
      <c r="Z562" s="29"/>
    </row>
    <row r="563" spans="15:26" ht="14.25">
      <c r="O563" s="215">
        <v>199</v>
      </c>
      <c r="P563" s="192" t="s">
        <v>1117</v>
      </c>
      <c r="Q563" s="199" t="s">
        <v>384</v>
      </c>
      <c r="R563" s="185">
        <v>4</v>
      </c>
      <c r="S563" s="185">
        <v>0</v>
      </c>
      <c r="T563" s="185">
        <v>0</v>
      </c>
      <c r="U563" s="185">
        <f t="shared" si="205"/>
        <v>4</v>
      </c>
      <c r="V563" s="123"/>
      <c r="W563" s="118"/>
      <c r="Y563" s="29"/>
      <c r="Z563" s="29"/>
    </row>
    <row r="564" spans="15:26" ht="14.25">
      <c r="O564" s="201">
        <f>+O563+1</f>
        <v>200</v>
      </c>
      <c r="P564" s="192" t="s">
        <v>1118</v>
      </c>
      <c r="Q564" s="199" t="s">
        <v>384</v>
      </c>
      <c r="R564" s="185">
        <v>8</v>
      </c>
      <c r="S564" s="185">
        <v>0</v>
      </c>
      <c r="T564" s="185">
        <v>0</v>
      </c>
      <c r="U564" s="185">
        <f t="shared" si="205"/>
        <v>8</v>
      </c>
      <c r="V564" s="123"/>
      <c r="W564" s="118"/>
      <c r="Y564" s="29"/>
      <c r="Z564" s="29"/>
    </row>
    <row r="565" spans="15:26" ht="15" thickBot="1">
      <c r="O565" s="201">
        <v>201</v>
      </c>
      <c r="P565" s="192" t="s">
        <v>944</v>
      </c>
      <c r="Q565" s="199" t="s">
        <v>384</v>
      </c>
      <c r="R565" s="185">
        <v>6</v>
      </c>
      <c r="S565" s="185">
        <v>0</v>
      </c>
      <c r="T565" s="185">
        <v>0</v>
      </c>
      <c r="U565" s="185">
        <f t="shared" ref="U565:U571" si="206">+S565-T565+R565</f>
        <v>6</v>
      </c>
      <c r="V565" s="242"/>
      <c r="W565" s="118"/>
      <c r="Y565" s="210"/>
      <c r="Z565" s="29"/>
    </row>
    <row r="566" spans="15:26" ht="14.25">
      <c r="O566" s="215">
        <v>202</v>
      </c>
      <c r="P566" s="216" t="s">
        <v>1119</v>
      </c>
      <c r="Q566" s="221" t="s">
        <v>384</v>
      </c>
      <c r="R566" s="217">
        <v>4</v>
      </c>
      <c r="S566" s="217">
        <v>0</v>
      </c>
      <c r="T566" s="217">
        <v>0</v>
      </c>
      <c r="U566" s="217">
        <f t="shared" si="206"/>
        <v>4</v>
      </c>
      <c r="V566" s="123"/>
      <c r="W566" s="118"/>
      <c r="Y566" s="29"/>
      <c r="Z566" s="29"/>
    </row>
    <row r="567" spans="15:26" ht="14.25">
      <c r="O567" s="201">
        <f t="shared" ref="O567:O571" si="207">+O566+1</f>
        <v>203</v>
      </c>
      <c r="P567" s="192" t="s">
        <v>1120</v>
      </c>
      <c r="Q567" s="199" t="s">
        <v>384</v>
      </c>
      <c r="R567" s="185">
        <v>9</v>
      </c>
      <c r="S567" s="185">
        <v>0</v>
      </c>
      <c r="T567" s="185">
        <v>0</v>
      </c>
      <c r="U567" s="185">
        <f t="shared" si="206"/>
        <v>9</v>
      </c>
      <c r="V567" s="123"/>
      <c r="W567" s="118"/>
      <c r="Y567" s="29"/>
      <c r="Z567" s="29"/>
    </row>
    <row r="568" spans="15:26" ht="14.25">
      <c r="O568" s="201">
        <f t="shared" si="207"/>
        <v>204</v>
      </c>
      <c r="P568" s="192" t="s">
        <v>1121</v>
      </c>
      <c r="Q568" s="199" t="s">
        <v>384</v>
      </c>
      <c r="R568" s="185">
        <v>3</v>
      </c>
      <c r="S568" s="185">
        <v>0</v>
      </c>
      <c r="T568" s="185">
        <v>0</v>
      </c>
      <c r="U568" s="185">
        <f t="shared" si="206"/>
        <v>3</v>
      </c>
      <c r="V568" s="123"/>
      <c r="W568" s="118"/>
      <c r="Y568" s="29"/>
      <c r="Z568" s="29"/>
    </row>
    <row r="569" spans="15:26" ht="14.25">
      <c r="O569" s="201">
        <f t="shared" si="207"/>
        <v>205</v>
      </c>
      <c r="P569" s="192" t="s">
        <v>1122</v>
      </c>
      <c r="Q569" s="199" t="s">
        <v>384</v>
      </c>
      <c r="R569" s="185">
        <v>6</v>
      </c>
      <c r="S569" s="185">
        <v>0</v>
      </c>
      <c r="T569" s="185">
        <v>0</v>
      </c>
      <c r="U569" s="185">
        <f t="shared" si="206"/>
        <v>6</v>
      </c>
      <c r="V569" s="123"/>
      <c r="W569" s="118"/>
      <c r="Y569" s="29"/>
      <c r="Z569" s="29"/>
    </row>
    <row r="570" spans="15:26" ht="14.25">
      <c r="O570" s="201">
        <f t="shared" si="207"/>
        <v>206</v>
      </c>
      <c r="P570" s="192" t="s">
        <v>1200</v>
      </c>
      <c r="Q570" s="199" t="s">
        <v>384</v>
      </c>
      <c r="R570" s="185">
        <v>15</v>
      </c>
      <c r="S570" s="185">
        <v>0</v>
      </c>
      <c r="T570" s="185">
        <v>0</v>
      </c>
      <c r="U570" s="185">
        <f t="shared" si="206"/>
        <v>15</v>
      </c>
      <c r="V570" s="123"/>
      <c r="W570" s="118"/>
      <c r="Y570" s="29"/>
      <c r="Z570" s="29"/>
    </row>
    <row r="571" spans="15:26" ht="15" thickBot="1">
      <c r="O571" s="207">
        <f t="shared" si="207"/>
        <v>207</v>
      </c>
      <c r="P571" s="220" t="s">
        <v>1103</v>
      </c>
      <c r="Q571" s="222" t="s">
        <v>384</v>
      </c>
      <c r="R571" s="191">
        <v>0</v>
      </c>
      <c r="S571" s="191">
        <v>0</v>
      </c>
      <c r="T571" s="191">
        <v>0</v>
      </c>
      <c r="U571" s="191">
        <f t="shared" si="206"/>
        <v>0</v>
      </c>
      <c r="V571" s="248"/>
      <c r="W571" s="118"/>
      <c r="Y571" s="29"/>
      <c r="Z571" s="29"/>
    </row>
    <row r="572" spans="15:26" ht="14.25">
      <c r="O572" s="131"/>
      <c r="P572" s="132"/>
      <c r="Q572" s="137"/>
      <c r="R572" s="130"/>
      <c r="S572" s="130"/>
      <c r="T572" s="130"/>
      <c r="U572" s="130"/>
      <c r="V572" s="123"/>
      <c r="W572" s="118"/>
      <c r="Y572" s="29"/>
      <c r="Z572" s="29"/>
    </row>
    <row r="573" spans="15:26" ht="15" thickBot="1">
      <c r="O573" s="139"/>
      <c r="P573" s="238" t="s">
        <v>1419</v>
      </c>
      <c r="Q573" s="147"/>
      <c r="R573" s="147"/>
      <c r="S573" s="147"/>
      <c r="T573" s="147" t="s">
        <v>63</v>
      </c>
      <c r="U573" s="147"/>
      <c r="V573" s="146"/>
      <c r="W573" s="118"/>
      <c r="Y573" s="29"/>
      <c r="Z573" s="29"/>
    </row>
    <row r="574" spans="15:26" ht="26.25" thickBot="1">
      <c r="O574" s="245" t="s">
        <v>372</v>
      </c>
      <c r="P574" s="244" t="s">
        <v>373</v>
      </c>
      <c r="Q574" s="157" t="s">
        <v>374</v>
      </c>
      <c r="R574" s="157" t="s">
        <v>375</v>
      </c>
      <c r="S574" s="143" t="s">
        <v>376</v>
      </c>
      <c r="T574" s="157" t="s">
        <v>377</v>
      </c>
      <c r="U574" s="157" t="s">
        <v>354</v>
      </c>
      <c r="V574" s="146"/>
      <c r="W574" s="118"/>
      <c r="Y574" s="29"/>
      <c r="Z574" s="29"/>
    </row>
    <row r="575" spans="15:26" ht="14.25">
      <c r="O575" s="201">
        <v>208</v>
      </c>
      <c r="P575" s="192" t="s">
        <v>1123</v>
      </c>
      <c r="Q575" s="199" t="s">
        <v>384</v>
      </c>
      <c r="R575" s="185">
        <v>1</v>
      </c>
      <c r="S575" s="185">
        <v>0</v>
      </c>
      <c r="T575" s="185">
        <v>0</v>
      </c>
      <c r="U575" s="185">
        <f t="shared" si="204"/>
        <v>1</v>
      </c>
      <c r="V575" s="146"/>
      <c r="W575" s="118"/>
      <c r="Y575" s="29"/>
      <c r="Z575" s="29"/>
    </row>
    <row r="576" spans="15:26" ht="14.25">
      <c r="O576" s="201">
        <f t="shared" ref="O576:O603" si="208">+O575+1</f>
        <v>209</v>
      </c>
      <c r="P576" s="192" t="s">
        <v>1124</v>
      </c>
      <c r="Q576" s="199" t="s">
        <v>384</v>
      </c>
      <c r="R576" s="185">
        <v>4</v>
      </c>
      <c r="S576" s="185">
        <v>0</v>
      </c>
      <c r="T576" s="185">
        <v>0</v>
      </c>
      <c r="U576" s="185">
        <f t="shared" si="204"/>
        <v>4</v>
      </c>
      <c r="V576" s="146"/>
      <c r="W576" s="118"/>
      <c r="Y576" s="29"/>
      <c r="Z576" s="29"/>
    </row>
    <row r="577" spans="15:26" ht="14.25">
      <c r="O577" s="201">
        <f t="shared" si="208"/>
        <v>210</v>
      </c>
      <c r="P577" s="192" t="s">
        <v>1125</v>
      </c>
      <c r="Q577" s="199" t="s">
        <v>384</v>
      </c>
      <c r="R577" s="185">
        <v>2</v>
      </c>
      <c r="S577" s="185">
        <v>0</v>
      </c>
      <c r="T577" s="185">
        <v>0</v>
      </c>
      <c r="U577" s="185">
        <f t="shared" si="204"/>
        <v>2</v>
      </c>
      <c r="V577" s="146"/>
      <c r="W577" s="118"/>
      <c r="Y577" s="29"/>
      <c r="Z577" s="29"/>
    </row>
    <row r="578" spans="15:26" ht="14.25">
      <c r="O578" s="201">
        <f t="shared" si="208"/>
        <v>211</v>
      </c>
      <c r="P578" s="192" t="s">
        <v>1126</v>
      </c>
      <c r="Q578" s="199" t="s">
        <v>384</v>
      </c>
      <c r="R578" s="185">
        <v>5</v>
      </c>
      <c r="S578" s="185">
        <v>0</v>
      </c>
      <c r="T578" s="185">
        <v>0</v>
      </c>
      <c r="U578" s="185">
        <f t="shared" si="204"/>
        <v>5</v>
      </c>
      <c r="V578" s="146"/>
      <c r="W578" s="118"/>
      <c r="Y578" s="29"/>
      <c r="Z578" s="29"/>
    </row>
    <row r="579" spans="15:26" ht="14.25">
      <c r="O579" s="201">
        <f t="shared" si="208"/>
        <v>212</v>
      </c>
      <c r="P579" s="192" t="s">
        <v>951</v>
      </c>
      <c r="Q579" s="199" t="s">
        <v>384</v>
      </c>
      <c r="R579" s="185">
        <v>3</v>
      </c>
      <c r="S579" s="185">
        <v>0</v>
      </c>
      <c r="T579" s="185">
        <v>0</v>
      </c>
      <c r="U579" s="185">
        <f t="shared" si="204"/>
        <v>3</v>
      </c>
      <c r="V579" s="146"/>
      <c r="W579" s="118"/>
      <c r="Y579" s="29"/>
      <c r="Z579" s="29"/>
    </row>
    <row r="580" spans="15:26" ht="14.25">
      <c r="O580" s="201">
        <f t="shared" si="208"/>
        <v>213</v>
      </c>
      <c r="P580" s="192" t="s">
        <v>952</v>
      </c>
      <c r="Q580" s="199" t="s">
        <v>384</v>
      </c>
      <c r="R580" s="185">
        <v>1</v>
      </c>
      <c r="S580" s="185">
        <v>0</v>
      </c>
      <c r="T580" s="185">
        <v>0</v>
      </c>
      <c r="U580" s="185">
        <f t="shared" si="204"/>
        <v>1</v>
      </c>
      <c r="V580" s="123"/>
      <c r="W580" s="118"/>
      <c r="Y580" s="29"/>
      <c r="Z580" s="29"/>
    </row>
    <row r="581" spans="15:26" ht="14.25">
      <c r="O581" s="201">
        <f t="shared" si="208"/>
        <v>214</v>
      </c>
      <c r="P581" s="192" t="s">
        <v>1127</v>
      </c>
      <c r="Q581" s="199" t="s">
        <v>384</v>
      </c>
      <c r="R581" s="185">
        <v>7</v>
      </c>
      <c r="S581" s="185">
        <v>0</v>
      </c>
      <c r="T581" s="185">
        <v>0</v>
      </c>
      <c r="U581" s="185">
        <f t="shared" si="204"/>
        <v>7</v>
      </c>
      <c r="V581" s="146"/>
      <c r="W581" s="118"/>
      <c r="Y581" s="29"/>
      <c r="Z581" s="29"/>
    </row>
    <row r="582" spans="15:26" ht="14.25">
      <c r="O582" s="201">
        <f t="shared" si="208"/>
        <v>215</v>
      </c>
      <c r="P582" s="192" t="s">
        <v>1128</v>
      </c>
      <c r="Q582" s="199" t="s">
        <v>384</v>
      </c>
      <c r="R582" s="185">
        <v>5</v>
      </c>
      <c r="S582" s="185">
        <v>0</v>
      </c>
      <c r="T582" s="185">
        <v>0</v>
      </c>
      <c r="U582" s="185">
        <f t="shared" si="204"/>
        <v>5</v>
      </c>
      <c r="V582" s="146"/>
      <c r="W582" s="118"/>
      <c r="Y582" s="29"/>
      <c r="Z582" s="29"/>
    </row>
    <row r="583" spans="15:26" ht="14.25">
      <c r="O583" s="201">
        <f t="shared" si="208"/>
        <v>216</v>
      </c>
      <c r="P583" s="192" t="s">
        <v>1129</v>
      </c>
      <c r="Q583" s="199" t="s">
        <v>384</v>
      </c>
      <c r="R583" s="185">
        <v>4</v>
      </c>
      <c r="S583" s="185">
        <v>0</v>
      </c>
      <c r="T583" s="185">
        <v>0</v>
      </c>
      <c r="U583" s="185">
        <f t="shared" si="204"/>
        <v>4</v>
      </c>
      <c r="V583" s="123"/>
      <c r="W583" s="118"/>
      <c r="Y583" s="29"/>
      <c r="Z583" s="29"/>
    </row>
    <row r="584" spans="15:26" ht="14.25">
      <c r="O584" s="201">
        <f t="shared" si="208"/>
        <v>217</v>
      </c>
      <c r="P584" s="192" t="s">
        <v>1175</v>
      </c>
      <c r="Q584" s="199" t="s">
        <v>384</v>
      </c>
      <c r="R584" s="185">
        <v>5</v>
      </c>
      <c r="S584" s="185">
        <v>0</v>
      </c>
      <c r="T584" s="185">
        <v>0</v>
      </c>
      <c r="U584" s="185">
        <f t="shared" ref="U584" si="209">+S584-T584+R584</f>
        <v>5</v>
      </c>
      <c r="V584" s="123"/>
      <c r="W584" s="118"/>
      <c r="Y584" s="29"/>
      <c r="Z584" s="29"/>
    </row>
    <row r="585" spans="15:26" ht="14.25">
      <c r="O585" s="201">
        <v>218</v>
      </c>
      <c r="P585" s="192" t="s">
        <v>1176</v>
      </c>
      <c r="Q585" s="199" t="s">
        <v>384</v>
      </c>
      <c r="R585" s="185">
        <v>5</v>
      </c>
      <c r="S585" s="185">
        <v>0</v>
      </c>
      <c r="T585" s="185">
        <v>0</v>
      </c>
      <c r="U585" s="185">
        <f t="shared" ref="U585" si="210">+S585-T585+R585</f>
        <v>5</v>
      </c>
      <c r="V585" s="123"/>
      <c r="W585" s="118"/>
      <c r="Y585" s="29"/>
      <c r="Z585" s="29"/>
    </row>
    <row r="586" spans="15:26" ht="14.25">
      <c r="O586" s="201">
        <f t="shared" si="208"/>
        <v>219</v>
      </c>
      <c r="P586" s="192" t="s">
        <v>1180</v>
      </c>
      <c r="Q586" s="199" t="s">
        <v>384</v>
      </c>
      <c r="R586" s="185">
        <v>2</v>
      </c>
      <c r="S586" s="185">
        <v>0</v>
      </c>
      <c r="T586" s="185">
        <v>0</v>
      </c>
      <c r="U586" s="185">
        <f t="shared" ref="U586:U589" si="211">+S586-T586+R586</f>
        <v>2</v>
      </c>
      <c r="V586" s="123"/>
      <c r="W586" s="118"/>
      <c r="Y586" s="29"/>
      <c r="Z586" s="29"/>
    </row>
    <row r="587" spans="15:26" ht="14.25">
      <c r="O587" s="201">
        <f t="shared" si="208"/>
        <v>220</v>
      </c>
      <c r="P587" s="192" t="s">
        <v>1181</v>
      </c>
      <c r="Q587" s="199" t="s">
        <v>384</v>
      </c>
      <c r="R587" s="185">
        <v>2</v>
      </c>
      <c r="S587" s="185">
        <v>0</v>
      </c>
      <c r="T587" s="185">
        <v>0</v>
      </c>
      <c r="U587" s="185">
        <f t="shared" si="211"/>
        <v>2</v>
      </c>
      <c r="V587" s="123"/>
      <c r="W587" s="118"/>
      <c r="Y587" s="29"/>
      <c r="Z587" s="29"/>
    </row>
    <row r="588" spans="15:26" ht="14.25">
      <c r="O588" s="201">
        <f t="shared" si="208"/>
        <v>221</v>
      </c>
      <c r="P588" s="192" t="s">
        <v>1194</v>
      </c>
      <c r="Q588" s="199" t="s">
        <v>384</v>
      </c>
      <c r="R588" s="185">
        <v>2</v>
      </c>
      <c r="S588" s="185">
        <v>0</v>
      </c>
      <c r="T588" s="185">
        <v>0</v>
      </c>
      <c r="U588" s="185">
        <f t="shared" si="211"/>
        <v>2</v>
      </c>
      <c r="V588" s="123"/>
      <c r="W588" s="118"/>
      <c r="Y588" s="29"/>
      <c r="Z588" s="29"/>
    </row>
    <row r="589" spans="15:26" ht="14.25">
      <c r="O589" s="201">
        <f t="shared" si="208"/>
        <v>222</v>
      </c>
      <c r="P589" s="192" t="s">
        <v>1182</v>
      </c>
      <c r="Q589" s="199" t="s">
        <v>384</v>
      </c>
      <c r="R589" s="185">
        <v>5</v>
      </c>
      <c r="S589" s="185">
        <v>0</v>
      </c>
      <c r="T589" s="185">
        <v>0</v>
      </c>
      <c r="U589" s="185">
        <f t="shared" si="211"/>
        <v>5</v>
      </c>
      <c r="V589" s="123"/>
      <c r="W589" s="118"/>
      <c r="Y589" s="29"/>
      <c r="Z589" s="29"/>
    </row>
    <row r="590" spans="15:26" ht="14.25">
      <c r="O590" s="201">
        <f t="shared" si="208"/>
        <v>223</v>
      </c>
      <c r="P590" s="192" t="s">
        <v>1198</v>
      </c>
      <c r="Q590" s="199" t="s">
        <v>384</v>
      </c>
      <c r="R590" s="185">
        <v>2</v>
      </c>
      <c r="S590" s="185">
        <v>0</v>
      </c>
      <c r="T590" s="185">
        <v>0</v>
      </c>
      <c r="U590" s="185">
        <f t="shared" ref="U590" si="212">+S590-T590+R590</f>
        <v>2</v>
      </c>
      <c r="V590" s="123"/>
      <c r="W590" s="118"/>
      <c r="Y590" s="29"/>
      <c r="Z590" s="29"/>
    </row>
    <row r="591" spans="15:26" ht="14.25">
      <c r="O591" s="201">
        <f t="shared" si="208"/>
        <v>224</v>
      </c>
      <c r="P591" s="192" t="s">
        <v>1244</v>
      </c>
      <c r="Q591" s="199" t="s">
        <v>384</v>
      </c>
      <c r="R591" s="185">
        <v>12</v>
      </c>
      <c r="S591" s="185">
        <v>0</v>
      </c>
      <c r="T591" s="185">
        <v>0</v>
      </c>
      <c r="U591" s="185">
        <f t="shared" ref="U591" si="213">+S591-T591+R591</f>
        <v>12</v>
      </c>
      <c r="V591" s="146"/>
      <c r="W591" s="118"/>
      <c r="Y591" s="29"/>
      <c r="Z591" s="29"/>
    </row>
    <row r="592" spans="15:26" ht="14.25">
      <c r="O592" s="201">
        <v>225</v>
      </c>
      <c r="P592" s="192" t="s">
        <v>1303</v>
      </c>
      <c r="Q592" s="199" t="s">
        <v>384</v>
      </c>
      <c r="R592" s="185">
        <v>6</v>
      </c>
      <c r="S592" s="185">
        <v>0</v>
      </c>
      <c r="T592" s="185">
        <v>0</v>
      </c>
      <c r="U592" s="185">
        <f t="shared" ref="U592" si="214">+S592-T592+R592</f>
        <v>6</v>
      </c>
      <c r="V592" s="146"/>
      <c r="W592" s="118"/>
      <c r="Y592" s="29"/>
      <c r="Z592" s="29"/>
    </row>
    <row r="593" spans="15:26" ht="14.25">
      <c r="O593" s="201">
        <v>226</v>
      </c>
      <c r="P593" s="192" t="s">
        <v>1355</v>
      </c>
      <c r="Q593" s="199" t="s">
        <v>384</v>
      </c>
      <c r="R593" s="185">
        <v>11</v>
      </c>
      <c r="S593" s="185">
        <v>0</v>
      </c>
      <c r="T593" s="185">
        <v>0</v>
      </c>
      <c r="U593" s="185">
        <f t="shared" ref="U593" si="215">+S593-T593+R593</f>
        <v>11</v>
      </c>
      <c r="V593" s="146"/>
      <c r="W593" s="118"/>
      <c r="Y593" s="29"/>
      <c r="Z593" s="29"/>
    </row>
    <row r="594" spans="15:26" ht="14.25">
      <c r="O594" s="201">
        <v>227</v>
      </c>
      <c r="P594" s="192" t="s">
        <v>1363</v>
      </c>
      <c r="Q594" s="199" t="s">
        <v>384</v>
      </c>
      <c r="R594" s="185">
        <v>3</v>
      </c>
      <c r="S594" s="185">
        <v>0</v>
      </c>
      <c r="T594" s="185">
        <v>0</v>
      </c>
      <c r="U594" s="185">
        <f t="shared" ref="U594:U595" si="216">+S594-T594+R594</f>
        <v>3</v>
      </c>
      <c r="V594" s="146"/>
      <c r="W594" s="118"/>
      <c r="Y594" s="29"/>
      <c r="Z594" s="29"/>
    </row>
    <row r="595" spans="15:26" ht="14.25">
      <c r="O595" s="201">
        <v>228</v>
      </c>
      <c r="P595" s="192" t="s">
        <v>1364</v>
      </c>
      <c r="Q595" s="199" t="s">
        <v>384</v>
      </c>
      <c r="R595" s="185">
        <v>3</v>
      </c>
      <c r="S595" s="185">
        <v>0</v>
      </c>
      <c r="T595" s="185">
        <v>0</v>
      </c>
      <c r="U595" s="185">
        <f t="shared" si="216"/>
        <v>3</v>
      </c>
      <c r="V595" s="146"/>
      <c r="W595" s="118"/>
      <c r="Y595" s="29"/>
      <c r="Z595" s="29"/>
    </row>
    <row r="596" spans="15:26" ht="14.25">
      <c r="O596" s="201">
        <v>229</v>
      </c>
      <c r="P596" s="192" t="s">
        <v>950</v>
      </c>
      <c r="Q596" s="199" t="s">
        <v>437</v>
      </c>
      <c r="R596" s="185">
        <v>1</v>
      </c>
      <c r="S596" s="185">
        <v>0</v>
      </c>
      <c r="T596" s="185">
        <v>0</v>
      </c>
      <c r="U596" s="185">
        <f t="shared" ref="U596" si="217">+S596-T596+R596</f>
        <v>1</v>
      </c>
      <c r="V596" s="146"/>
      <c r="W596" s="118"/>
      <c r="Y596" s="29"/>
      <c r="Z596" s="29"/>
    </row>
    <row r="597" spans="15:26" ht="14.25">
      <c r="O597" s="201">
        <v>230</v>
      </c>
      <c r="P597" s="192" t="s">
        <v>1169</v>
      </c>
      <c r="Q597" s="199" t="s">
        <v>437</v>
      </c>
      <c r="R597" s="185">
        <v>1</v>
      </c>
      <c r="S597" s="185">
        <v>1</v>
      </c>
      <c r="T597" s="185">
        <v>1</v>
      </c>
      <c r="U597" s="185">
        <f t="shared" ref="U597" si="218">+S597-T597+R597</f>
        <v>1</v>
      </c>
      <c r="V597" s="146"/>
      <c r="W597" s="118"/>
      <c r="Y597" s="29"/>
      <c r="Z597" s="29"/>
    </row>
    <row r="598" spans="15:26" ht="14.25">
      <c r="O598" s="201">
        <v>231</v>
      </c>
      <c r="P598" s="192" t="s">
        <v>1216</v>
      </c>
      <c r="Q598" s="199" t="s">
        <v>437</v>
      </c>
      <c r="R598" s="185">
        <v>1</v>
      </c>
      <c r="S598" s="185">
        <v>0</v>
      </c>
      <c r="T598" s="185">
        <v>0</v>
      </c>
      <c r="U598" s="185">
        <f t="shared" ref="U598" si="219">+S598-T598+R598</f>
        <v>1</v>
      </c>
      <c r="V598" s="146"/>
      <c r="W598" s="118"/>
      <c r="Y598" s="29"/>
      <c r="Z598" s="29"/>
    </row>
    <row r="599" spans="15:26" ht="14.25">
      <c r="O599" s="201">
        <f t="shared" si="208"/>
        <v>232</v>
      </c>
      <c r="P599" s="192" t="s">
        <v>760</v>
      </c>
      <c r="Q599" s="199" t="s">
        <v>437</v>
      </c>
      <c r="R599" s="185">
        <v>0</v>
      </c>
      <c r="S599" s="185">
        <v>0</v>
      </c>
      <c r="T599" s="185">
        <v>0</v>
      </c>
      <c r="U599" s="185">
        <f>+S599-T599+R599</f>
        <v>0</v>
      </c>
      <c r="V599" s="146"/>
      <c r="W599" s="118"/>
      <c r="Y599" s="29"/>
      <c r="Z599" s="29"/>
    </row>
    <row r="600" spans="15:26" ht="14.25">
      <c r="O600" s="201">
        <v>233</v>
      </c>
      <c r="P600" s="192" t="s">
        <v>511</v>
      </c>
      <c r="Q600" s="199" t="s">
        <v>384</v>
      </c>
      <c r="R600" s="185">
        <v>1</v>
      </c>
      <c r="S600" s="185">
        <v>0</v>
      </c>
      <c r="T600" s="185">
        <v>0</v>
      </c>
      <c r="U600" s="185">
        <f>+S600-T600+R600</f>
        <v>1</v>
      </c>
      <c r="V600" s="146"/>
      <c r="W600" s="118"/>
      <c r="Y600" s="29"/>
      <c r="Z600" s="29"/>
    </row>
    <row r="601" spans="15:26" ht="14.25">
      <c r="O601" s="201">
        <v>234</v>
      </c>
      <c r="P601" s="192" t="s">
        <v>1177</v>
      </c>
      <c r="Q601" s="199" t="s">
        <v>384</v>
      </c>
      <c r="R601" s="185">
        <v>34</v>
      </c>
      <c r="S601" s="185">
        <v>0</v>
      </c>
      <c r="T601" s="185">
        <v>0</v>
      </c>
      <c r="U601" s="185">
        <f t="shared" ref="U601" si="220">+S601-T601+R601</f>
        <v>34</v>
      </c>
      <c r="V601" s="146"/>
      <c r="W601" s="126"/>
      <c r="X601" s="29"/>
      <c r="Y601" s="29"/>
      <c r="Z601" s="29"/>
    </row>
    <row r="602" spans="15:26" ht="14.25">
      <c r="O602" s="201">
        <f t="shared" si="208"/>
        <v>235</v>
      </c>
      <c r="P602" s="192" t="s">
        <v>1178</v>
      </c>
      <c r="Q602" s="199" t="s">
        <v>384</v>
      </c>
      <c r="R602" s="185">
        <v>2</v>
      </c>
      <c r="S602" s="185">
        <v>0</v>
      </c>
      <c r="T602" s="185">
        <v>0</v>
      </c>
      <c r="U602" s="185">
        <f t="shared" ref="U602" si="221">+S602-T602+R602</f>
        <v>2</v>
      </c>
      <c r="V602" s="123"/>
      <c r="W602" s="126"/>
      <c r="X602" s="29"/>
      <c r="Y602" s="29"/>
      <c r="Z602" s="29"/>
    </row>
    <row r="603" spans="15:26" ht="15" thickBot="1">
      <c r="O603" s="207">
        <f t="shared" si="208"/>
        <v>236</v>
      </c>
      <c r="P603" s="178" t="s">
        <v>977</v>
      </c>
      <c r="Q603" s="171" t="s">
        <v>384</v>
      </c>
      <c r="R603" s="140">
        <v>2</v>
      </c>
      <c r="S603" s="140">
        <v>0</v>
      </c>
      <c r="T603" s="140">
        <v>0</v>
      </c>
      <c r="U603" s="140">
        <f t="shared" ref="U603:U607" si="222">+S603-T603+R603</f>
        <v>2</v>
      </c>
      <c r="V603" s="123"/>
      <c r="W603" s="126"/>
      <c r="X603" s="29"/>
      <c r="Y603" s="29"/>
      <c r="Z603" s="29"/>
    </row>
    <row r="604" spans="15:26" ht="14.25">
      <c r="O604" s="139"/>
      <c r="P604" s="132"/>
      <c r="Q604" s="137"/>
      <c r="R604" s="130"/>
      <c r="S604" s="130"/>
      <c r="T604" s="130"/>
      <c r="U604" s="130"/>
      <c r="V604" s="123"/>
      <c r="W604" s="126"/>
      <c r="X604" s="29"/>
      <c r="Y604" s="29"/>
      <c r="Z604" s="29"/>
    </row>
    <row r="605" spans="15:26" ht="15" thickBot="1">
      <c r="O605" s="156"/>
      <c r="P605" s="238" t="s">
        <v>1419</v>
      </c>
      <c r="Q605" s="147"/>
      <c r="R605" s="147"/>
      <c r="S605" s="147"/>
      <c r="T605" s="147" t="s">
        <v>63</v>
      </c>
      <c r="U605" s="147"/>
      <c r="V605" s="123"/>
      <c r="W605" s="118"/>
      <c r="Y605" s="29"/>
      <c r="Z605" s="29"/>
    </row>
    <row r="606" spans="15:26" ht="26.25" thickBot="1">
      <c r="O606" s="245" t="s">
        <v>372</v>
      </c>
      <c r="P606" s="224" t="s">
        <v>373</v>
      </c>
      <c r="Q606" s="143" t="s">
        <v>374</v>
      </c>
      <c r="R606" s="143" t="s">
        <v>375</v>
      </c>
      <c r="S606" s="143" t="s">
        <v>376</v>
      </c>
      <c r="T606" s="143" t="s">
        <v>377</v>
      </c>
      <c r="U606" s="143" t="s">
        <v>354</v>
      </c>
      <c r="V606" s="123"/>
      <c r="W606" s="118"/>
      <c r="Y606" s="29"/>
      <c r="Z606" s="29"/>
    </row>
    <row r="607" spans="15:26" ht="14.25">
      <c r="O607" s="200">
        <v>237</v>
      </c>
      <c r="P607" s="203" t="s">
        <v>722</v>
      </c>
      <c r="Q607" s="204" t="s">
        <v>384</v>
      </c>
      <c r="R607" s="182">
        <v>0</v>
      </c>
      <c r="S607" s="182">
        <v>0</v>
      </c>
      <c r="T607" s="182">
        <v>0</v>
      </c>
      <c r="U607" s="182">
        <f t="shared" si="222"/>
        <v>0</v>
      </c>
      <c r="V607" s="123"/>
      <c r="W607" s="118"/>
      <c r="Y607" s="29"/>
      <c r="Z607" s="29"/>
    </row>
    <row r="608" spans="15:26" ht="14.25">
      <c r="O608" s="215">
        <v>238</v>
      </c>
      <c r="P608" s="216" t="s">
        <v>1259</v>
      </c>
      <c r="Q608" s="221" t="s">
        <v>384</v>
      </c>
      <c r="R608" s="217">
        <v>2</v>
      </c>
      <c r="S608" s="217">
        <v>0</v>
      </c>
      <c r="T608" s="217">
        <v>0</v>
      </c>
      <c r="U608" s="217">
        <f t="shared" ref="U608" si="223">+S608-T608+R608</f>
        <v>2</v>
      </c>
      <c r="V608" s="146"/>
      <c r="W608" s="118"/>
      <c r="Y608" s="29"/>
      <c r="Z608" s="29"/>
    </row>
    <row r="609" spans="15:26" ht="14.25">
      <c r="O609" s="201">
        <v>239</v>
      </c>
      <c r="P609" s="192" t="s">
        <v>964</v>
      </c>
      <c r="Q609" s="199" t="s">
        <v>384</v>
      </c>
      <c r="R609" s="185">
        <v>40</v>
      </c>
      <c r="S609" s="185">
        <v>0</v>
      </c>
      <c r="T609" s="185">
        <v>0</v>
      </c>
      <c r="U609" s="185">
        <f t="shared" ref="U609:U610" si="224">+S609-T609+R609</f>
        <v>40</v>
      </c>
      <c r="V609" s="146"/>
      <c r="W609" s="118"/>
      <c r="Y609" s="29"/>
      <c r="Z609" s="29"/>
    </row>
    <row r="610" spans="15:26" ht="14.25">
      <c r="O610" s="201">
        <v>240</v>
      </c>
      <c r="P610" s="192" t="s">
        <v>1138</v>
      </c>
      <c r="Q610" s="199" t="s">
        <v>384</v>
      </c>
      <c r="R610" s="185">
        <v>1</v>
      </c>
      <c r="S610" s="185">
        <v>0</v>
      </c>
      <c r="T610" s="185">
        <v>0</v>
      </c>
      <c r="U610" s="185">
        <f t="shared" si="224"/>
        <v>1</v>
      </c>
      <c r="V610" s="146"/>
      <c r="W610" s="118"/>
      <c r="Y610" s="29"/>
      <c r="Z610" s="29"/>
    </row>
    <row r="611" spans="15:26" ht="14.25">
      <c r="O611" s="201">
        <v>241</v>
      </c>
      <c r="P611" s="192" t="s">
        <v>919</v>
      </c>
      <c r="Q611" s="199" t="s">
        <v>548</v>
      </c>
      <c r="R611" s="185">
        <v>1</v>
      </c>
      <c r="S611" s="185">
        <v>0</v>
      </c>
      <c r="T611" s="185">
        <v>0</v>
      </c>
      <c r="U611" s="185">
        <f t="shared" ref="U611" si="225">+S611-T611+R611</f>
        <v>1</v>
      </c>
      <c r="V611" s="146"/>
      <c r="W611" s="118"/>
      <c r="Y611" s="29"/>
      <c r="Z611" s="29"/>
    </row>
    <row r="612" spans="15:26" ht="14.25">
      <c r="O612" s="201">
        <v>242</v>
      </c>
      <c r="P612" s="192" t="s">
        <v>979</v>
      </c>
      <c r="Q612" s="199" t="s">
        <v>384</v>
      </c>
      <c r="R612" s="185">
        <v>1</v>
      </c>
      <c r="S612" s="185">
        <v>0</v>
      </c>
      <c r="T612" s="185">
        <v>0</v>
      </c>
      <c r="U612" s="185">
        <f t="shared" ref="U612" si="226">+S612-T612+R612</f>
        <v>1</v>
      </c>
      <c r="V612" s="146"/>
      <c r="W612" s="118"/>
      <c r="Y612" s="29"/>
      <c r="Z612" s="29"/>
    </row>
    <row r="613" spans="15:26" ht="14.25">
      <c r="O613" s="201">
        <v>243</v>
      </c>
      <c r="P613" s="192" t="s">
        <v>839</v>
      </c>
      <c r="Q613" s="199" t="s">
        <v>384</v>
      </c>
      <c r="R613" s="185">
        <v>1</v>
      </c>
      <c r="S613" s="185">
        <v>0</v>
      </c>
      <c r="T613" s="185">
        <v>0</v>
      </c>
      <c r="U613" s="185">
        <f t="shared" ref="U613:U614" si="227">+S613-T613+R613</f>
        <v>1</v>
      </c>
      <c r="V613" s="146"/>
      <c r="W613" s="118"/>
      <c r="Y613" s="29"/>
      <c r="Z613" s="29"/>
    </row>
    <row r="614" spans="15:26" ht="14.25">
      <c r="O614" s="201">
        <v>244</v>
      </c>
      <c r="P614" s="192" t="s">
        <v>153</v>
      </c>
      <c r="Q614" s="199" t="s">
        <v>384</v>
      </c>
      <c r="R614" s="185">
        <v>1</v>
      </c>
      <c r="S614" s="185">
        <v>0</v>
      </c>
      <c r="T614" s="185">
        <v>0</v>
      </c>
      <c r="U614" s="185">
        <f t="shared" si="227"/>
        <v>1</v>
      </c>
      <c r="V614" s="146"/>
      <c r="W614" s="118"/>
      <c r="Y614" s="29"/>
      <c r="Z614" s="29"/>
    </row>
    <row r="615" spans="15:26" ht="14.25">
      <c r="O615" s="201">
        <v>245</v>
      </c>
      <c r="P615" s="192" t="s">
        <v>154</v>
      </c>
      <c r="Q615" s="199" t="s">
        <v>384</v>
      </c>
      <c r="R615" s="185">
        <v>1</v>
      </c>
      <c r="S615" s="185">
        <v>0</v>
      </c>
      <c r="T615" s="185">
        <v>0</v>
      </c>
      <c r="U615" s="185">
        <f>+S615-T615+R615</f>
        <v>1</v>
      </c>
      <c r="V615" s="146"/>
      <c r="W615" s="118"/>
      <c r="Y615" s="29"/>
      <c r="Z615" s="29"/>
    </row>
    <row r="616" spans="15:26" ht="14.25">
      <c r="O616" s="201">
        <v>246</v>
      </c>
      <c r="P616" s="192" t="s">
        <v>184</v>
      </c>
      <c r="Q616" s="199" t="s">
        <v>384</v>
      </c>
      <c r="R616" s="196">
        <v>1</v>
      </c>
      <c r="S616" s="185">
        <v>0</v>
      </c>
      <c r="T616" s="185">
        <v>0</v>
      </c>
      <c r="U616" s="185">
        <f>+S616-T616+R616</f>
        <v>1</v>
      </c>
      <c r="V616" s="123"/>
      <c r="W616" s="118"/>
      <c r="Y616" s="29"/>
      <c r="Z616" s="29"/>
    </row>
    <row r="617" spans="15:26" ht="14.25">
      <c r="O617" s="201">
        <v>247</v>
      </c>
      <c r="P617" s="192" t="s">
        <v>185</v>
      </c>
      <c r="Q617" s="199" t="s">
        <v>384</v>
      </c>
      <c r="R617" s="196">
        <v>1</v>
      </c>
      <c r="S617" s="185">
        <v>0</v>
      </c>
      <c r="T617" s="185">
        <v>0</v>
      </c>
      <c r="U617" s="185">
        <f t="shared" ref="U617" si="228">+S617-T617+R617</f>
        <v>1</v>
      </c>
      <c r="V617" s="123"/>
      <c r="W617" s="118"/>
      <c r="Y617" s="29"/>
      <c r="Z617" s="29"/>
    </row>
    <row r="618" spans="15:26" ht="14.25">
      <c r="O618" s="201">
        <v>248</v>
      </c>
      <c r="P618" s="192" t="s">
        <v>31</v>
      </c>
      <c r="Q618" s="199" t="s">
        <v>384</v>
      </c>
      <c r="R618" s="196">
        <v>1</v>
      </c>
      <c r="S618" s="185">
        <v>0</v>
      </c>
      <c r="T618" s="185">
        <v>0</v>
      </c>
      <c r="U618" s="185">
        <f t="shared" ref="U618:U623" si="229">+S618-T618+R618</f>
        <v>1</v>
      </c>
      <c r="V618" s="123"/>
      <c r="W618" s="118"/>
      <c r="Y618" s="29"/>
      <c r="Z618" s="29"/>
    </row>
    <row r="619" spans="15:26" ht="14.25">
      <c r="O619" s="201">
        <f t="shared" ref="O619:O627" si="230">+O618+1</f>
        <v>249</v>
      </c>
      <c r="P619" s="192" t="s">
        <v>1223</v>
      </c>
      <c r="Q619" s="199" t="s">
        <v>394</v>
      </c>
      <c r="R619" s="196">
        <v>2</v>
      </c>
      <c r="S619" s="185">
        <v>0</v>
      </c>
      <c r="T619" s="185">
        <v>0</v>
      </c>
      <c r="U619" s="185">
        <f t="shared" si="229"/>
        <v>2</v>
      </c>
      <c r="V619" s="123"/>
      <c r="W619" s="118"/>
      <c r="Y619" s="29"/>
      <c r="Z619" s="29"/>
    </row>
    <row r="620" spans="15:26" ht="14.25">
      <c r="O620" s="201">
        <f t="shared" si="230"/>
        <v>250</v>
      </c>
      <c r="P620" s="192" t="s">
        <v>1346</v>
      </c>
      <c r="Q620" s="199" t="s">
        <v>394</v>
      </c>
      <c r="R620" s="196">
        <v>2</v>
      </c>
      <c r="S620" s="185">
        <v>0</v>
      </c>
      <c r="T620" s="185">
        <v>0</v>
      </c>
      <c r="U620" s="185">
        <f t="shared" si="229"/>
        <v>2</v>
      </c>
      <c r="V620" s="123"/>
      <c r="W620" s="118"/>
      <c r="Y620" s="29"/>
      <c r="Z620" s="29"/>
    </row>
    <row r="621" spans="15:26" ht="14.25">
      <c r="O621" s="201">
        <v>251</v>
      </c>
      <c r="P621" s="192" t="s">
        <v>1165</v>
      </c>
      <c r="Q621" s="199" t="s">
        <v>384</v>
      </c>
      <c r="R621" s="196">
        <v>5</v>
      </c>
      <c r="S621" s="185">
        <v>0</v>
      </c>
      <c r="T621" s="185">
        <v>0</v>
      </c>
      <c r="U621" s="185">
        <f t="shared" si="229"/>
        <v>5</v>
      </c>
      <c r="V621" s="146"/>
      <c r="W621" s="118"/>
      <c r="Y621" s="29"/>
      <c r="Z621" s="29"/>
    </row>
    <row r="622" spans="15:26" ht="14.25">
      <c r="O622" s="201">
        <v>252</v>
      </c>
      <c r="P622" s="192" t="s">
        <v>1333</v>
      </c>
      <c r="Q622" s="199" t="s">
        <v>394</v>
      </c>
      <c r="R622" s="196">
        <v>5</v>
      </c>
      <c r="S622" s="185">
        <v>0</v>
      </c>
      <c r="T622" s="185">
        <v>0</v>
      </c>
      <c r="U622" s="185">
        <f t="shared" si="229"/>
        <v>5</v>
      </c>
      <c r="V622" s="146"/>
      <c r="W622" s="118"/>
      <c r="Y622" s="29"/>
      <c r="Z622" s="29"/>
    </row>
    <row r="623" spans="15:26" ht="14.25">
      <c r="O623" s="201">
        <v>253</v>
      </c>
      <c r="P623" s="192" t="s">
        <v>1391</v>
      </c>
      <c r="Q623" s="199" t="s">
        <v>396</v>
      </c>
      <c r="R623" s="196">
        <v>0</v>
      </c>
      <c r="S623" s="185">
        <v>0</v>
      </c>
      <c r="T623" s="185">
        <v>0</v>
      </c>
      <c r="U623" s="185">
        <f t="shared" si="229"/>
        <v>0</v>
      </c>
      <c r="V623" s="146"/>
      <c r="W623" s="118"/>
      <c r="Y623" s="29"/>
      <c r="Z623" s="29"/>
    </row>
    <row r="624" spans="15:26" ht="14.25">
      <c r="O624" s="201">
        <v>254</v>
      </c>
      <c r="P624" s="192" t="s">
        <v>1392</v>
      </c>
      <c r="Q624" s="199" t="s">
        <v>384</v>
      </c>
      <c r="R624" s="196">
        <v>0</v>
      </c>
      <c r="S624" s="185">
        <v>0</v>
      </c>
      <c r="T624" s="185">
        <v>0</v>
      </c>
      <c r="U624" s="185">
        <f t="shared" ref="U624" si="231">+S624-T624+R624</f>
        <v>0</v>
      </c>
      <c r="V624" s="146"/>
      <c r="W624" s="118"/>
      <c r="Y624" s="29"/>
      <c r="Z624" s="29"/>
    </row>
    <row r="625" spans="15:26" ht="14.25">
      <c r="O625" s="201">
        <v>255</v>
      </c>
      <c r="P625" s="192" t="s">
        <v>771</v>
      </c>
      <c r="Q625" s="199" t="s">
        <v>384</v>
      </c>
      <c r="R625" s="196">
        <v>4</v>
      </c>
      <c r="S625" s="185">
        <v>0</v>
      </c>
      <c r="T625" s="185">
        <v>0</v>
      </c>
      <c r="U625" s="185">
        <f t="shared" ref="U625:U629" si="232">+S625-T625+R625</f>
        <v>4</v>
      </c>
      <c r="V625" s="141"/>
      <c r="W625" s="118"/>
      <c r="Y625" s="29"/>
      <c r="Z625" s="29"/>
    </row>
    <row r="626" spans="15:26" ht="14.25">
      <c r="O626" s="201">
        <f t="shared" si="230"/>
        <v>256</v>
      </c>
      <c r="P626" s="192" t="s">
        <v>1313</v>
      </c>
      <c r="Q626" s="199" t="s">
        <v>383</v>
      </c>
      <c r="R626" s="196">
        <v>1</v>
      </c>
      <c r="S626" s="185">
        <v>0</v>
      </c>
      <c r="T626" s="185"/>
      <c r="U626" s="185">
        <f t="shared" ref="U626" si="233">+S626-T626+R626</f>
        <v>1</v>
      </c>
      <c r="V626" s="141"/>
      <c r="W626" s="118"/>
      <c r="Y626" s="29"/>
      <c r="Z626" s="29"/>
    </row>
    <row r="627" spans="15:26" ht="14.25">
      <c r="O627" s="201">
        <f t="shared" si="230"/>
        <v>257</v>
      </c>
      <c r="P627" s="192" t="s">
        <v>1334</v>
      </c>
      <c r="Q627" s="199" t="s">
        <v>383</v>
      </c>
      <c r="R627" s="196">
        <v>1</v>
      </c>
      <c r="S627" s="185">
        <v>0</v>
      </c>
      <c r="T627" s="185">
        <v>0</v>
      </c>
      <c r="U627" s="185">
        <f t="shared" ref="U627" si="234">+S627-T627+R627</f>
        <v>1</v>
      </c>
      <c r="V627" s="141"/>
      <c r="W627" s="118"/>
      <c r="Y627" s="29"/>
      <c r="Z627" s="29"/>
    </row>
    <row r="628" spans="15:26" ht="14.25">
      <c r="O628" s="201">
        <v>258</v>
      </c>
      <c r="P628" s="192" t="s">
        <v>1159</v>
      </c>
      <c r="Q628" s="199" t="s">
        <v>383</v>
      </c>
      <c r="R628" s="196">
        <v>1</v>
      </c>
      <c r="S628" s="185">
        <v>0</v>
      </c>
      <c r="T628" s="185">
        <v>0</v>
      </c>
      <c r="U628" s="185">
        <v>1</v>
      </c>
      <c r="V628" s="146"/>
      <c r="W628" s="118"/>
      <c r="Y628" s="29"/>
      <c r="Z628" s="29"/>
    </row>
    <row r="629" spans="15:26" ht="15" thickBot="1">
      <c r="O629" s="207">
        <v>259</v>
      </c>
      <c r="P629" s="220" t="s">
        <v>980</v>
      </c>
      <c r="Q629" s="222" t="s">
        <v>384</v>
      </c>
      <c r="R629" s="209">
        <v>1</v>
      </c>
      <c r="S629" s="191">
        <v>0</v>
      </c>
      <c r="T629" s="191">
        <v>0</v>
      </c>
      <c r="U629" s="191">
        <f t="shared" si="232"/>
        <v>1</v>
      </c>
      <c r="V629" s="146"/>
      <c r="W629" s="118"/>
      <c r="Y629" s="29"/>
      <c r="Z629" s="29"/>
    </row>
    <row r="630" spans="15:26" ht="14.25">
      <c r="O630" s="139"/>
      <c r="P630" s="132"/>
      <c r="Q630" s="137"/>
      <c r="R630" s="134"/>
      <c r="S630" s="130"/>
      <c r="T630" s="130"/>
      <c r="U630" s="130"/>
      <c r="V630" s="146"/>
      <c r="W630" s="118"/>
      <c r="Y630" s="29"/>
      <c r="Z630" s="29"/>
    </row>
    <row r="631" spans="15:26" ht="15" thickBot="1">
      <c r="O631" s="139"/>
      <c r="P631" s="238" t="s">
        <v>1420</v>
      </c>
      <c r="Q631" s="147"/>
      <c r="R631" s="147"/>
      <c r="S631" s="147"/>
      <c r="T631" s="147" t="s">
        <v>63</v>
      </c>
      <c r="U631" s="147"/>
      <c r="V631" s="123"/>
      <c r="W631" s="118"/>
      <c r="Y631" s="29"/>
      <c r="Z631" s="29"/>
    </row>
    <row r="632" spans="15:26" ht="26.25" thickBot="1">
      <c r="O632" s="245" t="s">
        <v>372</v>
      </c>
      <c r="P632" s="244" t="s">
        <v>373</v>
      </c>
      <c r="Q632" s="157" t="s">
        <v>374</v>
      </c>
      <c r="R632" s="157" t="s">
        <v>375</v>
      </c>
      <c r="S632" s="143" t="s">
        <v>376</v>
      </c>
      <c r="T632" s="157" t="s">
        <v>377</v>
      </c>
      <c r="U632" s="157" t="s">
        <v>354</v>
      </c>
      <c r="V632" s="123"/>
      <c r="W632" s="118"/>
      <c r="Y632" s="29"/>
      <c r="Z632" s="29"/>
    </row>
    <row r="633" spans="15:26" ht="14.25">
      <c r="O633" s="200">
        <v>260</v>
      </c>
      <c r="P633" s="203" t="s">
        <v>363</v>
      </c>
      <c r="Q633" s="204" t="s">
        <v>439</v>
      </c>
      <c r="R633" s="198">
        <v>2</v>
      </c>
      <c r="S633" s="182">
        <v>0</v>
      </c>
      <c r="T633" s="182">
        <v>0</v>
      </c>
      <c r="U633" s="182">
        <f t="shared" ref="U633:U634" si="235">+S633-T633+R633</f>
        <v>2</v>
      </c>
      <c r="V633" s="146"/>
      <c r="W633" s="118"/>
      <c r="Y633" s="29"/>
      <c r="Z633" s="29"/>
    </row>
    <row r="634" spans="15:26" ht="14.25">
      <c r="O634" s="215">
        <v>261</v>
      </c>
      <c r="P634" s="192" t="s">
        <v>920</v>
      </c>
      <c r="Q634" s="199" t="s">
        <v>383</v>
      </c>
      <c r="R634" s="196">
        <v>1</v>
      </c>
      <c r="S634" s="185">
        <v>0</v>
      </c>
      <c r="T634" s="185">
        <v>0</v>
      </c>
      <c r="U634" s="185">
        <f t="shared" si="235"/>
        <v>1</v>
      </c>
      <c r="V634" s="146"/>
      <c r="W634" s="118"/>
      <c r="Y634" s="29"/>
      <c r="Z634" s="29"/>
    </row>
    <row r="635" spans="15:26" ht="14.25">
      <c r="O635" s="215">
        <v>262</v>
      </c>
      <c r="P635" s="192" t="s">
        <v>1393</v>
      </c>
      <c r="Q635" s="199" t="s">
        <v>383</v>
      </c>
      <c r="R635" s="196">
        <v>0</v>
      </c>
      <c r="S635" s="185">
        <v>0</v>
      </c>
      <c r="T635" s="185">
        <v>0</v>
      </c>
      <c r="U635" s="185">
        <f t="shared" ref="U635" si="236">+S635-T635+R635</f>
        <v>0</v>
      </c>
      <c r="V635" s="146"/>
      <c r="W635" s="118"/>
      <c r="Y635" s="29"/>
      <c r="Z635" s="29"/>
    </row>
    <row r="636" spans="15:26" ht="14.25">
      <c r="O636" s="201">
        <v>263</v>
      </c>
      <c r="P636" s="192" t="s">
        <v>1205</v>
      </c>
      <c r="Q636" s="199" t="s">
        <v>384</v>
      </c>
      <c r="R636" s="196">
        <v>15</v>
      </c>
      <c r="S636" s="185">
        <v>0</v>
      </c>
      <c r="T636" s="185">
        <v>0</v>
      </c>
      <c r="U636" s="185">
        <f t="shared" ref="U636" si="237">+S636-T636+R636</f>
        <v>15</v>
      </c>
      <c r="V636" s="146"/>
      <c r="W636" s="118"/>
      <c r="Y636" s="29"/>
      <c r="Z636" s="29"/>
    </row>
    <row r="637" spans="15:26" ht="14.25">
      <c r="O637" s="201">
        <v>264</v>
      </c>
      <c r="P637" s="192" t="s">
        <v>993</v>
      </c>
      <c r="Q637" s="199" t="s">
        <v>391</v>
      </c>
      <c r="R637" s="196">
        <v>11</v>
      </c>
      <c r="S637" s="185">
        <v>0</v>
      </c>
      <c r="T637" s="185">
        <v>2</v>
      </c>
      <c r="U637" s="185">
        <f>+S637-T637+R637</f>
        <v>9</v>
      </c>
      <c r="V637" s="146"/>
      <c r="W637" s="118"/>
      <c r="Y637" s="29" t="s">
        <v>1263</v>
      </c>
      <c r="Z637" s="29"/>
    </row>
    <row r="638" spans="15:26" ht="14.25">
      <c r="O638" s="201">
        <v>265</v>
      </c>
      <c r="P638" s="192" t="s">
        <v>351</v>
      </c>
      <c r="Q638" s="199" t="s">
        <v>384</v>
      </c>
      <c r="R638" s="196">
        <v>35</v>
      </c>
      <c r="S638" s="185">
        <v>0</v>
      </c>
      <c r="T638" s="185">
        <v>0</v>
      </c>
      <c r="U638" s="185">
        <f t="shared" ref="U638:U639" si="238">+S638-T638+R638</f>
        <v>35</v>
      </c>
      <c r="V638" s="146"/>
      <c r="W638" s="118"/>
      <c r="Y638" s="29"/>
      <c r="Z638" s="29"/>
    </row>
    <row r="639" spans="15:26" ht="14.25">
      <c r="O639" s="201">
        <v>266</v>
      </c>
      <c r="P639" s="184" t="s">
        <v>1224</v>
      </c>
      <c r="Q639" s="183" t="s">
        <v>394</v>
      </c>
      <c r="R639" s="185">
        <v>6</v>
      </c>
      <c r="S639" s="185">
        <v>0</v>
      </c>
      <c r="T639" s="185">
        <v>0</v>
      </c>
      <c r="U639" s="185">
        <f t="shared" si="238"/>
        <v>6</v>
      </c>
      <c r="V639" s="146"/>
      <c r="W639" s="118"/>
      <c r="Y639" s="29"/>
      <c r="Z639" s="29"/>
    </row>
    <row r="640" spans="15:26" ht="14.25">
      <c r="O640" s="201">
        <v>267</v>
      </c>
      <c r="P640" s="192" t="s">
        <v>613</v>
      </c>
      <c r="Q640" s="199" t="s">
        <v>384</v>
      </c>
      <c r="R640" s="196">
        <v>9</v>
      </c>
      <c r="S640" s="185">
        <v>0</v>
      </c>
      <c r="T640" s="185">
        <v>0</v>
      </c>
      <c r="U640" s="185">
        <f t="shared" ref="U640" si="239">+S640-T640+R640</f>
        <v>9</v>
      </c>
      <c r="V640" s="146"/>
      <c r="W640" s="118"/>
      <c r="Y640" s="29"/>
      <c r="Z640" s="29"/>
    </row>
    <row r="641" spans="15:26" ht="14.25">
      <c r="O641" s="201">
        <v>268</v>
      </c>
      <c r="P641" s="192" t="s">
        <v>1314</v>
      </c>
      <c r="Q641" s="199" t="s">
        <v>384</v>
      </c>
      <c r="R641" s="196">
        <v>1</v>
      </c>
      <c r="S641" s="185">
        <v>0</v>
      </c>
      <c r="T641" s="185">
        <v>0</v>
      </c>
      <c r="U641" s="185">
        <f t="shared" ref="U641" si="240">+S641-T641+R641</f>
        <v>1</v>
      </c>
      <c r="V641" s="123"/>
      <c r="W641" s="118"/>
      <c r="Y641" s="29"/>
      <c r="Z641" s="29"/>
    </row>
    <row r="642" spans="15:26" ht="14.25">
      <c r="O642" s="201">
        <v>269</v>
      </c>
      <c r="P642" s="192" t="s">
        <v>1315</v>
      </c>
      <c r="Q642" s="199" t="s">
        <v>384</v>
      </c>
      <c r="R642" s="196">
        <v>1</v>
      </c>
      <c r="S642" s="185">
        <v>0</v>
      </c>
      <c r="T642" s="185">
        <v>0</v>
      </c>
      <c r="U642" s="185">
        <f t="shared" ref="U642" si="241">+S642-T642+R642</f>
        <v>1</v>
      </c>
      <c r="V642" s="123"/>
      <c r="W642" s="118"/>
      <c r="Y642" s="29"/>
      <c r="Z642" s="29"/>
    </row>
    <row r="643" spans="15:26" ht="14.25">
      <c r="O643" s="201">
        <v>270</v>
      </c>
      <c r="P643" s="192" t="s">
        <v>1394</v>
      </c>
      <c r="Q643" s="199" t="s">
        <v>384</v>
      </c>
      <c r="R643" s="196">
        <v>0</v>
      </c>
      <c r="S643" s="185">
        <v>0</v>
      </c>
      <c r="T643" s="185">
        <v>0</v>
      </c>
      <c r="U643" s="185">
        <f t="shared" ref="U643" si="242">+S643-T643+R643</f>
        <v>0</v>
      </c>
      <c r="V643" s="123"/>
      <c r="W643" s="118"/>
      <c r="Y643" s="29"/>
      <c r="Z643" s="29"/>
    </row>
    <row r="644" spans="15:26" ht="14.25">
      <c r="O644" s="201">
        <v>271</v>
      </c>
      <c r="P644" s="192" t="s">
        <v>1323</v>
      </c>
      <c r="Q644" s="199" t="s">
        <v>384</v>
      </c>
      <c r="R644" s="196">
        <v>5</v>
      </c>
      <c r="S644" s="185">
        <v>0</v>
      </c>
      <c r="T644" s="185">
        <v>3</v>
      </c>
      <c r="U644" s="185">
        <f t="shared" ref="U644" si="243">+S644-T644+R644</f>
        <v>2</v>
      </c>
      <c r="V644" s="123"/>
      <c r="W644" s="118"/>
      <c r="Y644" s="29"/>
      <c r="Z644" s="29"/>
    </row>
    <row r="645" spans="15:26" ht="14.25">
      <c r="O645" s="201">
        <v>272</v>
      </c>
      <c r="P645" s="192" t="s">
        <v>350</v>
      </c>
      <c r="Q645" s="199" t="s">
        <v>384</v>
      </c>
      <c r="R645" s="196">
        <v>3</v>
      </c>
      <c r="S645" s="185">
        <v>0</v>
      </c>
      <c r="T645" s="185">
        <v>0</v>
      </c>
      <c r="U645" s="185">
        <f>+S645-T645+R645</f>
        <v>3</v>
      </c>
      <c r="V645" s="123"/>
      <c r="W645" s="118"/>
      <c r="Y645" s="29"/>
      <c r="Z645" s="29"/>
    </row>
    <row r="646" spans="15:26" ht="14.25">
      <c r="O646" s="201">
        <v>273</v>
      </c>
      <c r="P646" s="192" t="s">
        <v>478</v>
      </c>
      <c r="Q646" s="199" t="s">
        <v>384</v>
      </c>
      <c r="R646" s="196">
        <v>4</v>
      </c>
      <c r="S646" s="185">
        <v>0</v>
      </c>
      <c r="T646" s="185">
        <v>0</v>
      </c>
      <c r="U646" s="185">
        <f t="shared" ref="U646:U649" si="244">+S646-T646+R646</f>
        <v>4</v>
      </c>
      <c r="V646" s="146"/>
      <c r="W646" s="118"/>
      <c r="Y646" s="29"/>
      <c r="Z646" s="29"/>
    </row>
    <row r="647" spans="15:26" ht="14.25">
      <c r="O647" s="201">
        <f t="shared" ref="O647" si="245">+O646+1</f>
        <v>274</v>
      </c>
      <c r="P647" s="192" t="s">
        <v>253</v>
      </c>
      <c r="Q647" s="199" t="s">
        <v>384</v>
      </c>
      <c r="R647" s="196">
        <v>16</v>
      </c>
      <c r="S647" s="185">
        <v>0</v>
      </c>
      <c r="T647" s="185">
        <v>0</v>
      </c>
      <c r="U647" s="185">
        <f t="shared" ref="U647" si="246">+S647-T647+R647</f>
        <v>16</v>
      </c>
      <c r="V647" s="146"/>
      <c r="W647" s="118"/>
      <c r="Y647" s="29"/>
      <c r="Z647" s="29"/>
    </row>
    <row r="648" spans="15:26" ht="14.25">
      <c r="O648" s="201">
        <v>275</v>
      </c>
      <c r="P648" s="192" t="s">
        <v>921</v>
      </c>
      <c r="Q648" s="199" t="s">
        <v>386</v>
      </c>
      <c r="R648" s="196">
        <v>3</v>
      </c>
      <c r="S648" s="185">
        <v>0</v>
      </c>
      <c r="T648" s="185">
        <v>0</v>
      </c>
      <c r="U648" s="185">
        <f t="shared" si="244"/>
        <v>3</v>
      </c>
      <c r="V648" s="146"/>
      <c r="W648" s="118"/>
      <c r="Y648" s="29"/>
      <c r="Z648" s="29"/>
    </row>
    <row r="649" spans="15:26" ht="15" thickBot="1">
      <c r="O649" s="207">
        <v>276</v>
      </c>
      <c r="P649" s="178" t="s">
        <v>957</v>
      </c>
      <c r="Q649" s="171" t="s">
        <v>384</v>
      </c>
      <c r="R649" s="164">
        <v>41</v>
      </c>
      <c r="S649" s="140">
        <v>0</v>
      </c>
      <c r="T649" s="140">
        <v>0</v>
      </c>
      <c r="U649" s="140">
        <f t="shared" si="244"/>
        <v>41</v>
      </c>
      <c r="V649" s="146"/>
      <c r="W649" s="118"/>
      <c r="Y649" s="29"/>
      <c r="Z649" s="29"/>
    </row>
    <row r="650" spans="15:26" ht="14.25">
      <c r="O650" s="139"/>
      <c r="P650" s="132"/>
      <c r="Q650" s="137"/>
      <c r="R650" s="134"/>
      <c r="S650" s="130"/>
      <c r="T650" s="130"/>
      <c r="U650" s="130"/>
      <c r="V650" s="146"/>
      <c r="W650" s="118"/>
      <c r="Y650" s="29"/>
      <c r="Z650" s="29"/>
    </row>
    <row r="651" spans="15:26" ht="15" thickBot="1">
      <c r="O651" s="131"/>
      <c r="P651" s="238" t="s">
        <v>1421</v>
      </c>
      <c r="Q651" s="147"/>
      <c r="R651" s="147"/>
      <c r="S651" s="147"/>
      <c r="T651" s="147" t="s">
        <v>63</v>
      </c>
      <c r="U651" s="147"/>
      <c r="V651" s="123"/>
      <c r="W651" s="118"/>
      <c r="Y651" s="29"/>
      <c r="Z651" s="29"/>
    </row>
    <row r="652" spans="15:26" ht="26.25" thickBot="1">
      <c r="O652" s="245" t="s">
        <v>372</v>
      </c>
      <c r="P652" s="244" t="s">
        <v>373</v>
      </c>
      <c r="Q652" s="157" t="s">
        <v>374</v>
      </c>
      <c r="R652" s="157" t="s">
        <v>375</v>
      </c>
      <c r="S652" s="143" t="s">
        <v>376</v>
      </c>
      <c r="T652" s="157" t="s">
        <v>377</v>
      </c>
      <c r="U652" s="157" t="s">
        <v>354</v>
      </c>
      <c r="V652" s="146"/>
      <c r="W652" s="118"/>
      <c r="Y652" s="29"/>
      <c r="Z652" s="29"/>
    </row>
    <row r="653" spans="15:26" ht="15" thickBot="1">
      <c r="O653" s="143">
        <v>277</v>
      </c>
      <c r="P653" s="203" t="s">
        <v>187</v>
      </c>
      <c r="Q653" s="204" t="s">
        <v>384</v>
      </c>
      <c r="R653" s="198">
        <v>0</v>
      </c>
      <c r="S653" s="182">
        <v>0</v>
      </c>
      <c r="T653" s="182">
        <v>0</v>
      </c>
      <c r="U653" s="182">
        <f t="shared" ref="U653:U654" si="247">+S653-T653+R653</f>
        <v>0</v>
      </c>
      <c r="V653" s="146"/>
      <c r="W653" s="118"/>
      <c r="Y653" s="29"/>
      <c r="Z653" s="29"/>
    </row>
    <row r="654" spans="15:26" ht="14.25">
      <c r="O654" s="201">
        <v>278</v>
      </c>
      <c r="P654" s="192" t="s">
        <v>1395</v>
      </c>
      <c r="Q654" s="199" t="s">
        <v>384</v>
      </c>
      <c r="R654" s="196">
        <v>0</v>
      </c>
      <c r="S654" s="185">
        <v>0</v>
      </c>
      <c r="T654" s="185">
        <v>0</v>
      </c>
      <c r="U654" s="185">
        <f t="shared" si="247"/>
        <v>0</v>
      </c>
      <c r="V654" s="146"/>
      <c r="W654" s="118"/>
      <c r="Y654" s="29"/>
      <c r="Z654" s="29"/>
    </row>
    <row r="655" spans="15:26" ht="14.25">
      <c r="O655" s="201">
        <v>279</v>
      </c>
      <c r="P655" s="192" t="s">
        <v>1187</v>
      </c>
      <c r="Q655" s="199" t="s">
        <v>384</v>
      </c>
      <c r="R655" s="196">
        <v>3</v>
      </c>
      <c r="S655" s="185">
        <v>0</v>
      </c>
      <c r="T655" s="185">
        <v>0</v>
      </c>
      <c r="U655" s="185">
        <f t="shared" ref="U655" si="248">+S655-T655+R655</f>
        <v>3</v>
      </c>
      <c r="V655" s="146"/>
      <c r="W655" s="118"/>
      <c r="Y655" s="29"/>
      <c r="Z655" s="29"/>
    </row>
    <row r="656" spans="15:26" ht="14.25">
      <c r="O656" s="201">
        <v>280</v>
      </c>
      <c r="P656" s="192" t="s">
        <v>922</v>
      </c>
      <c r="Q656" s="199" t="s">
        <v>384</v>
      </c>
      <c r="R656" s="196">
        <v>10</v>
      </c>
      <c r="S656" s="185">
        <v>0</v>
      </c>
      <c r="T656" s="185">
        <v>0</v>
      </c>
      <c r="U656" s="185">
        <f>+S656-T656+R656</f>
        <v>10</v>
      </c>
      <c r="V656" s="146"/>
      <c r="W656" s="118"/>
      <c r="Y656" s="29"/>
      <c r="Z656" s="29"/>
    </row>
    <row r="657" spans="15:26" ht="14.25">
      <c r="O657" s="201">
        <v>281</v>
      </c>
      <c r="P657" s="192" t="s">
        <v>1189</v>
      </c>
      <c r="Q657" s="199" t="s">
        <v>384</v>
      </c>
      <c r="R657" s="196">
        <v>1</v>
      </c>
      <c r="S657" s="185">
        <v>0</v>
      </c>
      <c r="T657" s="185">
        <v>0</v>
      </c>
      <c r="U657" s="185">
        <f t="shared" ref="U657" si="249">+S657-T657+R657</f>
        <v>1</v>
      </c>
      <c r="V657" s="146"/>
      <c r="W657" s="118"/>
      <c r="Y657" s="29"/>
      <c r="Z657" s="29"/>
    </row>
    <row r="658" spans="15:26" ht="14.25">
      <c r="O658" s="201">
        <f t="shared" ref="O658:O661" si="250">+O657+1</f>
        <v>282</v>
      </c>
      <c r="P658" s="192" t="s">
        <v>1253</v>
      </c>
      <c r="Q658" s="199" t="s">
        <v>384</v>
      </c>
      <c r="R658" s="196">
        <v>2</v>
      </c>
      <c r="S658" s="185">
        <v>0</v>
      </c>
      <c r="T658" s="185">
        <v>0</v>
      </c>
      <c r="U658" s="185">
        <f t="shared" ref="U658" si="251">+S658-T658+R658</f>
        <v>2</v>
      </c>
      <c r="V658" s="146"/>
      <c r="W658" s="118"/>
      <c r="Y658" s="29"/>
      <c r="Z658" s="29"/>
    </row>
    <row r="659" spans="15:26" ht="14.25">
      <c r="O659" s="201">
        <f t="shared" si="250"/>
        <v>283</v>
      </c>
      <c r="P659" s="192" t="s">
        <v>1011</v>
      </c>
      <c r="Q659" s="199" t="s">
        <v>384</v>
      </c>
      <c r="R659" s="196">
        <v>1</v>
      </c>
      <c r="S659" s="185">
        <v>0</v>
      </c>
      <c r="T659" s="185">
        <v>0</v>
      </c>
      <c r="U659" s="185">
        <f t="shared" ref="U659" si="252">+S659-T659+R659</f>
        <v>1</v>
      </c>
      <c r="V659" s="146"/>
      <c r="W659" s="118"/>
      <c r="Y659" s="29"/>
      <c r="Z659" s="29"/>
    </row>
    <row r="660" spans="15:26" ht="14.25">
      <c r="O660" s="201">
        <v>284</v>
      </c>
      <c r="P660" s="192" t="s">
        <v>1013</v>
      </c>
      <c r="Q660" s="199" t="s">
        <v>384</v>
      </c>
      <c r="R660" s="196">
        <v>1</v>
      </c>
      <c r="S660" s="185">
        <v>0</v>
      </c>
      <c r="T660" s="185">
        <v>0</v>
      </c>
      <c r="U660" s="185">
        <f>+S660-T660+R660</f>
        <v>1</v>
      </c>
      <c r="V660" s="146"/>
      <c r="W660" s="118"/>
      <c r="Y660" s="29"/>
      <c r="Z660" s="29"/>
    </row>
    <row r="661" spans="15:26" ht="14.25">
      <c r="O661" s="201">
        <f t="shared" si="250"/>
        <v>285</v>
      </c>
      <c r="P661" s="192" t="s">
        <v>1179</v>
      </c>
      <c r="Q661" s="199" t="s">
        <v>384</v>
      </c>
      <c r="R661" s="196">
        <v>1</v>
      </c>
      <c r="S661" s="185">
        <v>0</v>
      </c>
      <c r="T661" s="185">
        <v>0</v>
      </c>
      <c r="U661" s="185">
        <f t="shared" ref="U661" si="253">+S661-T661+R661</f>
        <v>1</v>
      </c>
      <c r="V661" s="146"/>
      <c r="W661" s="118"/>
      <c r="Y661" s="29"/>
      <c r="Z661" s="29"/>
    </row>
    <row r="662" spans="15:26" ht="14.25">
      <c r="O662" s="201">
        <v>286</v>
      </c>
      <c r="P662" s="192" t="s">
        <v>254</v>
      </c>
      <c r="Q662" s="199" t="s">
        <v>384</v>
      </c>
      <c r="R662" s="196">
        <v>10</v>
      </c>
      <c r="S662" s="185">
        <v>0</v>
      </c>
      <c r="T662" s="185">
        <v>0</v>
      </c>
      <c r="U662" s="185">
        <f t="shared" ref="U662:U664" si="254">+S662-T662+R662</f>
        <v>10</v>
      </c>
      <c r="V662" s="146"/>
      <c r="W662" s="118"/>
      <c r="Y662" s="29"/>
      <c r="Z662" s="29"/>
    </row>
    <row r="663" spans="15:26" ht="14.25">
      <c r="O663" s="201">
        <v>287</v>
      </c>
      <c r="P663" s="192" t="s">
        <v>544</v>
      </c>
      <c r="Q663" s="199" t="s">
        <v>384</v>
      </c>
      <c r="R663" s="196">
        <v>2</v>
      </c>
      <c r="S663" s="185">
        <v>0</v>
      </c>
      <c r="T663" s="185">
        <v>0</v>
      </c>
      <c r="U663" s="185">
        <f t="shared" si="254"/>
        <v>2</v>
      </c>
      <c r="V663" s="146"/>
      <c r="W663" s="118"/>
      <c r="Y663" s="29"/>
      <c r="Z663" s="29"/>
    </row>
    <row r="664" spans="15:26" ht="14.25">
      <c r="O664" s="201">
        <v>288</v>
      </c>
      <c r="P664" s="192" t="s">
        <v>256</v>
      </c>
      <c r="Q664" s="199" t="s">
        <v>384</v>
      </c>
      <c r="R664" s="196">
        <v>4</v>
      </c>
      <c r="S664" s="185">
        <v>0</v>
      </c>
      <c r="T664" s="185">
        <v>0</v>
      </c>
      <c r="U664" s="185">
        <f t="shared" si="254"/>
        <v>4</v>
      </c>
      <c r="V664" s="146"/>
      <c r="W664" s="118"/>
      <c r="Y664" s="29"/>
      <c r="Z664" s="29"/>
    </row>
    <row r="665" spans="15:26" ht="14.25">
      <c r="O665" s="201">
        <v>289</v>
      </c>
      <c r="P665" s="192" t="s">
        <v>257</v>
      </c>
      <c r="Q665" s="199" t="s">
        <v>384</v>
      </c>
      <c r="R665" s="196">
        <v>4</v>
      </c>
      <c r="S665" s="185">
        <v>0</v>
      </c>
      <c r="T665" s="185">
        <v>0</v>
      </c>
      <c r="U665" s="185">
        <f t="shared" ref="U665" si="255">+S665-T665+R665</f>
        <v>4</v>
      </c>
      <c r="V665" s="146"/>
      <c r="W665" s="118"/>
      <c r="Y665" s="29"/>
      <c r="Z665" s="29"/>
    </row>
    <row r="666" spans="15:26" ht="15" thickBot="1">
      <c r="O666" s="207">
        <v>290</v>
      </c>
      <c r="P666" s="220" t="s">
        <v>1032</v>
      </c>
      <c r="Q666" s="222" t="s">
        <v>384</v>
      </c>
      <c r="R666" s="209">
        <v>2</v>
      </c>
      <c r="S666" s="191">
        <v>0</v>
      </c>
      <c r="T666" s="191">
        <v>0</v>
      </c>
      <c r="U666" s="191">
        <f t="shared" ref="U666:U676" si="256">+S666-T666+R666</f>
        <v>2</v>
      </c>
      <c r="V666" s="146"/>
      <c r="W666" s="118"/>
      <c r="Y666" s="29"/>
      <c r="Z666" s="29"/>
    </row>
    <row r="667" spans="15:26" ht="14.25">
      <c r="O667" s="139"/>
      <c r="P667" s="132"/>
      <c r="Q667" s="137"/>
      <c r="R667" s="134"/>
      <c r="S667" s="130"/>
      <c r="T667" s="130"/>
      <c r="U667" s="130"/>
      <c r="V667" s="123"/>
      <c r="W667" s="118"/>
      <c r="Y667" s="29"/>
      <c r="Z667" s="29"/>
    </row>
    <row r="668" spans="15:26" ht="14.25">
      <c r="O668" s="131"/>
      <c r="P668" s="132"/>
      <c r="Q668" s="137"/>
      <c r="R668" s="134"/>
      <c r="S668" s="130"/>
      <c r="T668" s="130"/>
      <c r="U668" s="130"/>
      <c r="V668" s="123"/>
      <c r="W668" s="118"/>
      <c r="Y668" s="29"/>
      <c r="Z668" s="29"/>
    </row>
    <row r="669" spans="15:26" ht="15" thickBot="1">
      <c r="O669" s="131"/>
      <c r="P669" s="238" t="s">
        <v>1419</v>
      </c>
      <c r="Q669" s="147"/>
      <c r="R669" s="147"/>
      <c r="S669" s="147"/>
      <c r="T669" s="147" t="s">
        <v>63</v>
      </c>
      <c r="U669" s="147"/>
      <c r="V669" s="123"/>
      <c r="W669" s="118"/>
      <c r="Y669" s="29"/>
      <c r="Z669" s="29"/>
    </row>
    <row r="670" spans="15:26" ht="26.25" thickBot="1">
      <c r="O670" s="245" t="s">
        <v>372</v>
      </c>
      <c r="P670" s="244" t="s">
        <v>373</v>
      </c>
      <c r="Q670" s="157" t="s">
        <v>374</v>
      </c>
      <c r="R670" s="157" t="s">
        <v>375</v>
      </c>
      <c r="S670" s="143" t="s">
        <v>376</v>
      </c>
      <c r="T670" s="157" t="s">
        <v>377</v>
      </c>
      <c r="U670" s="157" t="s">
        <v>354</v>
      </c>
      <c r="V670" s="123"/>
      <c r="W670" s="118"/>
      <c r="Y670" s="29"/>
      <c r="Z670" s="29"/>
    </row>
    <row r="671" spans="15:26" ht="14.25">
      <c r="O671" s="201">
        <v>291</v>
      </c>
      <c r="P671" s="192" t="s">
        <v>181</v>
      </c>
      <c r="Q671" s="199" t="s">
        <v>384</v>
      </c>
      <c r="R671" s="196">
        <v>4</v>
      </c>
      <c r="S671" s="185">
        <v>0</v>
      </c>
      <c r="T671" s="185">
        <v>1</v>
      </c>
      <c r="U671" s="185">
        <f t="shared" ref="U671" si="257">+S671-T671+R671</f>
        <v>3</v>
      </c>
      <c r="V671" s="123"/>
      <c r="W671" s="118"/>
      <c r="Y671" s="29"/>
      <c r="Z671" s="29"/>
    </row>
    <row r="672" spans="15:26" ht="14.25">
      <c r="O672" s="215">
        <v>292</v>
      </c>
      <c r="P672" s="192" t="s">
        <v>1139</v>
      </c>
      <c r="Q672" s="199" t="s">
        <v>384</v>
      </c>
      <c r="R672" s="196">
        <v>3</v>
      </c>
      <c r="S672" s="185">
        <v>0</v>
      </c>
      <c r="T672" s="185">
        <v>0</v>
      </c>
      <c r="U672" s="185">
        <f>+S672-T672+R672</f>
        <v>3</v>
      </c>
      <c r="V672" s="146"/>
      <c r="W672" s="118"/>
      <c r="Y672" s="29"/>
      <c r="Z672" s="29"/>
    </row>
    <row r="673" spans="15:26" ht="14.25">
      <c r="O673" s="215">
        <v>293</v>
      </c>
      <c r="P673" s="192" t="s">
        <v>1023</v>
      </c>
      <c r="Q673" s="199" t="s">
        <v>384</v>
      </c>
      <c r="R673" s="196">
        <v>4</v>
      </c>
      <c r="S673" s="185">
        <v>0</v>
      </c>
      <c r="T673" s="185">
        <v>0</v>
      </c>
      <c r="U673" s="185">
        <f>+S673-T673+R673</f>
        <v>4</v>
      </c>
      <c r="V673" s="146"/>
      <c r="W673" s="118"/>
      <c r="Y673" s="29"/>
      <c r="Z673" s="29"/>
    </row>
    <row r="674" spans="15:26" ht="14.25">
      <c r="O674" s="201">
        <v>294</v>
      </c>
      <c r="P674" s="192" t="s">
        <v>752</v>
      </c>
      <c r="Q674" s="199" t="s">
        <v>384</v>
      </c>
      <c r="R674" s="196">
        <v>6</v>
      </c>
      <c r="S674" s="185">
        <v>0</v>
      </c>
      <c r="T674" s="185">
        <v>0</v>
      </c>
      <c r="U674" s="185">
        <f t="shared" si="256"/>
        <v>6</v>
      </c>
      <c r="V674" s="146"/>
      <c r="W674" s="118"/>
      <c r="Y674" s="29"/>
      <c r="Z674" s="29"/>
    </row>
    <row r="675" spans="15:26" ht="14.25">
      <c r="O675" s="201">
        <v>295</v>
      </c>
      <c r="P675" s="192" t="s">
        <v>1025</v>
      </c>
      <c r="Q675" s="199" t="s">
        <v>384</v>
      </c>
      <c r="R675" s="196">
        <v>6</v>
      </c>
      <c r="S675" s="185">
        <v>0</v>
      </c>
      <c r="T675" s="185">
        <v>2</v>
      </c>
      <c r="U675" s="185">
        <f t="shared" si="256"/>
        <v>4</v>
      </c>
      <c r="V675" s="146"/>
      <c r="W675" s="118"/>
      <c r="Y675" s="29"/>
      <c r="Z675" s="29"/>
    </row>
    <row r="676" spans="15:26" ht="14.25">
      <c r="O676" s="201">
        <f t="shared" ref="O676:O694" si="258">+O675+1</f>
        <v>296</v>
      </c>
      <c r="P676" s="192" t="s">
        <v>1026</v>
      </c>
      <c r="Q676" s="199" t="s">
        <v>384</v>
      </c>
      <c r="R676" s="196">
        <v>0</v>
      </c>
      <c r="S676" s="185">
        <v>0</v>
      </c>
      <c r="T676" s="185">
        <v>0</v>
      </c>
      <c r="U676" s="185">
        <f t="shared" si="256"/>
        <v>0</v>
      </c>
      <c r="V676" s="146"/>
      <c r="W676" s="118"/>
      <c r="Y676" s="29"/>
      <c r="Z676" s="29"/>
    </row>
    <row r="677" spans="15:26" ht="14.25">
      <c r="O677" s="201">
        <f t="shared" si="258"/>
        <v>297</v>
      </c>
      <c r="P677" s="192" t="s">
        <v>1027</v>
      </c>
      <c r="Q677" s="199" t="s">
        <v>384</v>
      </c>
      <c r="R677" s="196">
        <v>2</v>
      </c>
      <c r="S677" s="185">
        <v>0</v>
      </c>
      <c r="T677" s="185">
        <v>0</v>
      </c>
      <c r="U677" s="185">
        <f t="shared" ref="U677:U689" si="259">+S677-T677+R677</f>
        <v>2</v>
      </c>
      <c r="V677" s="146"/>
      <c r="W677" s="118"/>
      <c r="Y677" s="29"/>
      <c r="Z677" s="29"/>
    </row>
    <row r="678" spans="15:26" ht="14.25">
      <c r="O678" s="201">
        <v>298</v>
      </c>
      <c r="P678" s="192" t="s">
        <v>1031</v>
      </c>
      <c r="Q678" s="199" t="s">
        <v>384</v>
      </c>
      <c r="R678" s="196">
        <v>3</v>
      </c>
      <c r="S678" s="185">
        <v>0</v>
      </c>
      <c r="T678" s="185">
        <v>0</v>
      </c>
      <c r="U678" s="185">
        <f t="shared" ref="U678" si="260">+S678-T678+R678</f>
        <v>3</v>
      </c>
      <c r="V678" s="146"/>
      <c r="W678" s="118"/>
      <c r="Y678" s="29"/>
      <c r="Z678" s="29"/>
    </row>
    <row r="679" spans="15:26" ht="14.25">
      <c r="O679" s="201">
        <v>299</v>
      </c>
      <c r="P679" s="192" t="s">
        <v>476</v>
      </c>
      <c r="Q679" s="199" t="s">
        <v>384</v>
      </c>
      <c r="R679" s="196">
        <v>0</v>
      </c>
      <c r="S679" s="185">
        <v>0</v>
      </c>
      <c r="T679" s="185">
        <v>0</v>
      </c>
      <c r="U679" s="185">
        <f>+S679-T679+R679</f>
        <v>0</v>
      </c>
      <c r="V679" s="146"/>
      <c r="W679" s="118"/>
      <c r="Y679" s="29"/>
      <c r="Z679" s="29"/>
    </row>
    <row r="680" spans="15:26" ht="14.25">
      <c r="O680" s="201">
        <v>300</v>
      </c>
      <c r="P680" s="192" t="s">
        <v>14</v>
      </c>
      <c r="Q680" s="199" t="s">
        <v>384</v>
      </c>
      <c r="R680" s="196">
        <v>1</v>
      </c>
      <c r="S680" s="185">
        <v>0</v>
      </c>
      <c r="T680" s="185">
        <v>0</v>
      </c>
      <c r="U680" s="185">
        <f t="shared" si="259"/>
        <v>1</v>
      </c>
      <c r="V680" s="146"/>
      <c r="W680" s="118"/>
      <c r="Y680" s="29"/>
      <c r="Z680" s="29"/>
    </row>
    <row r="681" spans="15:26" ht="14.25">
      <c r="O681" s="201">
        <f t="shared" si="258"/>
        <v>301</v>
      </c>
      <c r="P681" s="192" t="s">
        <v>767</v>
      </c>
      <c r="Q681" s="199" t="s">
        <v>384</v>
      </c>
      <c r="R681" s="196">
        <v>1</v>
      </c>
      <c r="S681" s="185">
        <v>0</v>
      </c>
      <c r="T681" s="185">
        <v>0</v>
      </c>
      <c r="U681" s="185">
        <f>+S681-T681+R681</f>
        <v>1</v>
      </c>
      <c r="V681" s="146"/>
      <c r="W681" s="118"/>
      <c r="Y681" s="29"/>
      <c r="Z681" s="29"/>
    </row>
    <row r="682" spans="15:26" ht="14.25">
      <c r="O682" s="201">
        <v>302</v>
      </c>
      <c r="P682" s="192" t="s">
        <v>923</v>
      </c>
      <c r="Q682" s="199" t="s">
        <v>384</v>
      </c>
      <c r="R682" s="196">
        <v>4</v>
      </c>
      <c r="S682" s="185">
        <v>0</v>
      </c>
      <c r="T682" s="185">
        <v>0</v>
      </c>
      <c r="U682" s="185">
        <f t="shared" si="259"/>
        <v>4</v>
      </c>
      <c r="V682" s="146"/>
      <c r="W682" s="118"/>
      <c r="Y682" s="29"/>
      <c r="Z682" s="29"/>
    </row>
    <row r="683" spans="15:26" ht="14.25">
      <c r="O683" s="201">
        <v>303</v>
      </c>
      <c r="P683" s="192" t="s">
        <v>1272</v>
      </c>
      <c r="Q683" s="199" t="s">
        <v>384</v>
      </c>
      <c r="R683" s="196">
        <v>5</v>
      </c>
      <c r="S683" s="185">
        <v>0</v>
      </c>
      <c r="T683" s="185">
        <v>0</v>
      </c>
      <c r="U683" s="185">
        <f t="shared" si="259"/>
        <v>5</v>
      </c>
      <c r="V683" s="146"/>
      <c r="W683" s="118"/>
      <c r="Y683" s="29"/>
      <c r="Z683" s="29"/>
    </row>
    <row r="684" spans="15:26" ht="14.25">
      <c r="O684" s="201">
        <v>304</v>
      </c>
      <c r="P684" s="192" t="s">
        <v>1043</v>
      </c>
      <c r="Q684" s="199" t="s">
        <v>384</v>
      </c>
      <c r="R684" s="196">
        <v>2</v>
      </c>
      <c r="S684" s="185">
        <v>0</v>
      </c>
      <c r="T684" s="185">
        <v>0</v>
      </c>
      <c r="U684" s="185">
        <f t="shared" ref="U684" si="261">+S684-T684+R684</f>
        <v>2</v>
      </c>
      <c r="V684" s="146"/>
      <c r="W684" s="118"/>
      <c r="Y684" s="29"/>
      <c r="Z684" s="29"/>
    </row>
    <row r="685" spans="15:26" ht="14.25">
      <c r="O685" s="201">
        <v>305</v>
      </c>
      <c r="P685" s="192" t="s">
        <v>26</v>
      </c>
      <c r="Q685" s="199" t="s">
        <v>384</v>
      </c>
      <c r="R685" s="196">
        <v>4</v>
      </c>
      <c r="S685" s="185">
        <v>0</v>
      </c>
      <c r="T685" s="185">
        <v>0</v>
      </c>
      <c r="U685" s="185">
        <f t="shared" si="259"/>
        <v>4</v>
      </c>
      <c r="V685" s="158"/>
      <c r="W685" s="118"/>
      <c r="Y685" s="29"/>
      <c r="Z685" s="29"/>
    </row>
    <row r="686" spans="15:26" ht="14.25">
      <c r="O686" s="201">
        <f t="shared" si="258"/>
        <v>306</v>
      </c>
      <c r="P686" s="192" t="s">
        <v>203</v>
      </c>
      <c r="Q686" s="205" t="s">
        <v>384</v>
      </c>
      <c r="R686" s="206">
        <v>12</v>
      </c>
      <c r="S686" s="185">
        <v>0</v>
      </c>
      <c r="T686" s="185">
        <v>0</v>
      </c>
      <c r="U686" s="185">
        <f t="shared" si="259"/>
        <v>12</v>
      </c>
      <c r="V686" s="158"/>
      <c r="W686" s="118"/>
      <c r="Y686" s="29"/>
      <c r="Z686" s="29"/>
    </row>
    <row r="687" spans="15:26" ht="14.25">
      <c r="O687" s="201">
        <f t="shared" si="258"/>
        <v>307</v>
      </c>
      <c r="P687" s="192" t="s">
        <v>1304</v>
      </c>
      <c r="Q687" s="205" t="s">
        <v>384</v>
      </c>
      <c r="R687" s="206">
        <v>10</v>
      </c>
      <c r="S687" s="185">
        <v>0</v>
      </c>
      <c r="T687" s="185">
        <v>0</v>
      </c>
      <c r="U687" s="185">
        <f t="shared" ref="U687" si="262">+S687-T687+R687</f>
        <v>10</v>
      </c>
      <c r="V687" s="158"/>
      <c r="W687" s="118"/>
      <c r="Y687" s="29"/>
      <c r="Z687" s="29"/>
    </row>
    <row r="688" spans="15:26" ht="14.25">
      <c r="O688" s="201">
        <v>306</v>
      </c>
      <c r="P688" s="205" t="s">
        <v>1232</v>
      </c>
      <c r="Q688" s="199" t="s">
        <v>384</v>
      </c>
      <c r="R688" s="196">
        <v>5</v>
      </c>
      <c r="S688" s="185">
        <v>0</v>
      </c>
      <c r="T688" s="185">
        <v>0</v>
      </c>
      <c r="U688" s="185">
        <f t="shared" si="259"/>
        <v>5</v>
      </c>
      <c r="V688" s="158"/>
      <c r="W688" s="118"/>
      <c r="Y688" s="29"/>
      <c r="Z688" s="29"/>
    </row>
    <row r="689" spans="15:26" ht="14.25">
      <c r="O689" s="201">
        <f t="shared" si="258"/>
        <v>307</v>
      </c>
      <c r="P689" s="192" t="s">
        <v>370</v>
      </c>
      <c r="Q689" s="199" t="s">
        <v>384</v>
      </c>
      <c r="R689" s="196">
        <v>1</v>
      </c>
      <c r="S689" s="185">
        <v>0</v>
      </c>
      <c r="T689" s="185">
        <v>0</v>
      </c>
      <c r="U689" s="185">
        <f t="shared" si="259"/>
        <v>1</v>
      </c>
      <c r="V689" s="158"/>
      <c r="W689" s="118"/>
      <c r="Y689" s="29"/>
      <c r="Z689" s="29"/>
    </row>
    <row r="690" spans="15:26" ht="14.25">
      <c r="O690" s="201">
        <f t="shared" si="258"/>
        <v>308</v>
      </c>
      <c r="P690" s="192" t="s">
        <v>72</v>
      </c>
      <c r="Q690" s="199" t="s">
        <v>384</v>
      </c>
      <c r="R690" s="196">
        <v>1</v>
      </c>
      <c r="S690" s="185">
        <v>0</v>
      </c>
      <c r="T690" s="185">
        <v>0</v>
      </c>
      <c r="U690" s="185">
        <f>+S690-T690+R690</f>
        <v>1</v>
      </c>
      <c r="V690" s="158"/>
      <c r="W690" s="118"/>
      <c r="Y690" s="29"/>
      <c r="Z690" s="29"/>
    </row>
    <row r="691" spans="15:26" ht="14.25">
      <c r="O691" s="201">
        <f t="shared" si="258"/>
        <v>309</v>
      </c>
      <c r="P691" s="192" t="s">
        <v>112</v>
      </c>
      <c r="Q691" s="199" t="s">
        <v>384</v>
      </c>
      <c r="R691" s="196">
        <v>1</v>
      </c>
      <c r="S691" s="185">
        <v>0</v>
      </c>
      <c r="T691" s="185">
        <v>0</v>
      </c>
      <c r="U691" s="185">
        <f t="shared" ref="U691" si="263">+S691-T691+R691</f>
        <v>1</v>
      </c>
      <c r="V691" s="158"/>
      <c r="W691" s="118"/>
      <c r="Y691" s="29"/>
      <c r="Z691" s="29"/>
    </row>
    <row r="692" spans="15:26" ht="14.25">
      <c r="O692" s="201">
        <v>310</v>
      </c>
      <c r="P692" s="192" t="s">
        <v>888</v>
      </c>
      <c r="Q692" s="199" t="s">
        <v>384</v>
      </c>
      <c r="R692" s="196">
        <v>1</v>
      </c>
      <c r="S692" s="185">
        <v>0</v>
      </c>
      <c r="T692" s="185">
        <v>0</v>
      </c>
      <c r="U692" s="185">
        <f t="shared" ref="U692" si="264">+S692-T692+R692</f>
        <v>1</v>
      </c>
      <c r="V692" s="158"/>
      <c r="W692" s="118"/>
      <c r="Y692" s="29"/>
      <c r="Z692" s="29"/>
    </row>
    <row r="693" spans="15:26" ht="14.25">
      <c r="O693" s="201">
        <v>311</v>
      </c>
      <c r="P693" s="192" t="s">
        <v>925</v>
      </c>
      <c r="Q693" s="199" t="s">
        <v>419</v>
      </c>
      <c r="R693" s="196">
        <v>1</v>
      </c>
      <c r="S693" s="185">
        <v>0</v>
      </c>
      <c r="T693" s="185">
        <v>0</v>
      </c>
      <c r="U693" s="185">
        <f t="shared" ref="U693:U694" si="265">+S693-T693+R693</f>
        <v>1</v>
      </c>
      <c r="V693" s="234"/>
      <c r="W693" s="118"/>
      <c r="Y693" s="29"/>
      <c r="Z693" s="29"/>
    </row>
    <row r="694" spans="15:26" ht="15" thickBot="1">
      <c r="O694" s="207">
        <f t="shared" si="258"/>
        <v>312</v>
      </c>
      <c r="P694" s="220" t="s">
        <v>1166</v>
      </c>
      <c r="Q694" s="222" t="s">
        <v>384</v>
      </c>
      <c r="R694" s="209">
        <v>1</v>
      </c>
      <c r="S694" s="191">
        <v>0</v>
      </c>
      <c r="T694" s="191">
        <v>0</v>
      </c>
      <c r="U694" s="191">
        <f t="shared" si="265"/>
        <v>1</v>
      </c>
      <c r="V694" s="234"/>
      <c r="W694" s="118"/>
      <c r="Y694" s="29"/>
      <c r="Z694" s="29"/>
    </row>
    <row r="695" spans="15:26" ht="14.25">
      <c r="O695" s="139"/>
      <c r="P695" s="132"/>
      <c r="Q695" s="137"/>
      <c r="R695" s="134"/>
      <c r="S695" s="130"/>
      <c r="T695" s="130"/>
      <c r="U695" s="130"/>
      <c r="V695" s="127"/>
      <c r="W695" s="118"/>
      <c r="Y695" s="29"/>
      <c r="Z695" s="29"/>
    </row>
    <row r="696" spans="15:26" ht="14.25">
      <c r="O696" s="131"/>
      <c r="P696" s="132"/>
      <c r="Q696" s="137"/>
      <c r="R696" s="134"/>
      <c r="S696" s="130"/>
      <c r="T696" s="130"/>
      <c r="U696" s="130"/>
      <c r="V696" s="127"/>
      <c r="W696" s="118"/>
      <c r="Y696" s="29"/>
      <c r="Z696" s="29"/>
    </row>
    <row r="697" spans="15:26" ht="14.25">
      <c r="O697" s="131"/>
      <c r="P697" s="132"/>
      <c r="Q697" s="137"/>
      <c r="R697" s="134"/>
      <c r="S697" s="130"/>
      <c r="T697" s="130"/>
      <c r="U697" s="130"/>
      <c r="V697" s="127"/>
      <c r="W697" s="118"/>
      <c r="Y697" s="29">
        <v>0</v>
      </c>
      <c r="Z697" s="29"/>
    </row>
    <row r="698" spans="15:26" ht="15" thickBot="1">
      <c r="O698" s="131"/>
      <c r="P698" s="239" t="s">
        <v>1419</v>
      </c>
      <c r="Q698" s="147"/>
      <c r="R698" s="147"/>
      <c r="S698" s="147"/>
      <c r="T698" s="147" t="s">
        <v>63</v>
      </c>
      <c r="U698" s="147"/>
      <c r="V698" s="127"/>
      <c r="W698" s="118"/>
      <c r="Y698" s="29"/>
      <c r="Z698" s="29"/>
    </row>
    <row r="699" spans="15:26" ht="26.25" thickBot="1">
      <c r="O699" s="245" t="s">
        <v>372</v>
      </c>
      <c r="P699" s="233" t="s">
        <v>1234</v>
      </c>
      <c r="Q699" s="176" t="s">
        <v>374</v>
      </c>
      <c r="R699" s="176" t="s">
        <v>375</v>
      </c>
      <c r="S699" s="176" t="s">
        <v>376</v>
      </c>
      <c r="T699" s="176" t="s">
        <v>377</v>
      </c>
      <c r="U699" s="176" t="s">
        <v>354</v>
      </c>
      <c r="V699" s="127"/>
      <c r="W699" s="118"/>
      <c r="Y699" s="29"/>
      <c r="Z699" s="29"/>
    </row>
    <row r="700" spans="15:26" ht="14.25">
      <c r="O700" s="201">
        <v>313</v>
      </c>
      <c r="P700" s="192" t="s">
        <v>341</v>
      </c>
      <c r="Q700" s="199" t="s">
        <v>384</v>
      </c>
      <c r="R700" s="196">
        <v>5</v>
      </c>
      <c r="S700" s="185">
        <v>0</v>
      </c>
      <c r="T700" s="185">
        <v>1</v>
      </c>
      <c r="U700" s="185">
        <f t="shared" ref="U700:U704" si="266">+S700-T700+R700</f>
        <v>4</v>
      </c>
      <c r="V700" s="127"/>
      <c r="W700" s="118"/>
      <c r="Y700" s="29"/>
      <c r="Z700" s="29"/>
    </row>
    <row r="701" spans="15:26" ht="14.25">
      <c r="O701" s="201">
        <f t="shared" ref="O701:O704" si="267">+O700+1</f>
        <v>314</v>
      </c>
      <c r="P701" s="192" t="s">
        <v>28</v>
      </c>
      <c r="Q701" s="199" t="s">
        <v>384</v>
      </c>
      <c r="R701" s="196">
        <v>1</v>
      </c>
      <c r="S701" s="185">
        <v>0</v>
      </c>
      <c r="T701" s="185">
        <v>1</v>
      </c>
      <c r="U701" s="185">
        <f t="shared" si="266"/>
        <v>0</v>
      </c>
      <c r="V701" s="127"/>
      <c r="W701" s="118"/>
      <c r="Y701" s="29"/>
      <c r="Z701" s="29"/>
    </row>
    <row r="702" spans="15:26" ht="14.25">
      <c r="O702" s="215">
        <f t="shared" si="267"/>
        <v>315</v>
      </c>
      <c r="P702" s="192" t="s">
        <v>924</v>
      </c>
      <c r="Q702" s="199" t="s">
        <v>384</v>
      </c>
      <c r="R702" s="196">
        <v>0</v>
      </c>
      <c r="S702" s="185">
        <v>0</v>
      </c>
      <c r="T702" s="185">
        <v>0</v>
      </c>
      <c r="U702" s="185">
        <f t="shared" si="266"/>
        <v>0</v>
      </c>
      <c r="V702" s="127"/>
      <c r="W702" s="118"/>
      <c r="Y702" s="29"/>
      <c r="Z702" s="29"/>
    </row>
    <row r="703" spans="15:26" ht="14.25">
      <c r="O703" s="201">
        <f t="shared" si="267"/>
        <v>316</v>
      </c>
      <c r="P703" s="192" t="s">
        <v>1335</v>
      </c>
      <c r="Q703" s="199" t="s">
        <v>384</v>
      </c>
      <c r="R703" s="196">
        <v>2</v>
      </c>
      <c r="S703" s="185">
        <v>0</v>
      </c>
      <c r="T703" s="185">
        <v>0</v>
      </c>
      <c r="U703" s="185">
        <f t="shared" si="266"/>
        <v>2</v>
      </c>
      <c r="V703" s="127"/>
      <c r="W703" s="118"/>
      <c r="Y703" s="29"/>
      <c r="Z703" s="29"/>
    </row>
    <row r="704" spans="15:26" ht="14.25">
      <c r="O704" s="201">
        <f t="shared" si="267"/>
        <v>317</v>
      </c>
      <c r="P704" s="192" t="s">
        <v>1193</v>
      </c>
      <c r="Q704" s="199" t="s">
        <v>384</v>
      </c>
      <c r="R704" s="196">
        <v>1</v>
      </c>
      <c r="S704" s="185">
        <v>0</v>
      </c>
      <c r="T704" s="185">
        <v>0</v>
      </c>
      <c r="U704" s="185">
        <f t="shared" si="266"/>
        <v>1</v>
      </c>
      <c r="V704" s="127"/>
      <c r="W704" s="118"/>
      <c r="Y704" s="29"/>
      <c r="Z704" s="29"/>
    </row>
    <row r="705" spans="15:26" ht="14.25">
      <c r="O705" s="255">
        <v>318</v>
      </c>
      <c r="P705" s="216" t="s">
        <v>1325</v>
      </c>
      <c r="Q705" s="221" t="s">
        <v>384</v>
      </c>
      <c r="R705" s="226">
        <v>4</v>
      </c>
      <c r="S705" s="217">
        <v>0</v>
      </c>
      <c r="T705" s="217">
        <v>1</v>
      </c>
      <c r="U705" s="217">
        <f t="shared" ref="U705:U711" si="268">+S705-T705+R705</f>
        <v>3</v>
      </c>
      <c r="V705" s="158"/>
      <c r="W705" s="118"/>
      <c r="Y705" s="29"/>
      <c r="Z705" s="29"/>
    </row>
    <row r="706" spans="15:26" ht="14.25">
      <c r="O706" s="215">
        <v>319</v>
      </c>
      <c r="P706" s="192" t="s">
        <v>1237</v>
      </c>
      <c r="Q706" s="199" t="s">
        <v>384</v>
      </c>
      <c r="R706" s="196">
        <v>4</v>
      </c>
      <c r="S706" s="185">
        <v>0</v>
      </c>
      <c r="T706" s="185">
        <v>0</v>
      </c>
      <c r="U706" s="185">
        <f t="shared" si="268"/>
        <v>4</v>
      </c>
      <c r="V706" s="158"/>
      <c r="W706" s="118"/>
      <c r="Y706" s="29"/>
      <c r="Z706" s="29"/>
    </row>
    <row r="707" spans="15:26" ht="14.25">
      <c r="O707" s="201">
        <v>320</v>
      </c>
      <c r="P707" s="192" t="s">
        <v>1324</v>
      </c>
      <c r="Q707" s="199" t="s">
        <v>384</v>
      </c>
      <c r="R707" s="196">
        <v>1</v>
      </c>
      <c r="S707" s="185">
        <v>0</v>
      </c>
      <c r="T707" s="185">
        <v>0</v>
      </c>
      <c r="U707" s="185">
        <f t="shared" si="268"/>
        <v>1</v>
      </c>
      <c r="V707" s="158"/>
      <c r="W707" s="118"/>
      <c r="Y707" s="29"/>
      <c r="Z707" s="29"/>
    </row>
    <row r="708" spans="15:26" ht="14.25">
      <c r="O708" s="201">
        <f t="shared" ref="O708:O711" si="269">+O707+1</f>
        <v>321</v>
      </c>
      <c r="P708" s="192" t="s">
        <v>1238</v>
      </c>
      <c r="Q708" s="199" t="s">
        <v>384</v>
      </c>
      <c r="R708" s="196">
        <v>3</v>
      </c>
      <c r="S708" s="185">
        <v>0</v>
      </c>
      <c r="T708" s="185">
        <v>0</v>
      </c>
      <c r="U708" s="185">
        <f t="shared" si="268"/>
        <v>3</v>
      </c>
      <c r="V708" s="158"/>
      <c r="W708" s="118"/>
      <c r="Y708" s="29"/>
      <c r="Z708" s="29"/>
    </row>
    <row r="709" spans="15:26" ht="14.25">
      <c r="O709" s="201">
        <f t="shared" si="269"/>
        <v>322</v>
      </c>
      <c r="P709" s="192" t="s">
        <v>1239</v>
      </c>
      <c r="Q709" s="199" t="s">
        <v>384</v>
      </c>
      <c r="R709" s="196">
        <v>4</v>
      </c>
      <c r="S709" s="185">
        <v>0</v>
      </c>
      <c r="T709" s="185">
        <v>0</v>
      </c>
      <c r="U709" s="185">
        <f t="shared" si="268"/>
        <v>4</v>
      </c>
      <c r="V709" s="158"/>
      <c r="W709" s="118"/>
      <c r="Y709" s="29"/>
      <c r="Z709" s="29"/>
    </row>
    <row r="710" spans="15:26" ht="14.25">
      <c r="O710" s="201">
        <f t="shared" si="269"/>
        <v>323</v>
      </c>
      <c r="P710" s="192" t="s">
        <v>1240</v>
      </c>
      <c r="Q710" s="199" t="s">
        <v>384</v>
      </c>
      <c r="R710" s="196">
        <v>4</v>
      </c>
      <c r="S710" s="185">
        <v>0</v>
      </c>
      <c r="T710" s="185">
        <v>0</v>
      </c>
      <c r="U710" s="185">
        <f t="shared" si="268"/>
        <v>4</v>
      </c>
      <c r="V710" s="158"/>
      <c r="W710" s="118"/>
      <c r="Y710" s="29"/>
      <c r="Z710" s="29"/>
    </row>
    <row r="711" spans="15:26" ht="14.25">
      <c r="O711" s="201">
        <f t="shared" si="269"/>
        <v>324</v>
      </c>
      <c r="P711" s="192" t="s">
        <v>1241</v>
      </c>
      <c r="Q711" s="199" t="s">
        <v>384</v>
      </c>
      <c r="R711" s="196">
        <v>4</v>
      </c>
      <c r="S711" s="185">
        <v>0</v>
      </c>
      <c r="T711" s="185">
        <v>0</v>
      </c>
      <c r="U711" s="185">
        <f t="shared" si="268"/>
        <v>4</v>
      </c>
      <c r="V711" s="158"/>
      <c r="W711" s="118"/>
      <c r="Y711" s="29"/>
      <c r="Z711" s="29"/>
    </row>
    <row r="712" spans="15:26" ht="14.25">
      <c r="O712" s="201">
        <v>325</v>
      </c>
      <c r="P712" s="216" t="s">
        <v>1351</v>
      </c>
      <c r="Q712" s="221" t="s">
        <v>384</v>
      </c>
      <c r="R712" s="226">
        <v>2</v>
      </c>
      <c r="S712" s="217">
        <v>0</v>
      </c>
      <c r="T712" s="217">
        <v>0</v>
      </c>
      <c r="U712" s="217">
        <f t="shared" ref="U712" si="270">+R712+S712-T712</f>
        <v>2</v>
      </c>
      <c r="V712" s="158"/>
      <c r="W712" s="118"/>
      <c r="Y712" s="29"/>
      <c r="Z712" s="29"/>
    </row>
    <row r="713" spans="15:26" ht="14.25">
      <c r="O713" s="215">
        <v>326</v>
      </c>
      <c r="P713" s="192" t="s">
        <v>1366</v>
      </c>
      <c r="Q713" s="199" t="s">
        <v>384</v>
      </c>
      <c r="R713" s="196">
        <v>0</v>
      </c>
      <c r="S713" s="185">
        <v>0</v>
      </c>
      <c r="T713" s="185">
        <v>0</v>
      </c>
      <c r="U713" s="185">
        <f t="shared" ref="U713:U716" si="271">+R713+S713-T713</f>
        <v>0</v>
      </c>
      <c r="V713" s="158"/>
      <c r="W713" s="118"/>
      <c r="Y713" s="29"/>
      <c r="Z713" s="29"/>
    </row>
    <row r="714" spans="15:26" ht="14.25">
      <c r="O714" s="215">
        <v>327</v>
      </c>
      <c r="P714" s="192" t="s">
        <v>258</v>
      </c>
      <c r="Q714" s="221" t="s">
        <v>384</v>
      </c>
      <c r="R714" s="196">
        <v>1</v>
      </c>
      <c r="S714" s="185">
        <v>0</v>
      </c>
      <c r="T714" s="185">
        <v>0</v>
      </c>
      <c r="U714" s="185">
        <f t="shared" si="271"/>
        <v>1</v>
      </c>
      <c r="V714" s="146"/>
      <c r="W714" s="118"/>
      <c r="Y714" s="29"/>
      <c r="Z714" s="29"/>
    </row>
    <row r="715" spans="15:26" ht="14.25">
      <c r="O715" s="201">
        <f t="shared" ref="O715:O717" si="272">+O714+1</f>
        <v>328</v>
      </c>
      <c r="P715" s="192" t="s">
        <v>37</v>
      </c>
      <c r="Q715" s="199" t="s">
        <v>384</v>
      </c>
      <c r="R715" s="196">
        <v>3</v>
      </c>
      <c r="S715" s="185">
        <v>0</v>
      </c>
      <c r="T715" s="185">
        <v>0</v>
      </c>
      <c r="U715" s="185">
        <f t="shared" si="271"/>
        <v>3</v>
      </c>
      <c r="V715" s="146"/>
      <c r="W715" s="118"/>
      <c r="Y715" s="29"/>
      <c r="Z715" s="29"/>
    </row>
    <row r="716" spans="15:26" ht="14.25">
      <c r="O716" s="201">
        <f t="shared" si="272"/>
        <v>329</v>
      </c>
      <c r="P716" s="192" t="s">
        <v>342</v>
      </c>
      <c r="Q716" s="230" t="s">
        <v>384</v>
      </c>
      <c r="R716" s="231">
        <v>2</v>
      </c>
      <c r="S716" s="219">
        <v>0</v>
      </c>
      <c r="T716" s="219">
        <v>0</v>
      </c>
      <c r="U716" s="219">
        <f t="shared" si="271"/>
        <v>2</v>
      </c>
      <c r="V716" s="146"/>
      <c r="W716" s="118"/>
      <c r="Y716" s="29">
        <v>0</v>
      </c>
      <c r="Z716" s="29"/>
    </row>
    <row r="717" spans="15:26" ht="15" thickBot="1">
      <c r="O717" s="207">
        <f t="shared" si="272"/>
        <v>330</v>
      </c>
      <c r="P717" s="220" t="s">
        <v>1365</v>
      </c>
      <c r="Q717" s="222" t="s">
        <v>397</v>
      </c>
      <c r="R717" s="209">
        <v>2</v>
      </c>
      <c r="S717" s="191">
        <v>0</v>
      </c>
      <c r="T717" s="191">
        <v>0</v>
      </c>
      <c r="U717" s="191">
        <f t="shared" ref="U717" si="273">+R717+S717-T717</f>
        <v>2</v>
      </c>
      <c r="V717" s="146"/>
      <c r="W717" s="118"/>
      <c r="Y717" s="29"/>
      <c r="Z717" s="29"/>
    </row>
    <row r="718" spans="15:26" ht="14.25">
      <c r="O718" s="139"/>
      <c r="P718" s="132"/>
      <c r="Q718" s="137"/>
      <c r="R718" s="134"/>
      <c r="S718" s="130"/>
      <c r="T718" s="130"/>
      <c r="U718" s="130"/>
      <c r="V718" s="123"/>
      <c r="W718" s="118"/>
      <c r="Y718" s="29"/>
      <c r="Z718" s="29"/>
    </row>
    <row r="719" spans="15:26" ht="14.25">
      <c r="O719" s="139"/>
      <c r="P719" s="132"/>
      <c r="Q719" s="137"/>
      <c r="R719" s="134"/>
      <c r="S719" s="130"/>
      <c r="T719" s="130"/>
      <c r="U719" s="130"/>
      <c r="V719" s="123"/>
      <c r="W719" s="118"/>
      <c r="Y719" s="29"/>
      <c r="Z719" s="29"/>
    </row>
    <row r="720" spans="15:26" ht="15" thickBot="1">
      <c r="O720" s="131"/>
      <c r="P720" s="239" t="s">
        <v>1422</v>
      </c>
      <c r="Q720" s="167"/>
      <c r="R720" s="144">
        <v>0</v>
      </c>
      <c r="S720" s="145">
        <v>0</v>
      </c>
      <c r="T720" s="145"/>
      <c r="U720" s="145"/>
      <c r="V720" s="123"/>
      <c r="W720" s="118"/>
      <c r="Y720" s="29"/>
      <c r="Z720" s="29"/>
    </row>
    <row r="721" spans="15:32" ht="26.25" thickBot="1">
      <c r="O721" s="245" t="s">
        <v>372</v>
      </c>
      <c r="P721" s="166" t="s">
        <v>1233</v>
      </c>
      <c r="Q721" s="157" t="s">
        <v>374</v>
      </c>
      <c r="R721" s="157" t="s">
        <v>375</v>
      </c>
      <c r="S721" s="143" t="s">
        <v>376</v>
      </c>
      <c r="T721" s="157" t="s">
        <v>377</v>
      </c>
      <c r="U721" s="157" t="s">
        <v>354</v>
      </c>
      <c r="V721" s="146"/>
      <c r="W721" s="118"/>
      <c r="Y721" s="29"/>
      <c r="Z721" s="29"/>
    </row>
    <row r="722" spans="15:32" ht="14.25">
      <c r="O722" s="200">
        <v>1</v>
      </c>
      <c r="P722" s="203" t="s">
        <v>1282</v>
      </c>
      <c r="Q722" s="204" t="s">
        <v>384</v>
      </c>
      <c r="R722" s="196">
        <v>6</v>
      </c>
      <c r="S722" s="185">
        <v>0</v>
      </c>
      <c r="T722" s="185">
        <v>0</v>
      </c>
      <c r="U722" s="185">
        <f t="shared" ref="U722" si="274">+R722+S722-T722</f>
        <v>6</v>
      </c>
      <c r="V722" s="146"/>
      <c r="W722" s="118"/>
      <c r="Y722" s="29"/>
      <c r="Z722" s="29"/>
    </row>
    <row r="723" spans="15:32" ht="14.25">
      <c r="O723" s="211">
        <v>2</v>
      </c>
      <c r="P723" s="136" t="s">
        <v>182</v>
      </c>
      <c r="Q723" s="201" t="s">
        <v>384</v>
      </c>
      <c r="R723" s="196">
        <v>6</v>
      </c>
      <c r="S723" s="185">
        <v>0</v>
      </c>
      <c r="T723" s="185">
        <v>0</v>
      </c>
      <c r="U723" s="185">
        <f>+S723-T723+R723</f>
        <v>6</v>
      </c>
      <c r="V723" s="146"/>
      <c r="W723" s="118"/>
      <c r="Y723" s="29"/>
      <c r="Z723" s="29"/>
    </row>
    <row r="724" spans="15:32" ht="14.25">
      <c r="O724" s="201">
        <v>3</v>
      </c>
      <c r="P724" s="232" t="s">
        <v>206</v>
      </c>
      <c r="Q724" s="201" t="s">
        <v>419</v>
      </c>
      <c r="R724" s="196">
        <v>1</v>
      </c>
      <c r="S724" s="185">
        <v>0</v>
      </c>
      <c r="T724" s="185">
        <v>0</v>
      </c>
      <c r="U724" s="185">
        <f>+S724-T724+R724</f>
        <v>1</v>
      </c>
      <c r="V724" s="146"/>
      <c r="W724" s="118"/>
      <c r="Y724" s="210" t="s">
        <v>1273</v>
      </c>
      <c r="Z724" s="29"/>
    </row>
    <row r="725" spans="15:32" ht="15" thickBot="1">
      <c r="O725" s="207">
        <v>4</v>
      </c>
      <c r="P725" s="208" t="s">
        <v>1250</v>
      </c>
      <c r="Q725" s="207" t="s">
        <v>419</v>
      </c>
      <c r="R725" s="209">
        <v>0</v>
      </c>
      <c r="S725" s="191">
        <v>0</v>
      </c>
      <c r="T725" s="191">
        <v>0</v>
      </c>
      <c r="U725" s="191">
        <f>+S725-T725+R725</f>
        <v>0</v>
      </c>
      <c r="V725" s="123"/>
      <c r="W725" s="118"/>
      <c r="Y725" s="29"/>
      <c r="Z725" s="29"/>
    </row>
    <row r="726" spans="15:32" ht="14.25">
      <c r="O726" s="139"/>
      <c r="P726" s="151"/>
      <c r="Q726" s="139"/>
      <c r="R726" s="134"/>
      <c r="S726" s="130"/>
      <c r="T726" s="130"/>
      <c r="U726" s="130"/>
      <c r="V726" s="123"/>
      <c r="W726" s="118"/>
      <c r="Y726" s="29"/>
      <c r="Z726" s="29"/>
    </row>
    <row r="727" spans="15:32" ht="14.25">
      <c r="O727" s="139"/>
      <c r="P727" s="151"/>
      <c r="Q727" s="139"/>
      <c r="R727" s="134" t="s">
        <v>1423</v>
      </c>
      <c r="S727" s="130"/>
      <c r="T727" s="130"/>
      <c r="U727" s="130"/>
      <c r="V727" s="123"/>
      <c r="W727" s="118"/>
      <c r="Y727" s="29"/>
      <c r="Z727" s="29"/>
    </row>
    <row r="728" spans="15:32" ht="14.25">
      <c r="O728" s="139"/>
      <c r="P728" s="151"/>
      <c r="Q728" s="139"/>
      <c r="R728" s="134" t="s">
        <v>650</v>
      </c>
      <c r="S728" s="130"/>
      <c r="T728" s="130"/>
      <c r="U728" s="130"/>
      <c r="V728" s="123"/>
      <c r="W728" s="118"/>
      <c r="Y728" s="29"/>
      <c r="Z728" s="29"/>
    </row>
    <row r="729" spans="15:32" ht="14.25">
      <c r="O729" s="139"/>
      <c r="P729" s="151"/>
      <c r="Q729" s="139"/>
      <c r="R729" s="134"/>
      <c r="S729" s="130"/>
      <c r="T729" s="130"/>
      <c r="U729" s="130"/>
      <c r="V729" s="123"/>
      <c r="W729" s="118"/>
      <c r="Y729" s="29"/>
      <c r="Z729" s="29"/>
    </row>
    <row r="730" spans="15:32" ht="14.25">
      <c r="O730" s="139"/>
      <c r="P730" s="151"/>
      <c r="Q730" s="139"/>
      <c r="R730" s="134"/>
      <c r="S730" s="130"/>
      <c r="T730" s="130"/>
      <c r="U730" s="130"/>
      <c r="V730" s="123"/>
      <c r="W730" s="118"/>
      <c r="Y730" s="29"/>
      <c r="Z730" s="29"/>
    </row>
    <row r="731" spans="15:32" ht="14.25">
      <c r="O731" s="139"/>
      <c r="P731" s="151"/>
      <c r="Q731" s="139"/>
      <c r="R731" s="134" t="s">
        <v>1225</v>
      </c>
      <c r="S731" s="130"/>
      <c r="T731" s="130"/>
      <c r="U731" s="130"/>
      <c r="V731" s="123"/>
      <c r="W731" s="118"/>
      <c r="Y731" s="29"/>
      <c r="Z731" s="29"/>
    </row>
    <row r="732" spans="15:32" ht="14.25">
      <c r="O732" s="139"/>
      <c r="P732" s="151"/>
      <c r="Q732" s="139"/>
      <c r="R732" s="134"/>
      <c r="S732" s="130"/>
      <c r="T732" s="130"/>
      <c r="U732" s="130"/>
      <c r="V732" s="123"/>
      <c r="W732" s="118"/>
      <c r="Y732" s="29"/>
      <c r="Z732" s="29"/>
    </row>
    <row r="733" spans="15:32" ht="14.25">
      <c r="O733" s="139"/>
      <c r="P733" s="151"/>
      <c r="Q733" s="139"/>
      <c r="R733" s="134"/>
      <c r="S733" s="130"/>
      <c r="T733" s="130"/>
      <c r="U733" s="130"/>
      <c r="V733" s="123"/>
      <c r="W733" s="118"/>
      <c r="Y733" s="29"/>
      <c r="Z733" s="29"/>
    </row>
    <row r="734" spans="15:32" ht="15">
      <c r="P734" s="235" t="s">
        <v>704</v>
      </c>
      <c r="V734" s="119"/>
      <c r="W734" s="118"/>
      <c r="Y734" s="29"/>
      <c r="Z734" s="131" t="s">
        <v>416</v>
      </c>
      <c r="AA734" s="127"/>
      <c r="AB734" s="131"/>
      <c r="AC734" s="130"/>
      <c r="AD734" s="130">
        <v>0</v>
      </c>
      <c r="AE734" s="130">
        <v>0</v>
      </c>
      <c r="AF734" s="130"/>
    </row>
    <row r="735" spans="15:32" ht="15">
      <c r="P735" s="235" t="s">
        <v>1408</v>
      </c>
      <c r="Q735" s="236"/>
      <c r="V735" s="119"/>
      <c r="W735" s="118"/>
      <c r="Y735" s="29"/>
      <c r="Z735" s="29"/>
    </row>
    <row r="736" spans="15:32" ht="14.25">
      <c r="O736" s="29"/>
      <c r="P736" s="261" t="s">
        <v>416</v>
      </c>
      <c r="Q736" s="29"/>
      <c r="R736" s="29"/>
      <c r="V736" s="119"/>
      <c r="W736" s="118"/>
      <c r="Y736" s="29"/>
      <c r="Z736" s="29"/>
    </row>
    <row r="737" spans="15:26" ht="15" thickBot="1">
      <c r="O737" s="147"/>
      <c r="P737" s="237" t="s">
        <v>1396</v>
      </c>
      <c r="Q737" s="149"/>
      <c r="R737" s="149"/>
      <c r="S737" s="149"/>
      <c r="T737" s="149"/>
      <c r="U737" s="149"/>
      <c r="V737" s="119"/>
      <c r="W737" s="118"/>
      <c r="Y737" s="29"/>
      <c r="Z737" s="29"/>
    </row>
    <row r="738" spans="15:26" ht="26.25" thickBot="1">
      <c r="O738" s="143" t="s">
        <v>372</v>
      </c>
      <c r="P738" s="157" t="s">
        <v>373</v>
      </c>
      <c r="Q738" s="157" t="s">
        <v>374</v>
      </c>
      <c r="R738" s="157" t="s">
        <v>375</v>
      </c>
      <c r="S738" s="143" t="s">
        <v>376</v>
      </c>
      <c r="T738" s="157" t="s">
        <v>377</v>
      </c>
      <c r="U738" s="157" t="s">
        <v>354</v>
      </c>
      <c r="V738" s="119"/>
      <c r="W738" s="118"/>
      <c r="Y738" s="29"/>
      <c r="Z738" s="29"/>
    </row>
    <row r="739" spans="15:26" ht="14.25">
      <c r="O739" s="180">
        <v>1</v>
      </c>
      <c r="P739" s="181" t="s">
        <v>382</v>
      </c>
      <c r="Q739" s="180" t="s">
        <v>381</v>
      </c>
      <c r="R739" s="182">
        <v>50</v>
      </c>
      <c r="S739" s="182">
        <v>500</v>
      </c>
      <c r="T739" s="182">
        <v>250</v>
      </c>
      <c r="U739" s="182">
        <f>+S739-T739+R739</f>
        <v>300</v>
      </c>
      <c r="V739" s="119"/>
      <c r="W739" s="118"/>
      <c r="Y739" s="29"/>
      <c r="Z739" s="29"/>
    </row>
    <row r="740" spans="15:26" ht="14.25">
      <c r="O740" s="183">
        <f>+O739+1</f>
        <v>2</v>
      </c>
      <c r="P740" s="184" t="s">
        <v>380</v>
      </c>
      <c r="Q740" s="183" t="s">
        <v>381</v>
      </c>
      <c r="R740" s="185">
        <v>2610</v>
      </c>
      <c r="S740" s="185">
        <v>0</v>
      </c>
      <c r="T740" s="185">
        <v>600</v>
      </c>
      <c r="U740" s="185">
        <f>+S740-T740+R740</f>
        <v>2010</v>
      </c>
      <c r="V740" s="119"/>
      <c r="W740" s="118"/>
      <c r="Y740" s="29"/>
      <c r="Z740" s="29"/>
    </row>
    <row r="741" spans="15:26" ht="14.25">
      <c r="O741" s="183">
        <v>3</v>
      </c>
      <c r="P741" s="184" t="s">
        <v>1317</v>
      </c>
      <c r="Q741" s="183" t="s">
        <v>381</v>
      </c>
      <c r="R741" s="185">
        <v>1715</v>
      </c>
      <c r="S741" s="185">
        <v>0</v>
      </c>
      <c r="T741" s="185">
        <v>735</v>
      </c>
      <c r="U741" s="185">
        <f t="shared" ref="U741:U743" si="275">+S741-T741+R741</f>
        <v>980</v>
      </c>
      <c r="V741" s="119"/>
      <c r="W741" s="118"/>
      <c r="Y741" s="29"/>
      <c r="Z741" s="29"/>
    </row>
    <row r="742" spans="15:26" ht="14.25">
      <c r="O742" s="183">
        <v>4</v>
      </c>
      <c r="P742" s="184" t="s">
        <v>1397</v>
      </c>
      <c r="Q742" s="183" t="s">
        <v>427</v>
      </c>
      <c r="R742" s="185">
        <v>2</v>
      </c>
      <c r="S742" s="185">
        <v>0</v>
      </c>
      <c r="T742" s="185">
        <v>1</v>
      </c>
      <c r="U742" s="185">
        <f t="shared" si="275"/>
        <v>1</v>
      </c>
      <c r="V742" s="119"/>
      <c r="W742" s="118"/>
      <c r="Y742" s="29"/>
      <c r="Z742" s="29"/>
    </row>
    <row r="743" spans="15:26" ht="14.25">
      <c r="O743" s="183">
        <v>5</v>
      </c>
      <c r="P743" s="184" t="s">
        <v>1135</v>
      </c>
      <c r="Q743" s="183" t="s">
        <v>383</v>
      </c>
      <c r="R743" s="185">
        <v>12</v>
      </c>
      <c r="S743" s="185">
        <v>0</v>
      </c>
      <c r="T743" s="185">
        <v>1</v>
      </c>
      <c r="U743" s="185">
        <f t="shared" si="275"/>
        <v>11</v>
      </c>
      <c r="V743" s="119"/>
      <c r="W743" s="118"/>
      <c r="Y743" s="29"/>
      <c r="Z743" s="29"/>
    </row>
    <row r="744" spans="15:26" ht="14.25">
      <c r="O744" s="183">
        <v>6</v>
      </c>
      <c r="P744" s="184" t="s">
        <v>209</v>
      </c>
      <c r="Q744" s="183" t="s">
        <v>383</v>
      </c>
      <c r="R744" s="185">
        <v>2</v>
      </c>
      <c r="S744" s="185">
        <v>0</v>
      </c>
      <c r="T744" s="185">
        <v>0</v>
      </c>
      <c r="U744" s="185">
        <f>+S744-T744+R744</f>
        <v>2</v>
      </c>
      <c r="V744" s="119"/>
      <c r="W744" s="118"/>
      <c r="Y744" s="29"/>
      <c r="Z744" s="29"/>
    </row>
    <row r="745" spans="15:26" ht="14.25">
      <c r="O745" s="183">
        <v>7</v>
      </c>
      <c r="P745" s="184" t="s">
        <v>496</v>
      </c>
      <c r="Q745" s="183" t="s">
        <v>383</v>
      </c>
      <c r="R745" s="185">
        <v>1</v>
      </c>
      <c r="S745" s="185">
        <v>0</v>
      </c>
      <c r="T745" s="185">
        <v>0</v>
      </c>
      <c r="U745" s="185">
        <f t="shared" ref="U745:U746" si="276">+S745-T745+R745</f>
        <v>1</v>
      </c>
      <c r="V745" s="119"/>
      <c r="W745" s="118"/>
      <c r="Y745" s="29"/>
      <c r="Z745" s="29"/>
    </row>
    <row r="746" spans="15:26" ht="14.25">
      <c r="O746" s="183">
        <v>8</v>
      </c>
      <c r="P746" s="184" t="s">
        <v>1367</v>
      </c>
      <c r="Q746" s="183" t="s">
        <v>384</v>
      </c>
      <c r="R746" s="185">
        <v>300</v>
      </c>
      <c r="S746" s="185">
        <v>0</v>
      </c>
      <c r="T746" s="185">
        <v>0</v>
      </c>
      <c r="U746" s="185">
        <f t="shared" si="276"/>
        <v>300</v>
      </c>
      <c r="V746" s="119"/>
      <c r="W746" s="118"/>
      <c r="Y746" s="29"/>
      <c r="Z746" s="29"/>
    </row>
    <row r="747" spans="15:26" ht="14.25">
      <c r="O747" s="183">
        <v>9</v>
      </c>
      <c r="P747" s="184" t="s">
        <v>385</v>
      </c>
      <c r="Q747" s="183" t="s">
        <v>386</v>
      </c>
      <c r="R747" s="185">
        <v>290</v>
      </c>
      <c r="S747" s="185">
        <v>593</v>
      </c>
      <c r="T747" s="185">
        <v>590</v>
      </c>
      <c r="U747" s="185">
        <f>+S747-T747+R747</f>
        <v>293</v>
      </c>
      <c r="V747" s="119"/>
      <c r="W747" s="118"/>
      <c r="Y747" s="29"/>
      <c r="Z747" s="29"/>
    </row>
    <row r="748" spans="15:26" ht="14.25">
      <c r="O748" s="183">
        <v>10</v>
      </c>
      <c r="P748" s="184" t="s">
        <v>1398</v>
      </c>
      <c r="Q748" s="183" t="s">
        <v>437</v>
      </c>
      <c r="R748" s="185">
        <v>47</v>
      </c>
      <c r="S748" s="185">
        <v>0</v>
      </c>
      <c r="T748" s="185">
        <v>0</v>
      </c>
      <c r="U748" s="185">
        <f t="shared" ref="U748" si="277">+S748-T748+R748</f>
        <v>47</v>
      </c>
      <c r="V748" s="119"/>
      <c r="W748" s="118"/>
      <c r="Y748" s="29"/>
      <c r="Z748" s="29"/>
    </row>
    <row r="749" spans="15:26" ht="14.25">
      <c r="O749" s="183">
        <v>11</v>
      </c>
      <c r="P749" s="184" t="s">
        <v>1399</v>
      </c>
      <c r="Q749" s="183" t="s">
        <v>437</v>
      </c>
      <c r="R749" s="185">
        <v>47</v>
      </c>
      <c r="S749" s="185">
        <v>0</v>
      </c>
      <c r="T749" s="185">
        <v>0</v>
      </c>
      <c r="U749" s="185">
        <f t="shared" ref="U749" si="278">+S749-T749+R749</f>
        <v>47</v>
      </c>
      <c r="V749" s="119"/>
      <c r="W749" s="118"/>
      <c r="Y749" s="29"/>
      <c r="Z749" s="29"/>
    </row>
    <row r="750" spans="15:26" ht="14.25">
      <c r="O750" s="183">
        <v>12</v>
      </c>
      <c r="P750" s="184" t="s">
        <v>389</v>
      </c>
      <c r="Q750" s="183" t="s">
        <v>381</v>
      </c>
      <c r="R750" s="185">
        <v>9000</v>
      </c>
      <c r="S750" s="185">
        <v>0</v>
      </c>
      <c r="T750" s="185">
        <v>4000</v>
      </c>
      <c r="U750" s="185">
        <f>+S750-T750+R750</f>
        <v>5000</v>
      </c>
      <c r="V750" s="119"/>
      <c r="W750" s="118"/>
      <c r="Y750" s="29"/>
      <c r="Z750" s="29"/>
    </row>
    <row r="751" spans="15:26" ht="14.25">
      <c r="O751" s="183">
        <v>13</v>
      </c>
      <c r="P751" s="184" t="s">
        <v>392</v>
      </c>
      <c r="Q751" s="183" t="s">
        <v>381</v>
      </c>
      <c r="R751" s="186">
        <v>1100</v>
      </c>
      <c r="S751" s="185">
        <v>1000</v>
      </c>
      <c r="T751" s="185">
        <v>1375</v>
      </c>
      <c r="U751" s="185">
        <f t="shared" ref="U751" si="279">+S751-T751+R751</f>
        <v>725</v>
      </c>
      <c r="V751" s="119"/>
      <c r="W751" s="118"/>
      <c r="Y751" s="29"/>
      <c r="Z751" s="29"/>
    </row>
    <row r="752" spans="15:26" ht="14.25">
      <c r="O752" s="183">
        <v>14</v>
      </c>
      <c r="P752" s="184" t="s">
        <v>502</v>
      </c>
      <c r="Q752" s="183" t="s">
        <v>393</v>
      </c>
      <c r="R752" s="186">
        <v>9</v>
      </c>
      <c r="S752" s="185">
        <v>0</v>
      </c>
      <c r="T752" s="185">
        <v>9</v>
      </c>
      <c r="U752" s="185">
        <f>+S752-T752+R752</f>
        <v>0</v>
      </c>
      <c r="V752" s="119"/>
      <c r="W752" s="118"/>
      <c r="Y752" s="29"/>
      <c r="Z752" s="29"/>
    </row>
    <row r="753" spans="15:26" ht="15" thickBot="1">
      <c r="O753" s="188">
        <v>15</v>
      </c>
      <c r="P753" s="190" t="s">
        <v>432</v>
      </c>
      <c r="Q753" s="188" t="s">
        <v>433</v>
      </c>
      <c r="R753" s="262">
        <v>16</v>
      </c>
      <c r="S753" s="191">
        <v>46</v>
      </c>
      <c r="T753" s="191">
        <v>18</v>
      </c>
      <c r="U753" s="191">
        <f t="shared" ref="U753" si="280">+S753-T753+R753</f>
        <v>44</v>
      </c>
      <c r="V753" s="123"/>
      <c r="W753" s="118"/>
      <c r="Y753" s="29"/>
      <c r="Z753" s="29"/>
    </row>
    <row r="754" spans="15:26" ht="14.25">
      <c r="O754" s="119"/>
      <c r="P754" s="119"/>
      <c r="Q754" s="119"/>
      <c r="R754" s="119"/>
      <c r="S754" s="119"/>
      <c r="T754" s="119"/>
      <c r="U754" s="122"/>
      <c r="V754" s="119"/>
      <c r="W754" s="118"/>
      <c r="Y754" s="29"/>
      <c r="Z754" s="29"/>
    </row>
    <row r="755" spans="15:26" ht="15" thickBot="1">
      <c r="O755" s="149"/>
      <c r="P755" s="263" t="s">
        <v>1400</v>
      </c>
      <c r="Q755" s="149"/>
      <c r="R755" s="149"/>
      <c r="S755" s="149"/>
      <c r="T755" s="149"/>
      <c r="U755" s="264"/>
      <c r="V755" s="123"/>
      <c r="W755" s="118"/>
      <c r="Y755" s="29"/>
      <c r="Z755" s="29"/>
    </row>
    <row r="756" spans="15:26" ht="14.25">
      <c r="O756" s="211">
        <v>1</v>
      </c>
      <c r="P756" s="249" t="s">
        <v>1401</v>
      </c>
      <c r="Q756" s="211" t="s">
        <v>418</v>
      </c>
      <c r="R756" s="217">
        <v>0</v>
      </c>
      <c r="S756" s="217">
        <v>0</v>
      </c>
      <c r="T756" s="217">
        <v>0</v>
      </c>
      <c r="U756" s="217">
        <f>+S756-T756+R756</f>
        <v>0</v>
      </c>
      <c r="V756" s="119"/>
      <c r="W756" s="118"/>
      <c r="Y756" s="29"/>
      <c r="Z756" s="29"/>
    </row>
    <row r="757" spans="15:26" ht="14.25">
      <c r="O757" s="183">
        <v>2</v>
      </c>
      <c r="P757" s="184" t="s">
        <v>890</v>
      </c>
      <c r="Q757" s="183" t="s">
        <v>427</v>
      </c>
      <c r="R757" s="185">
        <v>1</v>
      </c>
      <c r="S757" s="185">
        <v>0</v>
      </c>
      <c r="T757" s="185">
        <v>1</v>
      </c>
      <c r="U757" s="185">
        <f t="shared" ref="U757:U758" si="281">+S757-T757+R757</f>
        <v>0</v>
      </c>
      <c r="V757" s="119"/>
      <c r="W757" s="118"/>
      <c r="Y757" s="29"/>
      <c r="Z757" s="29"/>
    </row>
    <row r="758" spans="15:26" ht="14.25">
      <c r="O758" s="183">
        <v>3</v>
      </c>
      <c r="P758" s="184" t="s">
        <v>1402</v>
      </c>
      <c r="Q758" s="183" t="s">
        <v>437</v>
      </c>
      <c r="R758" s="185">
        <v>0</v>
      </c>
      <c r="S758" s="185">
        <v>0</v>
      </c>
      <c r="T758" s="185">
        <v>0</v>
      </c>
      <c r="U758" s="185">
        <f t="shared" si="281"/>
        <v>0</v>
      </c>
      <c r="V758" s="119"/>
      <c r="W758" s="118"/>
      <c r="Y758" s="29"/>
      <c r="Z758" s="29"/>
    </row>
    <row r="759" spans="15:26" ht="14.25">
      <c r="O759" s="183">
        <v>4</v>
      </c>
      <c r="P759" s="184" t="s">
        <v>1403</v>
      </c>
      <c r="Q759" s="183" t="s">
        <v>437</v>
      </c>
      <c r="R759" s="185">
        <v>1</v>
      </c>
      <c r="S759" s="185">
        <v>0</v>
      </c>
      <c r="T759" s="185">
        <v>0</v>
      </c>
      <c r="U759" s="185">
        <f>+S759-T759+R759</f>
        <v>1</v>
      </c>
      <c r="V759" s="119"/>
      <c r="W759" s="118"/>
      <c r="Y759" s="29"/>
      <c r="Z759" s="29"/>
    </row>
    <row r="760" spans="15:26" ht="14.25">
      <c r="O760" s="183">
        <v>5</v>
      </c>
      <c r="P760" s="184" t="s">
        <v>1404</v>
      </c>
      <c r="Q760" s="183" t="s">
        <v>437</v>
      </c>
      <c r="R760" s="186">
        <v>1</v>
      </c>
      <c r="S760" s="185">
        <v>1</v>
      </c>
      <c r="T760" s="185">
        <v>1</v>
      </c>
      <c r="U760" s="185">
        <f t="shared" ref="U760" si="282">+S760-T760+R760</f>
        <v>1</v>
      </c>
      <c r="V760" s="123"/>
      <c r="W760" s="118"/>
      <c r="Y760" s="29"/>
      <c r="Z760" s="29"/>
    </row>
    <row r="761" spans="15:26" ht="14.25">
      <c r="O761" s="183">
        <v>6</v>
      </c>
      <c r="P761" s="184" t="s">
        <v>950</v>
      </c>
      <c r="Q761" s="183" t="s">
        <v>437</v>
      </c>
      <c r="R761" s="186">
        <v>1</v>
      </c>
      <c r="S761" s="185">
        <v>0</v>
      </c>
      <c r="T761" s="185">
        <v>0</v>
      </c>
      <c r="U761" s="185">
        <f>+S761-T761+R761</f>
        <v>1</v>
      </c>
      <c r="V761" s="119"/>
      <c r="W761" s="118"/>
      <c r="Y761" s="29"/>
      <c r="Z761" s="29"/>
    </row>
    <row r="762" spans="15:26" ht="15" thickBot="1">
      <c r="O762" s="188">
        <v>7</v>
      </c>
      <c r="P762" s="190" t="s">
        <v>1405</v>
      </c>
      <c r="Q762" s="188" t="s">
        <v>388</v>
      </c>
      <c r="R762" s="262">
        <v>0</v>
      </c>
      <c r="S762" s="191">
        <v>0</v>
      </c>
      <c r="T762" s="191">
        <v>0</v>
      </c>
      <c r="U762" s="191">
        <f t="shared" ref="U762" si="283">+S762-T762+R762</f>
        <v>0</v>
      </c>
      <c r="V762" s="119"/>
      <c r="W762" s="118"/>
      <c r="Y762" s="29"/>
      <c r="Z762" s="29"/>
    </row>
    <row r="763" spans="15:26" ht="14.25">
      <c r="O763" s="119"/>
      <c r="P763" s="119"/>
      <c r="Q763" s="119"/>
      <c r="R763" s="119"/>
      <c r="S763" s="119"/>
      <c r="T763" s="119"/>
      <c r="U763" s="120"/>
      <c r="V763" s="119"/>
      <c r="W763" s="118"/>
      <c r="Y763" s="29"/>
      <c r="Z763" s="29"/>
    </row>
    <row r="764" spans="15:26" ht="14.25">
      <c r="O764" s="119"/>
      <c r="P764" s="119"/>
      <c r="Q764" s="119"/>
      <c r="R764" s="128" t="s">
        <v>1409</v>
      </c>
      <c r="S764" s="119"/>
      <c r="T764" s="119"/>
      <c r="U764" s="120"/>
      <c r="V764" s="119"/>
      <c r="W764" s="118"/>
      <c r="Y764" s="29"/>
      <c r="Z764" s="29"/>
    </row>
    <row r="765" spans="15:26" ht="14.25">
      <c r="O765" s="119"/>
      <c r="P765" s="119"/>
      <c r="Q765" s="119"/>
      <c r="R765" s="119"/>
      <c r="S765" s="128" t="s">
        <v>1406</v>
      </c>
      <c r="T765" s="119"/>
      <c r="U765" s="120"/>
      <c r="V765" s="119"/>
      <c r="W765" s="118"/>
      <c r="Y765" s="29"/>
      <c r="Z765" s="29"/>
    </row>
    <row r="766" spans="15:26" ht="14.25">
      <c r="O766" s="119"/>
      <c r="P766" s="119"/>
      <c r="Q766" s="119"/>
      <c r="R766" s="119"/>
      <c r="S766" s="119"/>
      <c r="T766" s="119"/>
      <c r="U766" s="120"/>
      <c r="V766" s="119"/>
      <c r="W766" s="118"/>
      <c r="Y766" s="29"/>
      <c r="Z766" s="29"/>
    </row>
    <row r="767" spans="15:26" ht="14.25">
      <c r="O767" s="119"/>
      <c r="P767" s="119"/>
      <c r="Q767" s="119"/>
      <c r="R767" s="119"/>
      <c r="S767" s="119"/>
      <c r="T767" s="119"/>
      <c r="U767" s="120"/>
      <c r="V767" s="119"/>
      <c r="W767" s="118"/>
      <c r="Y767" s="29"/>
      <c r="Z767" s="29"/>
    </row>
    <row r="768" spans="15:26" ht="14.25">
      <c r="O768" s="119"/>
      <c r="P768" s="119"/>
      <c r="Q768" s="119"/>
      <c r="R768" s="119"/>
      <c r="S768" s="128" t="s">
        <v>1407</v>
      </c>
      <c r="T768" s="119"/>
      <c r="U768" s="123"/>
      <c r="V768" s="119"/>
      <c r="W768" s="118"/>
      <c r="Y768" s="29"/>
      <c r="Z768" s="29"/>
    </row>
    <row r="769" spans="15:26" ht="14.25">
      <c r="O769" s="119"/>
      <c r="P769" s="119"/>
      <c r="Q769" s="119"/>
      <c r="R769" s="119"/>
      <c r="S769" s="119"/>
      <c r="T769" s="119"/>
      <c r="U769" s="121"/>
      <c r="V769" s="119"/>
      <c r="W769" s="118"/>
      <c r="Y769" s="29"/>
      <c r="Z769" s="29"/>
    </row>
    <row r="770" spans="15:26" ht="14.25">
      <c r="O770" s="119"/>
      <c r="P770" s="119"/>
      <c r="Q770" s="119"/>
      <c r="R770" s="119"/>
      <c r="S770" s="119"/>
      <c r="T770" s="119"/>
      <c r="U770" s="120"/>
      <c r="V770" s="119"/>
      <c r="W770" s="118"/>
      <c r="Y770" s="29"/>
      <c r="Z770" s="29"/>
    </row>
    <row r="771" spans="15:26" ht="14.25">
      <c r="O771" s="119"/>
      <c r="P771" s="119"/>
      <c r="Q771" s="119"/>
      <c r="R771" s="119"/>
      <c r="S771" s="119"/>
      <c r="T771" s="119"/>
      <c r="U771" s="120"/>
      <c r="V771" s="119"/>
      <c r="W771" s="118"/>
      <c r="Y771" s="29"/>
      <c r="Z771" s="29"/>
    </row>
    <row r="772" spans="15:26" ht="14.25">
      <c r="O772" s="119"/>
      <c r="P772" s="119"/>
      <c r="Q772" s="119"/>
      <c r="R772" s="119"/>
      <c r="S772" s="119"/>
      <c r="T772" s="119"/>
      <c r="U772" s="120"/>
      <c r="V772" s="119"/>
      <c r="W772" s="118"/>
      <c r="Y772" s="29"/>
      <c r="Z772" s="29"/>
    </row>
    <row r="773" spans="15:26" ht="14.25">
      <c r="O773" s="119"/>
      <c r="P773" s="119"/>
      <c r="Q773" s="119"/>
      <c r="R773" s="119"/>
      <c r="S773" s="119"/>
      <c r="T773" s="119"/>
      <c r="U773" s="120"/>
      <c r="V773" s="119"/>
      <c r="W773" s="118"/>
      <c r="Y773" s="29"/>
      <c r="Z773" s="29"/>
    </row>
    <row r="774" spans="15:26" ht="14.25">
      <c r="O774" s="119"/>
      <c r="P774" s="119"/>
      <c r="Q774" s="119"/>
      <c r="R774" s="119"/>
      <c r="S774" s="119"/>
      <c r="T774" s="119"/>
      <c r="U774" s="120"/>
      <c r="V774" s="119"/>
      <c r="W774" s="118"/>
      <c r="Y774" s="29"/>
      <c r="Z774" s="29"/>
    </row>
    <row r="775" spans="15:26" ht="14.25">
      <c r="O775" s="119"/>
      <c r="P775" s="119"/>
      <c r="Q775" s="119"/>
      <c r="R775" s="119"/>
      <c r="S775" s="119"/>
      <c r="T775" s="119"/>
      <c r="U775" s="120"/>
      <c r="V775" s="119"/>
      <c r="W775" s="118"/>
      <c r="Y775" s="29"/>
      <c r="Z775" s="29"/>
    </row>
    <row r="776" spans="15:26" ht="14.25">
      <c r="O776" s="119"/>
      <c r="P776" s="119"/>
      <c r="Q776" s="119"/>
      <c r="R776" s="119"/>
      <c r="S776" s="119"/>
      <c r="T776" s="119"/>
      <c r="U776" s="123"/>
      <c r="V776" s="119"/>
      <c r="W776" s="118"/>
      <c r="Y776" s="29"/>
      <c r="Z776" s="29"/>
    </row>
    <row r="777" spans="15:26" ht="14.25">
      <c r="O777" s="119"/>
      <c r="P777" s="119"/>
      <c r="Q777" s="119"/>
      <c r="R777" s="119"/>
      <c r="S777" s="119"/>
      <c r="T777" s="119"/>
      <c r="U777" s="121"/>
      <c r="V777" s="119"/>
      <c r="W777" s="118"/>
      <c r="Y777" s="29"/>
      <c r="Z777" s="29"/>
    </row>
    <row r="778" spans="15:26" ht="14.25">
      <c r="O778" s="119"/>
      <c r="P778" s="119"/>
      <c r="Q778" s="119"/>
      <c r="R778" s="119"/>
      <c r="S778" s="119"/>
      <c r="T778" s="119"/>
      <c r="U778" s="120"/>
      <c r="V778" s="119"/>
      <c r="W778" s="118"/>
      <c r="Y778" s="29"/>
      <c r="Z778" s="29"/>
    </row>
    <row r="779" spans="15:26" ht="14.25">
      <c r="O779" s="119"/>
      <c r="P779" s="119"/>
      <c r="Q779" s="119"/>
      <c r="R779" s="119"/>
      <c r="S779" s="119"/>
      <c r="T779" s="119"/>
      <c r="U779" s="120"/>
      <c r="V779" s="119"/>
      <c r="W779" s="118"/>
      <c r="Y779" s="29"/>
      <c r="Z779" s="29"/>
    </row>
    <row r="780" spans="15:26" ht="14.25">
      <c r="O780" s="119"/>
      <c r="P780" s="119"/>
      <c r="Q780" s="119"/>
      <c r="R780" s="119"/>
      <c r="S780" s="119"/>
      <c r="T780" s="119"/>
      <c r="U780" s="120"/>
      <c r="V780" s="119"/>
      <c r="W780" s="118"/>
      <c r="Y780" s="29"/>
      <c r="Z780" s="29"/>
    </row>
    <row r="781" spans="15:26" ht="14.25">
      <c r="O781" s="119"/>
      <c r="P781" s="119"/>
      <c r="Q781" s="119"/>
      <c r="R781" s="119"/>
      <c r="S781" s="119"/>
      <c r="T781" s="119"/>
      <c r="U781" s="120"/>
      <c r="V781" s="119"/>
      <c r="W781" s="118"/>
      <c r="Y781" s="29"/>
      <c r="Z781" s="29"/>
    </row>
    <row r="782" spans="15:26" ht="14.25">
      <c r="O782" s="119"/>
      <c r="P782" s="119"/>
      <c r="Q782" s="119"/>
      <c r="R782" s="119"/>
      <c r="S782" s="119"/>
      <c r="T782" s="119"/>
      <c r="U782" s="120"/>
      <c r="V782" s="119"/>
      <c r="W782" s="118"/>
      <c r="Y782" s="29"/>
      <c r="Z782" s="29"/>
    </row>
    <row r="783" spans="15:26" ht="14.25">
      <c r="O783" s="119"/>
      <c r="P783" s="119"/>
      <c r="Q783" s="119"/>
      <c r="R783" s="119"/>
      <c r="S783" s="119"/>
      <c r="T783" s="119"/>
      <c r="U783" s="120"/>
      <c r="V783" s="119"/>
      <c r="W783" s="118"/>
      <c r="Y783" s="29"/>
      <c r="Z783" s="29"/>
    </row>
    <row r="784" spans="15:26" ht="14.25">
      <c r="O784" s="119"/>
      <c r="P784" s="119"/>
      <c r="Q784" s="119"/>
      <c r="R784" s="119"/>
      <c r="S784" s="119"/>
      <c r="T784" s="119"/>
      <c r="U784" s="120"/>
      <c r="V784" s="119"/>
      <c r="W784" s="118"/>
      <c r="Y784" s="29"/>
      <c r="Z784" s="29"/>
    </row>
    <row r="785" spans="15:26" ht="14.25">
      <c r="O785" s="119"/>
      <c r="P785" s="119"/>
      <c r="Q785" s="119"/>
      <c r="R785" s="119"/>
      <c r="S785" s="119"/>
      <c r="T785" s="119"/>
      <c r="U785" s="120"/>
      <c r="V785" s="119"/>
      <c r="W785" s="118"/>
      <c r="Y785" s="29"/>
      <c r="Z785" s="29"/>
    </row>
    <row r="786" spans="15:26" ht="14.25">
      <c r="O786" s="119"/>
      <c r="P786" s="119"/>
      <c r="Q786" s="119"/>
      <c r="R786" s="119"/>
      <c r="S786" s="119"/>
      <c r="T786" s="119"/>
      <c r="U786" s="120"/>
      <c r="V786" s="119"/>
      <c r="W786" s="118"/>
      <c r="Y786" s="29"/>
      <c r="Z786" s="29"/>
    </row>
    <row r="787" spans="15:26" ht="14.25">
      <c r="O787" s="119"/>
      <c r="P787" s="119"/>
      <c r="Q787" s="119"/>
      <c r="R787" s="119"/>
      <c r="S787" s="119"/>
      <c r="T787" s="119"/>
      <c r="U787" s="120"/>
      <c r="V787" s="119"/>
      <c r="W787" s="118"/>
      <c r="Y787" s="29"/>
      <c r="Z787" s="29"/>
    </row>
    <row r="788" spans="15:26" ht="14.25">
      <c r="O788" s="119"/>
      <c r="P788" s="119"/>
      <c r="Q788" s="119"/>
      <c r="R788" s="119"/>
      <c r="S788" s="119"/>
      <c r="T788" s="119"/>
      <c r="U788" s="120"/>
      <c r="V788" s="119"/>
      <c r="W788" s="118"/>
    </row>
    <row r="789" spans="15:26" ht="14.25">
      <c r="O789" s="119"/>
      <c r="P789" s="119"/>
      <c r="Q789" s="119"/>
      <c r="R789" s="119"/>
      <c r="S789" s="119"/>
      <c r="T789" s="119"/>
      <c r="U789" s="120"/>
      <c r="V789" s="119"/>
      <c r="W789" s="118"/>
      <c r="Y789" s="29"/>
      <c r="Z789" s="29"/>
    </row>
    <row r="790" spans="15:26" ht="14.25">
      <c r="O790" s="119"/>
      <c r="P790" s="119"/>
      <c r="Q790" s="119"/>
      <c r="R790" s="119"/>
      <c r="S790" s="119"/>
      <c r="T790" s="119"/>
      <c r="U790" s="120"/>
      <c r="V790" s="119"/>
      <c r="W790" s="118"/>
    </row>
    <row r="791" spans="15:26" ht="14.25">
      <c r="O791" s="119"/>
      <c r="P791" s="119"/>
      <c r="Q791" s="119"/>
      <c r="R791" s="119"/>
      <c r="S791" s="119"/>
      <c r="T791" s="119"/>
      <c r="U791" s="120"/>
      <c r="V791" s="119"/>
      <c r="W791" s="118"/>
      <c r="Y791" s="29"/>
      <c r="Z791" s="29"/>
    </row>
    <row r="792" spans="15:26" ht="14.25">
      <c r="O792" s="119"/>
      <c r="P792" s="119"/>
      <c r="Q792" s="119"/>
      <c r="R792" s="119"/>
      <c r="S792" s="119"/>
      <c r="T792" s="119"/>
      <c r="U792" s="120"/>
      <c r="V792" s="119"/>
      <c r="W792" s="118"/>
      <c r="Y792" s="29"/>
      <c r="Z792" s="29"/>
    </row>
    <row r="793" spans="15:26" ht="14.25">
      <c r="O793" s="119"/>
      <c r="P793" s="119"/>
      <c r="Q793" s="119"/>
      <c r="R793" s="119"/>
      <c r="S793" s="119"/>
      <c r="T793" s="119"/>
      <c r="U793" s="120"/>
      <c r="V793" s="119"/>
      <c r="W793" s="118"/>
    </row>
    <row r="794" spans="15:26" ht="14.25">
      <c r="O794" s="119"/>
      <c r="P794" s="119"/>
      <c r="Q794" s="119"/>
      <c r="R794" s="119"/>
      <c r="S794" s="119"/>
      <c r="T794" s="119"/>
      <c r="U794" s="120"/>
      <c r="V794" s="119"/>
      <c r="W794" s="118"/>
    </row>
    <row r="795" spans="15:26" ht="14.25">
      <c r="O795" s="119"/>
      <c r="P795" s="119"/>
      <c r="Q795" s="119"/>
      <c r="R795" s="119"/>
      <c r="S795" s="119"/>
      <c r="T795" s="119"/>
      <c r="U795" s="120"/>
      <c r="V795" s="119"/>
      <c r="W795" s="118"/>
    </row>
    <row r="796" spans="15:26" ht="14.25">
      <c r="O796" s="119"/>
      <c r="P796" s="119"/>
      <c r="Q796" s="119"/>
      <c r="R796" s="119"/>
      <c r="S796" s="119"/>
      <c r="T796" s="119"/>
      <c r="U796" s="120"/>
      <c r="V796" s="119"/>
      <c r="W796" s="118"/>
    </row>
    <row r="797" spans="15:26" ht="14.25">
      <c r="O797" s="119"/>
      <c r="P797" s="119"/>
      <c r="Q797" s="119"/>
      <c r="R797" s="119"/>
      <c r="S797" s="119"/>
      <c r="T797" s="119"/>
      <c r="U797" s="120"/>
      <c r="V797" s="119"/>
      <c r="W797" s="118"/>
    </row>
    <row r="798" spans="15:26" ht="14.25">
      <c r="O798" s="119"/>
      <c r="P798" s="119"/>
      <c r="Q798" s="119"/>
      <c r="R798" s="119"/>
      <c r="S798" s="119"/>
      <c r="T798" s="119"/>
      <c r="U798" s="120"/>
      <c r="V798" s="119"/>
      <c r="W798" s="118"/>
      <c r="Y798" s="29"/>
      <c r="Z798" s="29"/>
    </row>
    <row r="799" spans="15:26" ht="14.25">
      <c r="O799" s="119"/>
      <c r="P799" s="119"/>
      <c r="Q799" s="119"/>
      <c r="R799" s="119"/>
      <c r="S799" s="119"/>
      <c r="T799" s="119"/>
      <c r="U799" s="120"/>
      <c r="V799" s="119"/>
      <c r="W799" s="118"/>
    </row>
    <row r="800" spans="15:26" ht="14.25">
      <c r="O800" s="119"/>
      <c r="P800" s="119"/>
      <c r="Q800" s="119"/>
      <c r="R800" s="119"/>
      <c r="S800" s="119"/>
      <c r="T800" s="119"/>
      <c r="U800" s="120"/>
      <c r="V800" s="119"/>
      <c r="W800" s="118"/>
    </row>
    <row r="801" spans="15:26" ht="14.25">
      <c r="O801" s="119"/>
      <c r="P801" s="119"/>
      <c r="Q801" s="119"/>
      <c r="R801" s="119"/>
      <c r="S801" s="119"/>
      <c r="T801" s="119"/>
      <c r="U801" s="124"/>
      <c r="V801" s="119"/>
      <c r="W801" s="118"/>
    </row>
    <row r="802" spans="15:26" ht="14.25">
      <c r="O802" s="119"/>
      <c r="P802" s="119"/>
      <c r="Q802" s="119"/>
      <c r="R802" s="119"/>
      <c r="S802" s="119"/>
      <c r="T802" s="119"/>
      <c r="U802" s="124"/>
      <c r="V802" s="119"/>
      <c r="W802" s="118"/>
    </row>
    <row r="803" spans="15:26" ht="14.25">
      <c r="O803" s="119"/>
      <c r="P803" s="119"/>
      <c r="Q803" s="119"/>
      <c r="R803" s="119"/>
      <c r="S803" s="119"/>
      <c r="T803" s="119"/>
      <c r="U803" s="124"/>
      <c r="V803" s="119"/>
      <c r="W803" s="118"/>
    </row>
    <row r="804" spans="15:26" ht="14.25">
      <c r="O804" s="119"/>
      <c r="P804" s="119"/>
      <c r="Q804" s="119"/>
      <c r="R804" s="119"/>
      <c r="S804" s="119"/>
      <c r="T804" s="119"/>
      <c r="U804" s="124"/>
      <c r="V804" s="119"/>
      <c r="W804" s="118"/>
      <c r="Y804" s="29"/>
      <c r="Z804" s="29"/>
    </row>
    <row r="805" spans="15:26" ht="14.25">
      <c r="O805" s="119"/>
      <c r="P805" s="119"/>
      <c r="Q805" s="119"/>
      <c r="R805" s="119"/>
      <c r="S805" s="119"/>
      <c r="T805" s="119"/>
      <c r="U805" s="124"/>
      <c r="V805" s="119"/>
      <c r="W805" s="118"/>
    </row>
    <row r="806" spans="15:26" ht="14.25">
      <c r="O806" s="119"/>
      <c r="P806" s="119"/>
      <c r="Q806" s="119"/>
      <c r="R806" s="119"/>
      <c r="S806" s="119"/>
      <c r="T806" s="119"/>
      <c r="U806" s="124"/>
      <c r="V806" s="119"/>
      <c r="W806" s="118"/>
    </row>
    <row r="807" spans="15:26" ht="14.25">
      <c r="O807" s="119"/>
      <c r="P807" s="119"/>
      <c r="Q807" s="119"/>
      <c r="R807" s="119"/>
      <c r="S807" s="119"/>
      <c r="T807" s="119"/>
      <c r="U807" s="124"/>
      <c r="V807" s="119"/>
      <c r="W807" s="118"/>
    </row>
    <row r="808" spans="15:26" ht="14.25">
      <c r="O808" s="119"/>
      <c r="P808" s="119"/>
      <c r="Q808" s="119"/>
      <c r="R808" s="119"/>
      <c r="S808" s="119"/>
      <c r="T808" s="119"/>
      <c r="V808" s="119"/>
      <c r="W808" s="118"/>
    </row>
    <row r="809" spans="15:26" ht="14.25">
      <c r="O809" s="119"/>
      <c r="P809" s="119"/>
      <c r="Q809" s="119"/>
      <c r="R809" s="119"/>
      <c r="S809" s="119"/>
      <c r="T809" s="119"/>
      <c r="V809" s="119"/>
      <c r="W809" s="118"/>
    </row>
    <row r="810" spans="15:26" ht="14.25">
      <c r="O810" s="119"/>
      <c r="P810" s="119"/>
      <c r="Q810" s="119"/>
      <c r="R810" s="119"/>
      <c r="S810" s="119"/>
      <c r="T810" s="119"/>
      <c r="V810" s="119"/>
      <c r="W810" s="118"/>
    </row>
    <row r="811" spans="15:26" ht="14.25">
      <c r="O811" s="119"/>
      <c r="P811" s="119"/>
      <c r="Q811" s="119"/>
      <c r="R811" s="119"/>
      <c r="S811" s="119"/>
      <c r="T811" s="119"/>
      <c r="V811" s="119"/>
      <c r="W811" s="118"/>
    </row>
    <row r="812" spans="15:26" ht="14.25">
      <c r="O812" s="119"/>
      <c r="P812" s="119"/>
      <c r="Q812" s="119"/>
      <c r="R812" s="119"/>
      <c r="S812" s="119"/>
      <c r="T812" s="119"/>
      <c r="V812" s="119"/>
      <c r="W812" s="118"/>
    </row>
    <row r="813" spans="15:26" ht="14.25">
      <c r="O813" s="119"/>
      <c r="P813" s="119"/>
      <c r="Q813" s="119"/>
      <c r="R813" s="119"/>
      <c r="S813" s="119"/>
      <c r="T813" s="119"/>
      <c r="V813" s="119"/>
      <c r="W813" s="118"/>
    </row>
    <row r="814" spans="15:26" ht="14.25">
      <c r="O814" s="119"/>
      <c r="P814" s="119"/>
      <c r="Q814" s="119"/>
      <c r="R814" s="119"/>
      <c r="S814" s="119"/>
      <c r="T814" s="119"/>
      <c r="V814" s="119"/>
      <c r="W814" s="118"/>
    </row>
    <row r="815" spans="15:26" ht="14.25">
      <c r="O815" s="119"/>
      <c r="P815" s="119"/>
      <c r="Q815" s="119"/>
      <c r="R815" s="119"/>
      <c r="S815" s="119"/>
      <c r="T815" s="119"/>
      <c r="V815" s="119"/>
      <c r="W815" s="118"/>
    </row>
    <row r="816" spans="15:26" ht="14.25">
      <c r="O816" s="119"/>
      <c r="P816" s="119"/>
      <c r="Q816" s="119"/>
      <c r="R816" s="119"/>
      <c r="S816" s="119"/>
      <c r="T816" s="119"/>
      <c r="V816" s="119"/>
      <c r="W816" s="118"/>
    </row>
    <row r="817" spans="15:23" ht="14.25">
      <c r="O817" s="119"/>
      <c r="P817" s="119"/>
      <c r="Q817" s="119"/>
      <c r="R817" s="119"/>
      <c r="S817" s="119"/>
      <c r="T817" s="119"/>
      <c r="V817" s="119"/>
      <c r="W817" s="118"/>
    </row>
    <row r="818" spans="15:23" ht="14.25">
      <c r="O818" s="119"/>
      <c r="P818" s="119"/>
      <c r="Q818" s="119"/>
      <c r="R818" s="119"/>
      <c r="S818" s="119"/>
      <c r="T818" s="119"/>
      <c r="V818" s="119"/>
      <c r="W818" s="118"/>
    </row>
    <row r="819" spans="15:23" ht="14.25">
      <c r="O819" s="119"/>
      <c r="P819" s="119"/>
      <c r="Q819" s="119"/>
      <c r="R819" s="119"/>
      <c r="S819" s="119"/>
      <c r="T819" s="119"/>
      <c r="V819" s="119"/>
      <c r="W819" s="118"/>
    </row>
    <row r="820" spans="15:23" ht="14.25">
      <c r="O820" s="119"/>
      <c r="P820" s="119"/>
      <c r="Q820" s="119"/>
      <c r="R820" s="119"/>
      <c r="S820" s="119"/>
      <c r="T820" s="119"/>
      <c r="V820" s="119"/>
      <c r="W820" s="118"/>
    </row>
    <row r="821" spans="15:23" ht="14.25">
      <c r="O821" s="119"/>
      <c r="P821" s="119"/>
      <c r="Q821" s="119"/>
      <c r="R821" s="119"/>
      <c r="S821" s="119"/>
      <c r="T821" s="119"/>
      <c r="U821" s="119"/>
      <c r="V821" s="119"/>
      <c r="W821" s="118"/>
    </row>
    <row r="822" spans="15:23" ht="14.25">
      <c r="O822" s="119"/>
      <c r="P822" s="119"/>
      <c r="Q822" s="119"/>
      <c r="R822" s="119"/>
      <c r="S822" s="119"/>
      <c r="T822" s="119"/>
      <c r="U822" s="119"/>
      <c r="V822" s="119"/>
      <c r="W822" s="118"/>
    </row>
    <row r="823" spans="15:23" ht="14.25">
      <c r="O823" s="119"/>
      <c r="P823" s="119"/>
      <c r="Q823" s="119"/>
      <c r="R823" s="119"/>
      <c r="S823" s="119"/>
      <c r="T823" s="119"/>
      <c r="U823" s="119"/>
      <c r="V823" s="119"/>
      <c r="W823" s="118"/>
    </row>
    <row r="824" spans="15:23" ht="14.25">
      <c r="O824" s="119"/>
      <c r="P824" s="119"/>
      <c r="Q824" s="119"/>
      <c r="R824" s="119"/>
      <c r="S824" s="119"/>
      <c r="T824" s="119"/>
      <c r="U824" s="119"/>
      <c r="V824" s="119"/>
      <c r="W824" s="118"/>
    </row>
    <row r="825" spans="15:23" ht="14.25">
      <c r="O825" s="119"/>
      <c r="P825" s="119"/>
      <c r="Q825" s="119"/>
      <c r="R825" s="119"/>
      <c r="S825" s="119"/>
      <c r="T825" s="119"/>
      <c r="U825" s="119"/>
      <c r="V825" s="119"/>
      <c r="W825" s="118"/>
    </row>
    <row r="826" spans="15:23" ht="14.25">
      <c r="O826" s="119"/>
      <c r="P826" s="119"/>
      <c r="Q826" s="119"/>
      <c r="R826" s="119"/>
      <c r="S826" s="119"/>
      <c r="T826" s="119"/>
      <c r="U826" s="119"/>
      <c r="V826" s="119"/>
      <c r="W826" s="118"/>
    </row>
    <row r="827" spans="15:23" ht="14.25">
      <c r="O827" s="119"/>
      <c r="P827" s="119"/>
      <c r="Q827" s="119"/>
      <c r="R827" s="119"/>
      <c r="S827" s="119"/>
      <c r="T827" s="119"/>
      <c r="U827" s="119"/>
      <c r="V827" s="119"/>
      <c r="W827" s="118"/>
    </row>
    <row r="828" spans="15:23" ht="14.25">
      <c r="O828" s="119"/>
      <c r="P828" s="119"/>
      <c r="Q828" s="119"/>
      <c r="R828" s="119"/>
      <c r="S828" s="119"/>
      <c r="T828" s="119"/>
      <c r="U828" s="119"/>
      <c r="V828" s="119"/>
      <c r="W828" s="118"/>
    </row>
    <row r="829" spans="15:23" ht="14.25">
      <c r="O829" s="119"/>
      <c r="P829" s="119"/>
      <c r="Q829" s="119"/>
      <c r="R829" s="119"/>
      <c r="S829" s="119"/>
      <c r="T829" s="119"/>
      <c r="U829" s="119"/>
      <c r="V829" s="119"/>
      <c r="W829" s="118"/>
    </row>
    <row r="830" spans="15:23" ht="14.25">
      <c r="O830" s="119"/>
      <c r="P830" s="119"/>
      <c r="Q830" s="119"/>
      <c r="R830" s="119"/>
      <c r="S830" s="119"/>
      <c r="T830" s="119"/>
      <c r="U830" s="119"/>
      <c r="V830" s="119"/>
      <c r="W830" s="118"/>
    </row>
    <row r="831" spans="15:23" ht="14.25">
      <c r="O831" s="119"/>
      <c r="P831" s="119"/>
      <c r="Q831" s="119"/>
      <c r="R831" s="119"/>
      <c r="S831" s="119"/>
      <c r="T831" s="119"/>
      <c r="U831" s="119"/>
      <c r="V831" s="119"/>
      <c r="W831" s="118"/>
    </row>
    <row r="832" spans="15:23" ht="14.25">
      <c r="O832" s="119"/>
      <c r="P832" s="119"/>
      <c r="Q832" s="119"/>
      <c r="R832" s="119"/>
      <c r="S832" s="119"/>
      <c r="T832" s="119"/>
      <c r="U832" s="119"/>
      <c r="V832" s="119"/>
      <c r="W832" s="118"/>
    </row>
    <row r="833" spans="15:23" ht="14.25">
      <c r="O833" s="119"/>
      <c r="P833" s="119"/>
      <c r="Q833" s="119"/>
      <c r="R833" s="119"/>
      <c r="S833" s="119"/>
      <c r="T833" s="119"/>
      <c r="U833" s="119"/>
      <c r="V833" s="119"/>
      <c r="W833" s="118"/>
    </row>
    <row r="834" spans="15:23" ht="14.25">
      <c r="O834" s="119"/>
      <c r="P834" s="119"/>
      <c r="Q834" s="119"/>
      <c r="R834" s="119"/>
      <c r="S834" s="119"/>
      <c r="T834" s="119"/>
      <c r="U834" s="119"/>
      <c r="V834" s="119"/>
      <c r="W834" s="118"/>
    </row>
    <row r="835" spans="15:23" ht="14.25">
      <c r="O835" s="119"/>
      <c r="P835" s="119"/>
      <c r="Q835" s="119"/>
      <c r="R835" s="119"/>
      <c r="S835" s="119"/>
      <c r="T835" s="119"/>
      <c r="U835" s="119"/>
      <c r="V835" s="119"/>
      <c r="W835" s="118"/>
    </row>
    <row r="836" spans="15:23" ht="14.25">
      <c r="O836" s="119"/>
      <c r="P836" s="119"/>
      <c r="Q836" s="119"/>
      <c r="R836" s="119"/>
      <c r="S836" s="119"/>
      <c r="T836" s="119"/>
      <c r="U836" s="119"/>
      <c r="V836" s="119"/>
      <c r="W836" s="118"/>
    </row>
    <row r="837" spans="15:23" ht="14.25">
      <c r="O837" s="119"/>
      <c r="P837" s="119"/>
      <c r="Q837" s="119"/>
      <c r="R837" s="119"/>
      <c r="S837" s="119"/>
      <c r="T837" s="119"/>
      <c r="U837" s="119"/>
      <c r="V837" s="119"/>
      <c r="W837" s="118"/>
    </row>
    <row r="838" spans="15:23" ht="14.25">
      <c r="O838" s="119"/>
      <c r="P838" s="119"/>
      <c r="Q838" s="119"/>
      <c r="R838" s="119"/>
      <c r="S838" s="119"/>
      <c r="T838" s="119"/>
      <c r="U838" s="119"/>
      <c r="V838" s="119"/>
      <c r="W838" s="118"/>
    </row>
    <row r="839" spans="15:23" ht="14.25">
      <c r="O839" s="119"/>
      <c r="P839" s="119"/>
      <c r="Q839" s="119"/>
      <c r="R839" s="119"/>
      <c r="S839" s="119"/>
      <c r="T839" s="119"/>
      <c r="U839" s="119"/>
      <c r="V839" s="119"/>
      <c r="W839" s="118"/>
    </row>
    <row r="840" spans="15:23" ht="14.25">
      <c r="O840" s="119"/>
      <c r="P840" s="119"/>
      <c r="Q840" s="119"/>
      <c r="R840" s="119"/>
      <c r="S840" s="119"/>
      <c r="T840" s="119"/>
      <c r="U840" s="119"/>
      <c r="V840" s="119"/>
      <c r="W840" s="118"/>
    </row>
    <row r="841" spans="15:23" ht="14.25">
      <c r="O841" s="119"/>
      <c r="P841" s="119"/>
      <c r="Q841" s="119"/>
      <c r="R841" s="119"/>
      <c r="S841" s="119"/>
      <c r="T841" s="119"/>
      <c r="U841" s="119"/>
      <c r="V841" s="119"/>
      <c r="W841" s="118"/>
    </row>
    <row r="842" spans="15:23" ht="14.25">
      <c r="O842" s="119"/>
      <c r="P842" s="119"/>
      <c r="Q842" s="119"/>
      <c r="R842" s="119"/>
      <c r="S842" s="119"/>
      <c r="T842" s="119"/>
      <c r="U842" s="119"/>
      <c r="V842" s="119"/>
      <c r="W842" s="118"/>
    </row>
    <row r="843" spans="15:23" ht="14.25">
      <c r="O843" s="119"/>
      <c r="P843" s="119"/>
      <c r="Q843" s="119"/>
      <c r="R843" s="119"/>
      <c r="S843" s="119"/>
      <c r="T843" s="119"/>
      <c r="U843" s="119"/>
      <c r="V843" s="119"/>
      <c r="W843" s="118"/>
    </row>
    <row r="844" spans="15:23" ht="14.25">
      <c r="O844" s="119"/>
      <c r="P844" s="119"/>
      <c r="Q844" s="119"/>
      <c r="R844" s="119"/>
      <c r="S844" s="119"/>
      <c r="T844" s="119"/>
      <c r="U844" s="119"/>
      <c r="V844" s="119"/>
      <c r="W844" s="118"/>
    </row>
    <row r="845" spans="15:23" ht="14.25">
      <c r="O845" s="119"/>
      <c r="P845" s="119"/>
      <c r="Q845" s="119"/>
      <c r="R845" s="119"/>
      <c r="S845" s="119"/>
      <c r="T845" s="119"/>
      <c r="U845" s="119"/>
      <c r="V845" s="119"/>
      <c r="W845" s="118"/>
    </row>
    <row r="846" spans="15:23" ht="14.25">
      <c r="O846" s="119"/>
      <c r="P846" s="119"/>
      <c r="Q846" s="119"/>
      <c r="R846" s="119"/>
      <c r="S846" s="119"/>
      <c r="T846" s="119"/>
      <c r="U846" s="119"/>
      <c r="V846" s="119"/>
      <c r="W846" s="118"/>
    </row>
    <row r="847" spans="15:23" ht="14.25">
      <c r="O847" s="119"/>
      <c r="P847" s="119"/>
      <c r="Q847" s="119"/>
      <c r="R847" s="119"/>
      <c r="S847" s="119"/>
      <c r="T847" s="119"/>
      <c r="U847" s="119"/>
      <c r="V847" s="119"/>
      <c r="W847" s="118"/>
    </row>
    <row r="848" spans="15:23" ht="14.25">
      <c r="O848" s="119"/>
      <c r="P848" s="119"/>
      <c r="Q848" s="119"/>
      <c r="R848" s="119"/>
      <c r="S848" s="119"/>
      <c r="T848" s="119"/>
      <c r="U848" s="119"/>
      <c r="V848" s="119"/>
      <c r="W848" s="118"/>
    </row>
    <row r="849" spans="15:23" ht="14.25">
      <c r="O849" s="119"/>
      <c r="P849" s="119"/>
      <c r="Q849" s="119"/>
      <c r="R849" s="119"/>
      <c r="S849" s="119"/>
      <c r="T849" s="119"/>
      <c r="U849" s="119"/>
      <c r="V849" s="119"/>
      <c r="W849" s="118"/>
    </row>
    <row r="850" spans="15:23" ht="14.25">
      <c r="O850" s="119"/>
      <c r="P850" s="119"/>
      <c r="Q850" s="119"/>
      <c r="R850" s="119"/>
      <c r="S850" s="119"/>
      <c r="T850" s="119"/>
      <c r="U850" s="119"/>
      <c r="V850" s="119"/>
      <c r="W850" s="118"/>
    </row>
    <row r="851" spans="15:23" ht="14.25">
      <c r="O851" s="119"/>
      <c r="P851" s="119"/>
      <c r="Q851" s="119"/>
      <c r="R851" s="119"/>
      <c r="S851" s="119"/>
      <c r="T851" s="119"/>
      <c r="U851" s="119"/>
      <c r="V851" s="119"/>
      <c r="W851" s="118"/>
    </row>
    <row r="852" spans="15:23" ht="14.25">
      <c r="O852" s="119"/>
      <c r="P852" s="119"/>
      <c r="Q852" s="119"/>
      <c r="R852" s="119"/>
      <c r="S852" s="119"/>
      <c r="T852" s="119"/>
      <c r="U852" s="119"/>
      <c r="V852" s="119"/>
      <c r="W852" s="118"/>
    </row>
    <row r="853" spans="15:23" ht="14.25">
      <c r="O853" s="119"/>
      <c r="P853" s="119"/>
      <c r="Q853" s="119"/>
      <c r="R853" s="119"/>
      <c r="S853" s="119"/>
      <c r="T853" s="119"/>
      <c r="U853" s="119"/>
      <c r="V853" s="119"/>
      <c r="W853" s="118"/>
    </row>
    <row r="854" spans="15:23" ht="14.25">
      <c r="O854" s="119"/>
      <c r="P854" s="119"/>
      <c r="Q854" s="119"/>
      <c r="R854" s="119"/>
      <c r="S854" s="119"/>
      <c r="T854" s="119"/>
      <c r="U854" s="119"/>
      <c r="V854" s="119"/>
      <c r="W854" s="118"/>
    </row>
    <row r="855" spans="15:23" ht="14.25">
      <c r="O855" s="119"/>
      <c r="P855" s="119"/>
      <c r="Q855" s="119"/>
      <c r="R855" s="119"/>
      <c r="S855" s="119"/>
      <c r="T855" s="119"/>
      <c r="U855" s="119"/>
      <c r="V855" s="119"/>
      <c r="W855" s="118"/>
    </row>
    <row r="856" spans="15:23" ht="14.25">
      <c r="O856" s="119"/>
      <c r="P856" s="119"/>
      <c r="Q856" s="119"/>
      <c r="R856" s="119"/>
      <c r="S856" s="119"/>
      <c r="T856" s="119"/>
      <c r="U856" s="119"/>
      <c r="V856" s="119"/>
      <c r="W856" s="118"/>
    </row>
    <row r="857" spans="15:23" ht="14.25">
      <c r="O857" s="119"/>
      <c r="P857" s="119"/>
      <c r="Q857" s="119"/>
      <c r="R857" s="119"/>
      <c r="S857" s="119"/>
      <c r="T857" s="119"/>
      <c r="U857" s="119"/>
      <c r="V857" s="119"/>
      <c r="W857" s="118"/>
    </row>
    <row r="858" spans="15:23" ht="14.25">
      <c r="O858" s="119"/>
      <c r="P858" s="119"/>
      <c r="Q858" s="119"/>
      <c r="R858" s="119"/>
      <c r="S858" s="119"/>
      <c r="T858" s="119"/>
      <c r="U858" s="119"/>
      <c r="V858" s="119"/>
      <c r="W858" s="118"/>
    </row>
    <row r="859" spans="15:23" ht="14.25">
      <c r="O859" s="119"/>
      <c r="P859" s="119"/>
      <c r="Q859" s="119"/>
      <c r="R859" s="119"/>
      <c r="S859" s="119"/>
      <c r="T859" s="119"/>
      <c r="U859" s="119"/>
      <c r="V859" s="119"/>
      <c r="W859" s="118"/>
    </row>
    <row r="860" spans="15:23" ht="14.25">
      <c r="O860" s="119"/>
      <c r="P860" s="119"/>
      <c r="Q860" s="119"/>
      <c r="R860" s="119"/>
      <c r="S860" s="119"/>
      <c r="T860" s="119"/>
      <c r="U860" s="119"/>
      <c r="V860" s="119"/>
      <c r="W860" s="118"/>
    </row>
    <row r="861" spans="15:23" ht="14.25">
      <c r="O861" s="119"/>
      <c r="P861" s="119"/>
      <c r="Q861" s="119"/>
      <c r="R861" s="119"/>
      <c r="S861" s="119"/>
      <c r="T861" s="119"/>
      <c r="U861" s="119"/>
      <c r="V861" s="119"/>
      <c r="W861" s="118"/>
    </row>
    <row r="862" spans="15:23" ht="14.25">
      <c r="O862" s="119"/>
      <c r="P862" s="119"/>
      <c r="Q862" s="119"/>
      <c r="R862" s="119"/>
      <c r="S862" s="119"/>
      <c r="T862" s="119"/>
      <c r="U862" s="119"/>
      <c r="V862" s="119"/>
      <c r="W862" s="118"/>
    </row>
    <row r="863" spans="15:23" ht="14.25">
      <c r="O863" s="119"/>
      <c r="P863" s="119"/>
      <c r="Q863" s="119"/>
      <c r="R863" s="119"/>
      <c r="S863" s="119"/>
      <c r="T863" s="119"/>
      <c r="U863" s="119"/>
      <c r="V863" s="119"/>
      <c r="W863" s="118"/>
    </row>
    <row r="864" spans="15:23" ht="14.25">
      <c r="O864" s="119"/>
      <c r="P864" s="119"/>
      <c r="Q864" s="119"/>
      <c r="R864" s="119"/>
      <c r="S864" s="119"/>
      <c r="T864" s="119"/>
      <c r="U864" s="119"/>
      <c r="V864" s="119"/>
      <c r="W864" s="118"/>
    </row>
    <row r="865" spans="15:23" ht="14.25">
      <c r="O865" s="119"/>
      <c r="P865" s="119"/>
      <c r="Q865" s="119"/>
      <c r="R865" s="119"/>
      <c r="S865" s="119"/>
      <c r="T865" s="119"/>
      <c r="U865" s="119"/>
      <c r="V865" s="119"/>
      <c r="W865" s="118"/>
    </row>
    <row r="866" spans="15:23" ht="14.25">
      <c r="O866" s="119"/>
      <c r="P866" s="119"/>
      <c r="Q866" s="119"/>
      <c r="R866" s="119"/>
      <c r="S866" s="119"/>
      <c r="T866" s="119"/>
      <c r="U866" s="119"/>
      <c r="V866" s="119"/>
      <c r="W866" s="118"/>
    </row>
    <row r="867" spans="15:23" ht="14.25">
      <c r="O867" s="119"/>
      <c r="P867" s="119"/>
      <c r="Q867" s="119"/>
      <c r="R867" s="119"/>
      <c r="S867" s="119"/>
      <c r="T867" s="119"/>
      <c r="U867" s="119"/>
      <c r="V867" s="119"/>
      <c r="W867" s="118"/>
    </row>
    <row r="868" spans="15:23" ht="14.25">
      <c r="O868" s="119"/>
      <c r="P868" s="119"/>
      <c r="Q868" s="119"/>
      <c r="R868" s="119"/>
      <c r="S868" s="119"/>
      <c r="T868" s="119"/>
      <c r="U868" s="119"/>
      <c r="V868" s="119"/>
      <c r="W868" s="118"/>
    </row>
    <row r="869" spans="15:23" ht="14.25">
      <c r="O869" s="119"/>
      <c r="P869" s="119"/>
      <c r="Q869" s="119"/>
      <c r="R869" s="119"/>
      <c r="S869" s="119"/>
      <c r="T869" s="119"/>
      <c r="U869" s="119"/>
      <c r="V869" s="119"/>
      <c r="W869" s="118"/>
    </row>
    <row r="870" spans="15:23" ht="14.25">
      <c r="O870" s="119"/>
      <c r="P870" s="119"/>
      <c r="Q870" s="119"/>
      <c r="R870" s="119"/>
      <c r="S870" s="119"/>
      <c r="T870" s="119"/>
      <c r="U870" s="119"/>
      <c r="V870" s="119"/>
      <c r="W870" s="118"/>
    </row>
    <row r="871" spans="15:23" ht="14.25">
      <c r="O871" s="119"/>
      <c r="P871" s="119"/>
      <c r="Q871" s="119"/>
      <c r="R871" s="119"/>
      <c r="S871" s="119"/>
      <c r="T871" s="119"/>
      <c r="U871" s="119"/>
      <c r="V871" s="119"/>
      <c r="W871" s="118"/>
    </row>
    <row r="872" spans="15:23" ht="14.25">
      <c r="O872" s="119"/>
      <c r="P872" s="119"/>
      <c r="Q872" s="119"/>
      <c r="R872" s="119"/>
      <c r="S872" s="119"/>
      <c r="T872" s="119"/>
      <c r="U872" s="119"/>
      <c r="V872" s="119"/>
      <c r="W872" s="118"/>
    </row>
    <row r="873" spans="15:23" ht="14.25">
      <c r="O873" s="119"/>
      <c r="P873" s="119"/>
      <c r="Q873" s="119"/>
      <c r="R873" s="119"/>
      <c r="S873" s="119"/>
      <c r="T873" s="119"/>
      <c r="U873" s="119"/>
      <c r="V873" s="119"/>
      <c r="W873" s="118"/>
    </row>
    <row r="874" spans="15:23" ht="14.25">
      <c r="O874" s="119"/>
      <c r="P874" s="119"/>
      <c r="Q874" s="119"/>
      <c r="R874" s="119"/>
      <c r="S874" s="119"/>
      <c r="T874" s="119"/>
      <c r="U874" s="119"/>
      <c r="V874" s="119"/>
      <c r="W874" s="118"/>
    </row>
    <row r="875" spans="15:23" ht="14.25">
      <c r="O875" s="119"/>
      <c r="P875" s="119"/>
      <c r="Q875" s="119"/>
      <c r="R875" s="119"/>
      <c r="S875" s="119"/>
      <c r="T875" s="119"/>
      <c r="U875" s="119"/>
      <c r="V875" s="119"/>
      <c r="W875" s="118"/>
    </row>
    <row r="876" spans="15:23" ht="14.25">
      <c r="O876" s="119"/>
      <c r="P876" s="119"/>
      <c r="Q876" s="119"/>
      <c r="R876" s="119"/>
      <c r="S876" s="119"/>
      <c r="T876" s="119"/>
      <c r="U876" s="119"/>
      <c r="V876" s="119"/>
      <c r="W876" s="118"/>
    </row>
    <row r="877" spans="15:23" ht="14.25">
      <c r="O877" s="119"/>
      <c r="P877" s="119"/>
      <c r="Q877" s="119"/>
      <c r="R877" s="119"/>
      <c r="S877" s="119"/>
      <c r="T877" s="119"/>
      <c r="U877" s="119"/>
      <c r="V877" s="119"/>
      <c r="W877" s="118"/>
    </row>
    <row r="878" spans="15:23" ht="14.25">
      <c r="O878" s="119"/>
      <c r="P878" s="119"/>
      <c r="Q878" s="119"/>
      <c r="R878" s="119"/>
      <c r="S878" s="119"/>
      <c r="T878" s="119"/>
      <c r="U878" s="119"/>
      <c r="V878" s="119"/>
      <c r="W878" s="118"/>
    </row>
    <row r="879" spans="15:23" ht="14.25">
      <c r="O879" s="119"/>
      <c r="P879" s="119"/>
      <c r="Q879" s="119"/>
      <c r="R879" s="119"/>
      <c r="S879" s="119"/>
      <c r="T879" s="119"/>
      <c r="U879" s="119"/>
      <c r="V879" s="119"/>
      <c r="W879" s="118"/>
    </row>
    <row r="880" spans="15:23" ht="14.25">
      <c r="O880" s="119"/>
      <c r="P880" s="119"/>
      <c r="Q880" s="119"/>
      <c r="R880" s="119"/>
      <c r="S880" s="119"/>
      <c r="T880" s="119"/>
      <c r="U880" s="119"/>
      <c r="V880" s="119"/>
      <c r="W880" s="118"/>
    </row>
    <row r="881" spans="15:23" ht="14.25">
      <c r="O881" s="119"/>
      <c r="P881" s="119"/>
      <c r="Q881" s="119"/>
      <c r="R881" s="119"/>
      <c r="S881" s="119"/>
      <c r="T881" s="119"/>
      <c r="U881" s="119"/>
      <c r="V881" s="119"/>
      <c r="W881" s="118"/>
    </row>
    <row r="882" spans="15:23" ht="14.25">
      <c r="O882" s="119"/>
      <c r="P882" s="119"/>
      <c r="Q882" s="119"/>
      <c r="R882" s="119"/>
      <c r="S882" s="119"/>
      <c r="T882" s="119"/>
      <c r="U882" s="119"/>
      <c r="V882" s="119"/>
      <c r="W882" s="118"/>
    </row>
    <row r="883" spans="15:23" ht="14.25">
      <c r="O883" s="119"/>
      <c r="P883" s="119"/>
      <c r="Q883" s="119"/>
      <c r="R883" s="119"/>
      <c r="S883" s="119"/>
      <c r="T883" s="119"/>
      <c r="U883" s="119"/>
      <c r="V883" s="119"/>
      <c r="W883" s="118"/>
    </row>
    <row r="884" spans="15:23" ht="14.25">
      <c r="O884" s="119"/>
      <c r="P884" s="119"/>
      <c r="Q884" s="119"/>
      <c r="R884" s="119"/>
      <c r="S884" s="119"/>
      <c r="T884" s="119"/>
      <c r="U884" s="119"/>
      <c r="V884" s="119"/>
      <c r="W884" s="118"/>
    </row>
    <row r="885" spans="15:23" ht="14.25">
      <c r="O885" s="119"/>
      <c r="P885" s="119"/>
      <c r="Q885" s="119"/>
      <c r="R885" s="119"/>
      <c r="S885" s="119"/>
      <c r="T885" s="119"/>
      <c r="U885" s="119"/>
      <c r="V885" s="119"/>
      <c r="W885" s="118"/>
    </row>
    <row r="886" spans="15:23" ht="14.25">
      <c r="O886" s="119"/>
      <c r="P886" s="119"/>
      <c r="Q886" s="119"/>
      <c r="R886" s="119"/>
      <c r="S886" s="119"/>
      <c r="T886" s="119"/>
      <c r="U886" s="119"/>
      <c r="V886" s="119"/>
      <c r="W886" s="118"/>
    </row>
    <row r="887" spans="15:23" ht="14.25">
      <c r="O887" s="119"/>
      <c r="P887" s="119"/>
      <c r="Q887" s="119"/>
      <c r="R887" s="119"/>
      <c r="S887" s="119"/>
      <c r="T887" s="119"/>
      <c r="U887" s="119"/>
      <c r="V887" s="119"/>
      <c r="W887" s="118"/>
    </row>
    <row r="888" spans="15:23" ht="14.25">
      <c r="O888" s="119"/>
      <c r="P888" s="119"/>
      <c r="Q888" s="119"/>
      <c r="R888" s="119"/>
      <c r="S888" s="119"/>
      <c r="T888" s="119"/>
      <c r="U888" s="119"/>
      <c r="V888" s="119"/>
      <c r="W888" s="118"/>
    </row>
    <row r="889" spans="15:23" ht="14.25">
      <c r="O889" s="119"/>
      <c r="P889" s="119"/>
      <c r="Q889" s="119"/>
      <c r="R889" s="119"/>
      <c r="S889" s="119"/>
      <c r="T889" s="119"/>
      <c r="U889" s="119"/>
      <c r="V889" s="119"/>
      <c r="W889" s="118"/>
    </row>
    <row r="890" spans="15:23" ht="14.25">
      <c r="O890" s="119"/>
      <c r="P890" s="119"/>
      <c r="Q890" s="119"/>
      <c r="R890" s="119"/>
      <c r="S890" s="119"/>
      <c r="T890" s="119"/>
      <c r="U890" s="119"/>
      <c r="V890" s="119"/>
      <c r="W890" s="118"/>
    </row>
    <row r="891" spans="15:23" ht="14.25">
      <c r="O891" s="119"/>
      <c r="P891" s="119"/>
      <c r="Q891" s="119"/>
      <c r="R891" s="119"/>
      <c r="S891" s="119"/>
      <c r="T891" s="119"/>
      <c r="U891" s="119"/>
      <c r="V891" s="119"/>
      <c r="W891" s="118"/>
    </row>
    <row r="892" spans="15:23" ht="14.25">
      <c r="O892" s="119"/>
      <c r="P892" s="119"/>
      <c r="Q892" s="119"/>
      <c r="R892" s="119"/>
      <c r="S892" s="119"/>
      <c r="T892" s="119"/>
      <c r="U892" s="119"/>
      <c r="V892" s="119"/>
      <c r="W892" s="118"/>
    </row>
    <row r="893" spans="15:23" ht="14.25">
      <c r="O893" s="119"/>
      <c r="P893" s="119"/>
      <c r="Q893" s="119"/>
      <c r="R893" s="119"/>
      <c r="S893" s="119"/>
      <c r="T893" s="119"/>
      <c r="U893" s="119"/>
      <c r="V893" s="119"/>
      <c r="W893" s="118"/>
    </row>
    <row r="894" spans="15:23" ht="14.25">
      <c r="O894" s="119"/>
      <c r="P894" s="119"/>
      <c r="Q894" s="119"/>
      <c r="R894" s="119"/>
      <c r="S894" s="119"/>
      <c r="T894" s="119"/>
      <c r="U894" s="119"/>
      <c r="V894" s="119"/>
      <c r="W894" s="118"/>
    </row>
    <row r="895" spans="15:23" ht="14.25">
      <c r="O895" s="119"/>
      <c r="P895" s="119"/>
      <c r="Q895" s="119"/>
      <c r="R895" s="119"/>
      <c r="S895" s="119"/>
      <c r="T895" s="119"/>
      <c r="U895" s="119"/>
      <c r="V895" s="119"/>
      <c r="W895" s="118"/>
    </row>
    <row r="896" spans="15:23" ht="14.25">
      <c r="O896" s="119"/>
      <c r="P896" s="119"/>
      <c r="Q896" s="119"/>
      <c r="R896" s="119"/>
      <c r="S896" s="119"/>
      <c r="T896" s="119"/>
      <c r="U896" s="119"/>
      <c r="V896" s="119"/>
      <c r="W896" s="118"/>
    </row>
    <row r="897" spans="15:23" ht="14.25">
      <c r="O897" s="119"/>
      <c r="P897" s="119"/>
      <c r="Q897" s="119"/>
      <c r="R897" s="119"/>
      <c r="S897" s="119"/>
      <c r="T897" s="119"/>
      <c r="U897" s="119"/>
      <c r="V897" s="119"/>
      <c r="W897" s="118"/>
    </row>
    <row r="898" spans="15:23" ht="14.25">
      <c r="O898" s="119"/>
      <c r="P898" s="119"/>
      <c r="Q898" s="119"/>
      <c r="R898" s="119"/>
      <c r="S898" s="119"/>
      <c r="T898" s="119"/>
      <c r="U898" s="119"/>
      <c r="V898" s="119"/>
      <c r="W898" s="118"/>
    </row>
    <row r="899" spans="15:23" ht="14.25">
      <c r="O899" s="119"/>
      <c r="P899" s="119"/>
      <c r="Q899" s="119"/>
      <c r="R899" s="119"/>
      <c r="S899" s="119"/>
      <c r="T899" s="119"/>
      <c r="U899" s="119"/>
      <c r="V899" s="119"/>
      <c r="W899" s="118"/>
    </row>
    <row r="900" spans="15:23" ht="14.25">
      <c r="O900" s="119"/>
      <c r="P900" s="119"/>
      <c r="Q900" s="119"/>
      <c r="R900" s="119"/>
      <c r="S900" s="119"/>
      <c r="T900" s="119"/>
      <c r="U900" s="119"/>
      <c r="V900" s="119"/>
      <c r="W900" s="118"/>
    </row>
    <row r="901" spans="15:23" ht="14.25">
      <c r="O901" s="119"/>
      <c r="P901" s="119"/>
      <c r="Q901" s="119"/>
      <c r="R901" s="119"/>
      <c r="S901" s="119"/>
      <c r="T901" s="119"/>
      <c r="U901" s="119"/>
      <c r="V901" s="119"/>
      <c r="W901" s="118"/>
    </row>
    <row r="902" spans="15:23" ht="14.25">
      <c r="O902" s="119"/>
      <c r="P902" s="119"/>
      <c r="Q902" s="119"/>
      <c r="R902" s="119"/>
      <c r="S902" s="119"/>
      <c r="T902" s="119"/>
      <c r="U902" s="119"/>
      <c r="V902" s="119"/>
      <c r="W902" s="118"/>
    </row>
    <row r="903" spans="15:23" ht="14.25">
      <c r="O903" s="119"/>
      <c r="P903" s="119"/>
      <c r="Q903" s="119"/>
      <c r="R903" s="119"/>
      <c r="S903" s="119"/>
      <c r="T903" s="119"/>
      <c r="U903" s="119"/>
      <c r="V903" s="119"/>
      <c r="W903" s="118"/>
    </row>
    <row r="904" spans="15:23" ht="14.25">
      <c r="O904" s="119"/>
      <c r="P904" s="119"/>
      <c r="Q904" s="119"/>
      <c r="R904" s="119"/>
      <c r="S904" s="119"/>
      <c r="T904" s="119"/>
      <c r="U904" s="119"/>
      <c r="V904" s="119"/>
      <c r="W904" s="118"/>
    </row>
    <row r="905" spans="15:23" ht="14.25">
      <c r="O905" s="119"/>
      <c r="P905" s="119"/>
      <c r="Q905" s="119"/>
      <c r="R905" s="119"/>
      <c r="S905" s="119"/>
      <c r="T905" s="119"/>
      <c r="U905" s="119"/>
      <c r="V905" s="119"/>
      <c r="W905" s="118"/>
    </row>
    <row r="906" spans="15:23" ht="14.25">
      <c r="O906" s="119"/>
      <c r="P906" s="119"/>
      <c r="Q906" s="119"/>
      <c r="R906" s="119"/>
      <c r="S906" s="119"/>
      <c r="T906" s="119"/>
      <c r="U906" s="119"/>
      <c r="V906" s="119"/>
      <c r="W906" s="118"/>
    </row>
    <row r="907" spans="15:23" ht="14.25">
      <c r="O907" s="119"/>
      <c r="P907" s="119"/>
      <c r="Q907" s="119"/>
      <c r="R907" s="119"/>
      <c r="S907" s="119"/>
      <c r="T907" s="119"/>
      <c r="U907" s="119"/>
      <c r="V907" s="119"/>
      <c r="W907" s="118"/>
    </row>
    <row r="908" spans="15:23" ht="14.25">
      <c r="O908" s="119"/>
      <c r="P908" s="119"/>
      <c r="Q908" s="119"/>
      <c r="R908" s="119"/>
      <c r="S908" s="119"/>
      <c r="T908" s="119"/>
      <c r="U908" s="119"/>
      <c r="V908" s="119"/>
      <c r="W908" s="118"/>
    </row>
    <row r="909" spans="15:23" ht="14.25">
      <c r="O909" s="119"/>
      <c r="P909" s="119"/>
      <c r="Q909" s="119"/>
      <c r="R909" s="119"/>
      <c r="S909" s="119"/>
      <c r="T909" s="119"/>
      <c r="U909" s="119"/>
      <c r="V909" s="119"/>
      <c r="W909" s="118"/>
    </row>
    <row r="910" spans="15:23" ht="14.25">
      <c r="O910" s="119"/>
      <c r="P910" s="119"/>
      <c r="Q910" s="119"/>
      <c r="R910" s="119"/>
      <c r="S910" s="119"/>
      <c r="T910" s="119"/>
      <c r="U910" s="119"/>
      <c r="V910" s="119"/>
      <c r="W910" s="118"/>
    </row>
    <row r="911" spans="15:23" ht="14.25">
      <c r="O911" s="119"/>
      <c r="P911" s="119"/>
      <c r="Q911" s="119"/>
      <c r="R911" s="119"/>
      <c r="S911" s="119"/>
      <c r="T911" s="119"/>
      <c r="U911" s="119"/>
      <c r="V911" s="119"/>
      <c r="W911" s="118"/>
    </row>
    <row r="912" spans="15:23" ht="14.25">
      <c r="O912" s="119"/>
      <c r="P912" s="119"/>
      <c r="Q912" s="119"/>
      <c r="R912" s="119"/>
      <c r="S912" s="119"/>
      <c r="T912" s="119"/>
      <c r="U912" s="119"/>
      <c r="V912" s="119"/>
      <c r="W912" s="118"/>
    </row>
    <row r="913" spans="15:23" ht="14.25">
      <c r="O913" s="119"/>
      <c r="P913" s="119"/>
      <c r="Q913" s="119"/>
      <c r="R913" s="119"/>
      <c r="S913" s="119"/>
      <c r="T913" s="119"/>
      <c r="U913" s="119"/>
      <c r="V913" s="119"/>
      <c r="W913" s="118"/>
    </row>
    <row r="914" spans="15:23" ht="14.25">
      <c r="O914" s="119"/>
      <c r="P914" s="119"/>
      <c r="Q914" s="119"/>
      <c r="R914" s="119"/>
      <c r="S914" s="119"/>
      <c r="T914" s="119"/>
      <c r="U914" s="119"/>
      <c r="V914" s="119"/>
      <c r="W914" s="118"/>
    </row>
    <row r="915" spans="15:23" ht="14.25">
      <c r="O915" s="119"/>
      <c r="P915" s="119"/>
      <c r="Q915" s="119"/>
      <c r="R915" s="119"/>
      <c r="S915" s="119"/>
      <c r="T915" s="119"/>
      <c r="U915" s="119"/>
      <c r="V915" s="119"/>
      <c r="W915" s="118"/>
    </row>
    <row r="916" spans="15:23" ht="14.25">
      <c r="O916" s="119"/>
      <c r="P916" s="119"/>
      <c r="Q916" s="119"/>
      <c r="R916" s="119"/>
      <c r="S916" s="119"/>
      <c r="T916" s="119"/>
      <c r="U916" s="119"/>
      <c r="V916" s="119"/>
      <c r="W916" s="118"/>
    </row>
    <row r="917" spans="15:23" ht="14.25">
      <c r="O917" s="119"/>
      <c r="P917" s="119"/>
      <c r="Q917" s="119"/>
      <c r="R917" s="119"/>
      <c r="S917" s="119"/>
      <c r="T917" s="119"/>
      <c r="U917" s="119"/>
      <c r="V917" s="119"/>
      <c r="W917" s="118"/>
    </row>
    <row r="918" spans="15:23" ht="14.25">
      <c r="O918" s="119"/>
      <c r="P918" s="119"/>
      <c r="Q918" s="119"/>
      <c r="R918" s="119"/>
      <c r="S918" s="119"/>
      <c r="T918" s="119"/>
      <c r="U918" s="119"/>
      <c r="V918" s="119"/>
      <c r="W918" s="118"/>
    </row>
    <row r="919" spans="15:23" ht="14.25">
      <c r="O919" s="119"/>
      <c r="P919" s="119"/>
      <c r="Q919" s="119"/>
      <c r="R919" s="119"/>
      <c r="S919" s="119"/>
      <c r="T919" s="119"/>
      <c r="U919" s="119"/>
      <c r="V919" s="119"/>
      <c r="W919" s="118"/>
    </row>
    <row r="920" spans="15:23" ht="14.25">
      <c r="O920" s="119"/>
      <c r="P920" s="119"/>
      <c r="Q920" s="119"/>
      <c r="R920" s="119"/>
      <c r="S920" s="119"/>
      <c r="T920" s="119"/>
      <c r="U920" s="119"/>
      <c r="V920" s="119"/>
      <c r="W920" s="118"/>
    </row>
    <row r="921" spans="15:23" ht="14.25">
      <c r="O921" s="119"/>
      <c r="P921" s="119"/>
      <c r="Q921" s="119"/>
      <c r="R921" s="119"/>
      <c r="S921" s="119"/>
      <c r="T921" s="119"/>
      <c r="U921" s="119"/>
      <c r="V921" s="119"/>
      <c r="W921" s="118"/>
    </row>
    <row r="922" spans="15:23" ht="14.25">
      <c r="O922" s="119"/>
      <c r="P922" s="119"/>
      <c r="Q922" s="119"/>
      <c r="R922" s="119"/>
      <c r="S922" s="119"/>
      <c r="T922" s="119"/>
      <c r="U922" s="119"/>
      <c r="V922" s="119"/>
      <c r="W922" s="118"/>
    </row>
    <row r="923" spans="15:23" ht="14.25">
      <c r="O923" s="119"/>
      <c r="P923" s="119"/>
      <c r="Q923" s="119"/>
      <c r="R923" s="119"/>
      <c r="S923" s="119"/>
      <c r="T923" s="119"/>
      <c r="U923" s="119"/>
      <c r="V923" s="119"/>
      <c r="W923" s="118"/>
    </row>
    <row r="924" spans="15:23" ht="14.25">
      <c r="O924" s="119"/>
      <c r="P924" s="119"/>
      <c r="Q924" s="119"/>
      <c r="R924" s="119"/>
      <c r="S924" s="119"/>
      <c r="T924" s="119"/>
      <c r="U924" s="119"/>
      <c r="V924" s="119"/>
      <c r="W924" s="118"/>
    </row>
    <row r="925" spans="15:23" ht="14.25">
      <c r="O925" s="119"/>
      <c r="P925" s="119"/>
      <c r="Q925" s="119"/>
      <c r="R925" s="119"/>
      <c r="S925" s="119"/>
      <c r="T925" s="119"/>
      <c r="U925" s="119"/>
      <c r="V925" s="119"/>
      <c r="W925" s="118"/>
    </row>
    <row r="926" spans="15:23" ht="14.25">
      <c r="O926" s="119"/>
      <c r="P926" s="119"/>
      <c r="Q926" s="119"/>
      <c r="R926" s="119"/>
      <c r="S926" s="119"/>
      <c r="T926" s="119"/>
      <c r="U926" s="119"/>
      <c r="V926" s="119"/>
      <c r="W926" s="118"/>
    </row>
    <row r="927" spans="15:23" ht="14.25">
      <c r="O927" s="119"/>
      <c r="P927" s="119"/>
      <c r="Q927" s="119"/>
      <c r="R927" s="119"/>
      <c r="S927" s="119"/>
      <c r="T927" s="119"/>
      <c r="U927" s="119"/>
      <c r="V927" s="119"/>
      <c r="W927" s="118"/>
    </row>
    <row r="928" spans="15:23" ht="14.25">
      <c r="O928" s="119"/>
      <c r="P928" s="119"/>
      <c r="Q928" s="119"/>
      <c r="R928" s="119"/>
      <c r="S928" s="119"/>
      <c r="T928" s="119"/>
      <c r="U928" s="119"/>
      <c r="V928" s="119"/>
      <c r="W928" s="118"/>
    </row>
    <row r="929" spans="15:23" ht="14.25">
      <c r="O929" s="119"/>
      <c r="P929" s="119"/>
      <c r="Q929" s="119"/>
      <c r="R929" s="119"/>
      <c r="S929" s="119"/>
      <c r="T929" s="119"/>
      <c r="U929" s="119"/>
      <c r="V929" s="119"/>
      <c r="W929" s="118"/>
    </row>
    <row r="930" spans="15:23" ht="14.25">
      <c r="O930" s="119"/>
      <c r="P930" s="119"/>
      <c r="Q930" s="119"/>
      <c r="R930" s="119"/>
      <c r="S930" s="119"/>
      <c r="T930" s="119"/>
      <c r="U930" s="119"/>
      <c r="V930" s="119"/>
      <c r="W930" s="118"/>
    </row>
    <row r="931" spans="15:23" ht="14.25">
      <c r="O931" s="119"/>
      <c r="P931" s="119"/>
      <c r="Q931" s="119"/>
      <c r="R931" s="119"/>
      <c r="S931" s="119"/>
      <c r="T931" s="119"/>
      <c r="U931" s="119"/>
      <c r="V931" s="119"/>
      <c r="W931" s="118"/>
    </row>
    <row r="932" spans="15:23" ht="14.25">
      <c r="O932" s="119"/>
      <c r="P932" s="119"/>
      <c r="Q932" s="119"/>
      <c r="R932" s="119"/>
      <c r="S932" s="119"/>
      <c r="T932" s="119"/>
      <c r="U932" s="119"/>
      <c r="V932" s="119"/>
      <c r="W932" s="118"/>
    </row>
    <row r="933" spans="15:23" ht="14.25">
      <c r="O933" s="119"/>
      <c r="P933" s="119"/>
      <c r="Q933" s="119"/>
      <c r="R933" s="119"/>
      <c r="S933" s="119"/>
      <c r="T933" s="119"/>
      <c r="U933" s="119"/>
      <c r="V933" s="119"/>
      <c r="W933" s="118"/>
    </row>
    <row r="934" spans="15:23" ht="14.25">
      <c r="O934" s="119"/>
      <c r="P934" s="119"/>
      <c r="Q934" s="119"/>
      <c r="R934" s="119"/>
      <c r="S934" s="119"/>
      <c r="T934" s="119"/>
      <c r="U934" s="119"/>
      <c r="V934" s="119"/>
      <c r="W934" s="118"/>
    </row>
    <row r="935" spans="15:23" ht="14.25">
      <c r="O935" s="119"/>
      <c r="P935" s="119"/>
      <c r="Q935" s="119"/>
      <c r="R935" s="119"/>
      <c r="S935" s="119"/>
      <c r="T935" s="119"/>
      <c r="U935" s="119"/>
      <c r="V935" s="119"/>
      <c r="W935" s="118"/>
    </row>
    <row r="936" spans="15:23" ht="14.25">
      <c r="O936" s="119"/>
      <c r="P936" s="119"/>
      <c r="Q936" s="119"/>
      <c r="R936" s="119"/>
      <c r="S936" s="119"/>
      <c r="T936" s="119"/>
      <c r="U936" s="119"/>
      <c r="V936" s="119"/>
      <c r="W936" s="118"/>
    </row>
    <row r="937" spans="15:23" ht="14.25">
      <c r="O937" s="119"/>
      <c r="P937" s="119"/>
      <c r="Q937" s="119"/>
      <c r="R937" s="119"/>
      <c r="S937" s="119"/>
      <c r="T937" s="119"/>
      <c r="U937" s="119"/>
      <c r="V937" s="119"/>
      <c r="W937" s="118"/>
    </row>
    <row r="938" spans="15:23" ht="14.25">
      <c r="O938" s="119"/>
      <c r="P938" s="119"/>
      <c r="Q938" s="119"/>
      <c r="R938" s="119"/>
      <c r="S938" s="119"/>
      <c r="T938" s="119"/>
      <c r="U938" s="119"/>
      <c r="V938" s="119"/>
      <c r="W938" s="118"/>
    </row>
    <row r="939" spans="15:23" ht="14.25">
      <c r="O939" s="119"/>
      <c r="P939" s="119"/>
      <c r="Q939" s="119"/>
      <c r="R939" s="119"/>
      <c r="S939" s="119"/>
      <c r="T939" s="119"/>
      <c r="U939" s="119"/>
      <c r="V939" s="119"/>
      <c r="W939" s="118"/>
    </row>
    <row r="940" spans="15:23" ht="14.25">
      <c r="O940" s="119"/>
      <c r="P940" s="119"/>
      <c r="Q940" s="119"/>
      <c r="R940" s="119"/>
      <c r="S940" s="119"/>
      <c r="T940" s="119"/>
      <c r="U940" s="119"/>
      <c r="V940" s="119"/>
      <c r="W940" s="118"/>
    </row>
    <row r="941" spans="15:23" ht="14.25">
      <c r="O941" s="119"/>
      <c r="P941" s="119"/>
      <c r="Q941" s="119"/>
      <c r="R941" s="119"/>
      <c r="S941" s="119"/>
      <c r="T941" s="119"/>
      <c r="U941" s="119"/>
      <c r="V941" s="119"/>
      <c r="W941" s="118"/>
    </row>
    <row r="942" spans="15:23" ht="14.25">
      <c r="O942" s="119"/>
      <c r="P942" s="119"/>
      <c r="Q942" s="119"/>
      <c r="R942" s="119"/>
      <c r="S942" s="119"/>
      <c r="T942" s="119"/>
      <c r="U942" s="119"/>
      <c r="V942" s="119"/>
      <c r="W942" s="118"/>
    </row>
    <row r="943" spans="15:23" ht="14.25">
      <c r="O943" s="119"/>
      <c r="P943" s="119"/>
      <c r="Q943" s="119"/>
      <c r="R943" s="119"/>
      <c r="S943" s="119"/>
      <c r="T943" s="119"/>
      <c r="U943" s="119"/>
      <c r="V943" s="119"/>
      <c r="W943" s="118"/>
    </row>
    <row r="944" spans="15:23" ht="14.25">
      <c r="O944" s="119"/>
      <c r="P944" s="119"/>
      <c r="Q944" s="119"/>
      <c r="R944" s="119"/>
      <c r="S944" s="119"/>
      <c r="T944" s="119"/>
      <c r="U944" s="119"/>
      <c r="V944" s="119"/>
      <c r="W944" s="118"/>
    </row>
    <row r="945" spans="15:23" ht="14.25">
      <c r="O945" s="119"/>
      <c r="P945" s="119"/>
      <c r="Q945" s="119"/>
      <c r="R945" s="119"/>
      <c r="S945" s="119"/>
      <c r="T945" s="119"/>
      <c r="U945" s="119"/>
      <c r="V945" s="119"/>
      <c r="W945" s="118"/>
    </row>
    <row r="946" spans="15:23" ht="14.25">
      <c r="O946" s="119"/>
      <c r="P946" s="119"/>
      <c r="Q946" s="119"/>
      <c r="R946" s="119"/>
      <c r="S946" s="119"/>
      <c r="T946" s="119"/>
      <c r="U946" s="119"/>
      <c r="V946" s="119"/>
      <c r="W946" s="118"/>
    </row>
    <row r="947" spans="15:23" ht="14.25">
      <c r="O947" s="119"/>
      <c r="P947" s="119"/>
      <c r="Q947" s="119"/>
      <c r="R947" s="119"/>
      <c r="S947" s="119"/>
      <c r="T947" s="119"/>
      <c r="U947" s="119"/>
      <c r="V947" s="119"/>
      <c r="W947" s="118"/>
    </row>
    <row r="948" spans="15:23" ht="14.25">
      <c r="O948" s="119"/>
      <c r="P948" s="119"/>
      <c r="Q948" s="119"/>
      <c r="R948" s="119"/>
      <c r="S948" s="119"/>
      <c r="T948" s="119"/>
      <c r="U948" s="119"/>
      <c r="V948" s="119"/>
      <c r="W948" s="118"/>
    </row>
    <row r="949" spans="15:23" ht="14.25">
      <c r="O949" s="119"/>
      <c r="P949" s="119"/>
      <c r="Q949" s="119"/>
      <c r="R949" s="119"/>
      <c r="S949" s="119"/>
      <c r="T949" s="119"/>
      <c r="U949" s="119"/>
      <c r="V949" s="119"/>
      <c r="W949" s="118"/>
    </row>
    <row r="950" spans="15:23" ht="14.25">
      <c r="O950" s="119"/>
      <c r="P950" s="119"/>
      <c r="Q950" s="119"/>
      <c r="R950" s="119"/>
      <c r="S950" s="119"/>
      <c r="T950" s="119"/>
      <c r="U950" s="119"/>
      <c r="V950" s="119"/>
      <c r="W950" s="118"/>
    </row>
    <row r="951" spans="15:23" ht="14.25">
      <c r="O951" s="119"/>
      <c r="P951" s="119"/>
      <c r="Q951" s="119"/>
      <c r="R951" s="119"/>
      <c r="S951" s="119"/>
      <c r="T951" s="119"/>
      <c r="U951" s="119"/>
      <c r="V951" s="119"/>
      <c r="W951" s="118"/>
    </row>
    <row r="952" spans="15:23" ht="14.25">
      <c r="O952" s="119"/>
      <c r="P952" s="119"/>
      <c r="Q952" s="119"/>
      <c r="R952" s="119"/>
      <c r="S952" s="119"/>
      <c r="T952" s="119"/>
      <c r="U952" s="119"/>
      <c r="V952" s="119"/>
      <c r="W952" s="118"/>
    </row>
    <row r="953" spans="15:23" ht="14.25">
      <c r="O953" s="119"/>
      <c r="P953" s="119"/>
      <c r="Q953" s="119"/>
      <c r="R953" s="119"/>
      <c r="S953" s="119"/>
      <c r="T953" s="119"/>
      <c r="U953" s="119"/>
      <c r="V953" s="119"/>
      <c r="W953" s="118"/>
    </row>
    <row r="954" spans="15:23" ht="14.25">
      <c r="O954" s="119"/>
      <c r="P954" s="119"/>
      <c r="Q954" s="119"/>
      <c r="R954" s="119"/>
      <c r="S954" s="119"/>
      <c r="T954" s="119"/>
      <c r="U954" s="119"/>
      <c r="V954" s="119"/>
      <c r="W954" s="118"/>
    </row>
    <row r="955" spans="15:23" ht="14.25">
      <c r="O955" s="119"/>
      <c r="P955" s="119"/>
      <c r="Q955" s="119"/>
      <c r="R955" s="119"/>
      <c r="S955" s="119"/>
      <c r="T955" s="119"/>
      <c r="U955" s="119"/>
      <c r="V955" s="119"/>
      <c r="W955" s="118"/>
    </row>
    <row r="956" spans="15:23" ht="14.25">
      <c r="O956" s="119"/>
      <c r="P956" s="119"/>
      <c r="Q956" s="119"/>
      <c r="R956" s="119"/>
      <c r="S956" s="119"/>
      <c r="T956" s="119"/>
      <c r="U956" s="119"/>
      <c r="V956" s="119"/>
      <c r="W956" s="118"/>
    </row>
    <row r="957" spans="15:23" ht="14.25">
      <c r="O957" s="119"/>
      <c r="P957" s="119"/>
      <c r="Q957" s="119"/>
      <c r="R957" s="119"/>
      <c r="S957" s="119"/>
      <c r="T957" s="119"/>
      <c r="U957" s="119"/>
      <c r="V957" s="119"/>
      <c r="W957" s="118"/>
    </row>
    <row r="958" spans="15:23" ht="14.25">
      <c r="O958" s="119"/>
      <c r="P958" s="119"/>
      <c r="Q958" s="119"/>
      <c r="R958" s="119"/>
      <c r="S958" s="119"/>
      <c r="T958" s="119"/>
      <c r="U958" s="119"/>
      <c r="V958" s="119"/>
      <c r="W958" s="118"/>
    </row>
    <row r="959" spans="15:23" ht="14.25">
      <c r="O959" s="119"/>
      <c r="P959" s="119"/>
      <c r="Q959" s="119"/>
      <c r="R959" s="119"/>
      <c r="S959" s="119"/>
      <c r="T959" s="119"/>
      <c r="U959" s="119"/>
      <c r="V959" s="119"/>
      <c r="W959" s="118"/>
    </row>
    <row r="960" spans="15:23" ht="14.25">
      <c r="O960" s="119"/>
      <c r="P960" s="119"/>
      <c r="Q960" s="119"/>
      <c r="R960" s="119"/>
      <c r="S960" s="119"/>
      <c r="T960" s="119"/>
      <c r="U960" s="119"/>
      <c r="V960" s="119"/>
      <c r="W960" s="118"/>
    </row>
    <row r="961" spans="15:23" ht="14.25">
      <c r="O961" s="119"/>
      <c r="P961" s="119"/>
      <c r="Q961" s="119"/>
      <c r="R961" s="119"/>
      <c r="S961" s="119"/>
      <c r="T961" s="119"/>
      <c r="U961" s="119"/>
      <c r="V961" s="119"/>
      <c r="W961" s="118"/>
    </row>
    <row r="962" spans="15:23" ht="14.25">
      <c r="O962" s="119"/>
      <c r="P962" s="119"/>
      <c r="Q962" s="119"/>
      <c r="R962" s="119"/>
      <c r="S962" s="119"/>
      <c r="T962" s="119"/>
      <c r="U962" s="119"/>
      <c r="V962" s="119"/>
      <c r="W962" s="118"/>
    </row>
    <row r="963" spans="15:23" ht="14.25">
      <c r="O963" s="119"/>
      <c r="P963" s="119"/>
      <c r="Q963" s="119"/>
      <c r="R963" s="119"/>
      <c r="S963" s="119"/>
      <c r="T963" s="119"/>
      <c r="U963" s="119"/>
      <c r="V963" s="119"/>
      <c r="W963" s="118"/>
    </row>
    <row r="964" spans="15:23" ht="14.25">
      <c r="O964" s="119"/>
      <c r="P964" s="119"/>
      <c r="Q964" s="119"/>
      <c r="R964" s="119"/>
      <c r="S964" s="119"/>
      <c r="T964" s="119"/>
      <c r="U964" s="119"/>
      <c r="V964" s="119"/>
      <c r="W964" s="118"/>
    </row>
    <row r="965" spans="15:23" ht="14.25">
      <c r="O965" s="119"/>
      <c r="P965" s="119"/>
      <c r="Q965" s="119"/>
      <c r="R965" s="119"/>
      <c r="S965" s="119"/>
      <c r="T965" s="119"/>
      <c r="U965" s="119"/>
      <c r="V965" s="119"/>
      <c r="W965" s="118"/>
    </row>
    <row r="966" spans="15:23" ht="14.25">
      <c r="O966" s="119"/>
      <c r="P966" s="119"/>
      <c r="Q966" s="119"/>
      <c r="R966" s="119"/>
      <c r="S966" s="119"/>
      <c r="T966" s="119"/>
      <c r="U966" s="119"/>
      <c r="V966" s="119"/>
      <c r="W966" s="118"/>
    </row>
    <row r="967" spans="15:23" ht="14.25">
      <c r="O967" s="119"/>
      <c r="P967" s="119"/>
      <c r="Q967" s="119"/>
      <c r="R967" s="119"/>
      <c r="S967" s="119"/>
      <c r="T967" s="119"/>
      <c r="U967" s="119"/>
      <c r="V967" s="119"/>
      <c r="W967" s="118"/>
    </row>
    <row r="968" spans="15:23" ht="14.25">
      <c r="O968" s="119"/>
      <c r="P968" s="119"/>
      <c r="Q968" s="119"/>
      <c r="R968" s="119"/>
      <c r="S968" s="119"/>
      <c r="T968" s="119"/>
      <c r="U968" s="119"/>
      <c r="V968" s="119"/>
      <c r="W968" s="118"/>
    </row>
    <row r="969" spans="15:23" ht="14.25">
      <c r="O969" s="119"/>
      <c r="P969" s="119"/>
      <c r="Q969" s="119"/>
      <c r="R969" s="119"/>
      <c r="S969" s="119"/>
      <c r="T969" s="119"/>
      <c r="U969" s="119"/>
      <c r="V969" s="119"/>
      <c r="W969" s="118"/>
    </row>
    <row r="970" spans="15:23" ht="14.25">
      <c r="O970" s="119"/>
      <c r="P970" s="119"/>
      <c r="Q970" s="119"/>
      <c r="R970" s="119"/>
      <c r="S970" s="119"/>
      <c r="T970" s="119"/>
      <c r="U970" s="119"/>
      <c r="V970" s="119"/>
      <c r="W970" s="118"/>
    </row>
    <row r="971" spans="15:23" ht="14.25">
      <c r="O971" s="119"/>
      <c r="P971" s="119"/>
      <c r="Q971" s="119"/>
      <c r="R971" s="119"/>
      <c r="S971" s="119"/>
      <c r="T971" s="119"/>
      <c r="U971" s="119"/>
      <c r="V971" s="119"/>
      <c r="W971" s="118"/>
    </row>
    <row r="972" spans="15:23" ht="14.25">
      <c r="O972" s="119"/>
      <c r="P972" s="119"/>
      <c r="Q972" s="119"/>
      <c r="R972" s="119"/>
      <c r="S972" s="119"/>
      <c r="T972" s="119"/>
      <c r="U972" s="119"/>
      <c r="V972" s="119"/>
      <c r="W972" s="118"/>
    </row>
    <row r="973" spans="15:23" ht="14.25">
      <c r="O973" s="119"/>
      <c r="P973" s="119"/>
      <c r="Q973" s="119"/>
      <c r="R973" s="119"/>
      <c r="S973" s="119"/>
      <c r="T973" s="119"/>
      <c r="U973" s="119"/>
      <c r="V973" s="119"/>
      <c r="W973" s="118"/>
    </row>
    <row r="974" spans="15:23" ht="14.25">
      <c r="O974" s="119"/>
      <c r="P974" s="119"/>
      <c r="Q974" s="119"/>
      <c r="R974" s="119"/>
      <c r="S974" s="119"/>
      <c r="T974" s="119"/>
      <c r="U974" s="119"/>
      <c r="V974" s="119"/>
      <c r="W974" s="118"/>
    </row>
    <row r="975" spans="15:23" ht="14.25">
      <c r="O975" s="119"/>
      <c r="P975" s="119"/>
      <c r="Q975" s="119"/>
      <c r="R975" s="119"/>
      <c r="S975" s="119"/>
      <c r="T975" s="119"/>
      <c r="U975" s="119"/>
      <c r="V975" s="119"/>
      <c r="W975" s="118"/>
    </row>
    <row r="976" spans="15:23" ht="14.25">
      <c r="O976" s="119"/>
      <c r="P976" s="119"/>
      <c r="Q976" s="119"/>
      <c r="R976" s="119"/>
      <c r="S976" s="119"/>
      <c r="T976" s="119"/>
      <c r="U976" s="119"/>
      <c r="V976" s="119"/>
      <c r="W976" s="118"/>
    </row>
    <row r="977" spans="15:23" ht="14.25">
      <c r="O977" s="119"/>
      <c r="P977" s="119"/>
      <c r="Q977" s="119"/>
      <c r="R977" s="119"/>
      <c r="S977" s="119"/>
      <c r="T977" s="119"/>
      <c r="U977" s="119"/>
      <c r="V977" s="119"/>
      <c r="W977" s="118"/>
    </row>
    <row r="978" spans="15:23" ht="14.25">
      <c r="O978" s="119"/>
      <c r="P978" s="119"/>
      <c r="Q978" s="119"/>
      <c r="R978" s="119"/>
      <c r="S978" s="119"/>
      <c r="T978" s="119"/>
      <c r="U978" s="119"/>
      <c r="V978" s="119"/>
      <c r="W978" s="118"/>
    </row>
    <row r="979" spans="15:23" ht="14.25">
      <c r="O979" s="119"/>
      <c r="P979" s="119"/>
      <c r="Q979" s="119"/>
      <c r="R979" s="119"/>
      <c r="S979" s="119"/>
      <c r="T979" s="119"/>
      <c r="U979" s="119"/>
      <c r="V979" s="119"/>
      <c r="W979" s="118"/>
    </row>
    <row r="980" spans="15:23" ht="14.25">
      <c r="O980" s="119"/>
      <c r="P980" s="119"/>
      <c r="Q980" s="119"/>
      <c r="R980" s="119"/>
      <c r="S980" s="119"/>
      <c r="T980" s="119"/>
      <c r="U980" s="119"/>
      <c r="V980" s="119"/>
      <c r="W980" s="118"/>
    </row>
    <row r="981" spans="15:23" ht="14.25">
      <c r="O981" s="119"/>
      <c r="P981" s="119"/>
      <c r="Q981" s="119"/>
      <c r="R981" s="119"/>
      <c r="S981" s="119"/>
      <c r="T981" s="119"/>
      <c r="U981" s="119"/>
      <c r="V981" s="119"/>
      <c r="W981" s="118"/>
    </row>
    <row r="982" spans="15:23" ht="14.25">
      <c r="O982" s="119"/>
      <c r="P982" s="119"/>
      <c r="Q982" s="119"/>
      <c r="R982" s="119"/>
      <c r="S982" s="119"/>
      <c r="T982" s="119"/>
      <c r="U982" s="119"/>
      <c r="V982" s="119"/>
      <c r="W982" s="118"/>
    </row>
    <row r="983" spans="15:23" ht="14.25">
      <c r="O983" s="119"/>
      <c r="P983" s="119"/>
      <c r="Q983" s="119"/>
      <c r="R983" s="119"/>
      <c r="S983" s="119"/>
      <c r="T983" s="119"/>
      <c r="U983" s="119"/>
      <c r="V983" s="119"/>
      <c r="W983" s="118"/>
    </row>
    <row r="984" spans="15:23" ht="14.25">
      <c r="O984" s="119"/>
      <c r="P984" s="119"/>
      <c r="Q984" s="119"/>
      <c r="R984" s="119"/>
      <c r="S984" s="119"/>
      <c r="T984" s="119"/>
      <c r="U984" s="119"/>
      <c r="V984" s="119"/>
      <c r="W984" s="118"/>
    </row>
    <row r="985" spans="15:23" ht="14.25">
      <c r="O985" s="119"/>
      <c r="P985" s="119"/>
      <c r="Q985" s="119"/>
      <c r="R985" s="119"/>
      <c r="S985" s="119"/>
      <c r="T985" s="119"/>
      <c r="U985" s="119"/>
      <c r="V985" s="119"/>
      <c r="W985" s="118"/>
    </row>
    <row r="986" spans="15:23" ht="14.25">
      <c r="O986" s="119"/>
      <c r="P986" s="119"/>
      <c r="Q986" s="119"/>
      <c r="R986" s="119"/>
      <c r="S986" s="119"/>
      <c r="T986" s="119"/>
      <c r="U986" s="119"/>
      <c r="V986" s="119"/>
      <c r="W986" s="118"/>
    </row>
    <row r="987" spans="15:23" ht="14.25">
      <c r="O987" s="119"/>
      <c r="P987" s="119"/>
      <c r="Q987" s="119"/>
      <c r="R987" s="119"/>
      <c r="S987" s="119"/>
      <c r="T987" s="119"/>
      <c r="U987" s="119"/>
      <c r="V987" s="119"/>
      <c r="W987" s="118"/>
    </row>
    <row r="988" spans="15:23" ht="14.25">
      <c r="O988" s="119"/>
      <c r="P988" s="119"/>
      <c r="Q988" s="119"/>
      <c r="R988" s="119"/>
      <c r="S988" s="119"/>
      <c r="T988" s="119"/>
      <c r="U988" s="119"/>
      <c r="V988" s="119"/>
      <c r="W988" s="118"/>
    </row>
    <row r="989" spans="15:23" ht="14.25">
      <c r="O989" s="119"/>
      <c r="P989" s="119"/>
      <c r="Q989" s="119"/>
      <c r="R989" s="119"/>
      <c r="S989" s="119"/>
      <c r="T989" s="119"/>
      <c r="U989" s="119"/>
      <c r="V989" s="119"/>
      <c r="W989" s="118"/>
    </row>
    <row r="990" spans="15:23" ht="14.25">
      <c r="O990" s="119"/>
      <c r="P990" s="119"/>
      <c r="Q990" s="119"/>
      <c r="R990" s="119"/>
      <c r="S990" s="119"/>
      <c r="T990" s="119"/>
      <c r="U990" s="119"/>
      <c r="V990" s="119"/>
      <c r="W990" s="118"/>
    </row>
    <row r="991" spans="15:23" ht="14.25">
      <c r="O991" s="119"/>
      <c r="P991" s="119"/>
      <c r="Q991" s="119"/>
      <c r="R991" s="119"/>
      <c r="S991" s="119"/>
      <c r="T991" s="119"/>
      <c r="U991" s="119"/>
      <c r="V991" s="119"/>
      <c r="W991" s="118"/>
    </row>
    <row r="992" spans="15:23" ht="14.25">
      <c r="O992" s="119"/>
      <c r="P992" s="119"/>
      <c r="Q992" s="119"/>
      <c r="R992" s="119"/>
      <c r="S992" s="119"/>
      <c r="T992" s="119"/>
      <c r="U992" s="119"/>
      <c r="V992" s="119"/>
      <c r="W992" s="118"/>
    </row>
    <row r="993" spans="15:23" ht="14.25">
      <c r="O993" s="119"/>
      <c r="P993" s="119"/>
      <c r="Q993" s="119"/>
      <c r="R993" s="119"/>
      <c r="S993" s="119"/>
      <c r="T993" s="119"/>
      <c r="U993" s="119"/>
      <c r="V993" s="119"/>
      <c r="W993" s="118"/>
    </row>
    <row r="994" spans="15:23" ht="14.25">
      <c r="O994" s="119"/>
      <c r="P994" s="119"/>
      <c r="Q994" s="119"/>
      <c r="R994" s="119"/>
      <c r="S994" s="119"/>
      <c r="T994" s="119"/>
      <c r="U994" s="119"/>
      <c r="V994" s="119"/>
      <c r="W994" s="118"/>
    </row>
    <row r="995" spans="15:23" ht="14.25">
      <c r="O995" s="119"/>
      <c r="P995" s="119"/>
      <c r="Q995" s="119"/>
      <c r="R995" s="119"/>
      <c r="S995" s="119"/>
      <c r="T995" s="119"/>
      <c r="U995" s="119"/>
      <c r="V995" s="119"/>
      <c r="W995" s="118"/>
    </row>
    <row r="996" spans="15:23" ht="14.25">
      <c r="O996" s="119"/>
      <c r="P996" s="119"/>
      <c r="Q996" s="119"/>
      <c r="R996" s="119"/>
      <c r="S996" s="119"/>
      <c r="T996" s="119"/>
      <c r="U996" s="119"/>
      <c r="V996" s="119"/>
      <c r="W996" s="118"/>
    </row>
    <row r="997" spans="15:23" ht="14.25">
      <c r="O997" s="119"/>
      <c r="P997" s="119"/>
      <c r="Q997" s="119"/>
      <c r="R997" s="119"/>
      <c r="S997" s="119"/>
      <c r="T997" s="119"/>
      <c r="U997" s="119"/>
      <c r="V997" s="119"/>
      <c r="W997" s="118"/>
    </row>
    <row r="998" spans="15:23" ht="14.25">
      <c r="O998" s="119"/>
      <c r="P998" s="119"/>
      <c r="Q998" s="119"/>
      <c r="R998" s="119"/>
      <c r="S998" s="119"/>
      <c r="T998" s="119"/>
      <c r="U998" s="119"/>
      <c r="V998" s="119"/>
      <c r="W998" s="118"/>
    </row>
    <row r="999" spans="15:23" ht="14.25">
      <c r="O999" s="119"/>
      <c r="P999" s="119"/>
      <c r="Q999" s="119"/>
      <c r="R999" s="119"/>
      <c r="S999" s="119"/>
      <c r="T999" s="119"/>
      <c r="U999" s="119"/>
      <c r="V999" s="119"/>
      <c r="W999" s="118"/>
    </row>
    <row r="1000" spans="15:23" ht="14.25">
      <c r="O1000" s="119"/>
      <c r="P1000" s="119"/>
      <c r="Q1000" s="119"/>
      <c r="R1000" s="119"/>
      <c r="S1000" s="119"/>
      <c r="T1000" s="119"/>
      <c r="U1000" s="119"/>
      <c r="V1000" s="119"/>
      <c r="W1000" s="118"/>
    </row>
    <row r="1001" spans="15:23" ht="14.25">
      <c r="O1001" s="119"/>
      <c r="P1001" s="119"/>
      <c r="Q1001" s="119"/>
      <c r="R1001" s="119"/>
      <c r="S1001" s="119"/>
      <c r="T1001" s="119"/>
      <c r="U1001" s="119"/>
      <c r="V1001" s="119"/>
      <c r="W1001" s="118"/>
    </row>
    <row r="1002" spans="15:23" ht="14.25">
      <c r="O1002" s="119"/>
      <c r="P1002" s="119"/>
      <c r="Q1002" s="119"/>
      <c r="R1002" s="119"/>
      <c r="S1002" s="119"/>
      <c r="T1002" s="119"/>
      <c r="U1002" s="119"/>
      <c r="V1002" s="119"/>
      <c r="W1002" s="118"/>
    </row>
    <row r="1003" spans="15:23" ht="14.25">
      <c r="O1003" s="119"/>
      <c r="P1003" s="119"/>
      <c r="Q1003" s="119"/>
      <c r="R1003" s="119"/>
      <c r="S1003" s="119"/>
      <c r="T1003" s="119"/>
      <c r="U1003" s="119"/>
      <c r="V1003" s="119"/>
      <c r="W1003" s="118"/>
    </row>
    <row r="1004" spans="15:23" ht="14.25">
      <c r="O1004" s="119"/>
      <c r="P1004" s="119"/>
      <c r="Q1004" s="119"/>
      <c r="R1004" s="119"/>
      <c r="S1004" s="119"/>
      <c r="T1004" s="119"/>
      <c r="U1004" s="119"/>
      <c r="V1004" s="119"/>
      <c r="W1004" s="118"/>
    </row>
    <row r="1005" spans="15:23" ht="14.25">
      <c r="O1005" s="119"/>
      <c r="P1005" s="119"/>
      <c r="Q1005" s="119"/>
      <c r="R1005" s="119"/>
      <c r="S1005" s="119"/>
      <c r="T1005" s="119"/>
      <c r="U1005" s="119"/>
      <c r="V1005" s="119"/>
      <c r="W1005" s="118"/>
    </row>
    <row r="1006" spans="15:23" ht="14.25">
      <c r="O1006" s="119"/>
      <c r="P1006" s="119"/>
      <c r="Q1006" s="119"/>
      <c r="R1006" s="119"/>
      <c r="S1006" s="119"/>
      <c r="T1006" s="119"/>
      <c r="U1006" s="119"/>
      <c r="V1006" s="119"/>
      <c r="W1006" s="118"/>
    </row>
    <row r="1007" spans="15:23" ht="14.25">
      <c r="O1007" s="119"/>
      <c r="P1007" s="119"/>
      <c r="Q1007" s="119"/>
      <c r="R1007" s="119"/>
      <c r="S1007" s="119"/>
      <c r="T1007" s="119"/>
      <c r="U1007" s="119"/>
      <c r="V1007" s="119"/>
      <c r="W1007" s="118"/>
    </row>
    <row r="1008" spans="15:23" ht="14.25">
      <c r="O1008" s="119"/>
      <c r="P1008" s="119"/>
      <c r="Q1008" s="119"/>
      <c r="R1008" s="119"/>
      <c r="S1008" s="119"/>
      <c r="T1008" s="119"/>
      <c r="U1008" s="119"/>
      <c r="V1008" s="119"/>
      <c r="W1008" s="118"/>
    </row>
    <row r="1009" spans="15:23" ht="14.25">
      <c r="O1009" s="119"/>
      <c r="P1009" s="119"/>
      <c r="Q1009" s="119"/>
      <c r="R1009" s="119"/>
      <c r="S1009" s="119"/>
      <c r="T1009" s="119"/>
      <c r="U1009" s="119"/>
      <c r="V1009" s="119"/>
      <c r="W1009" s="118"/>
    </row>
    <row r="1010" spans="15:23" ht="14.25">
      <c r="O1010" s="119"/>
      <c r="P1010" s="119"/>
      <c r="Q1010" s="119"/>
      <c r="R1010" s="119"/>
      <c r="S1010" s="119"/>
      <c r="T1010" s="119"/>
      <c r="U1010" s="119"/>
      <c r="V1010" s="119"/>
      <c r="W1010" s="118"/>
    </row>
    <row r="1011" spans="15:23" ht="14.25">
      <c r="O1011" s="119"/>
      <c r="P1011" s="119"/>
      <c r="Q1011" s="119"/>
      <c r="R1011" s="119"/>
      <c r="S1011" s="119"/>
      <c r="T1011" s="119"/>
      <c r="U1011" s="119"/>
      <c r="V1011" s="119"/>
      <c r="W1011" s="118"/>
    </row>
    <row r="1012" spans="15:23" ht="14.25">
      <c r="O1012" s="119"/>
      <c r="P1012" s="119"/>
      <c r="Q1012" s="119"/>
      <c r="R1012" s="119"/>
      <c r="S1012" s="119"/>
      <c r="T1012" s="119"/>
      <c r="U1012" s="119"/>
      <c r="V1012" s="119"/>
      <c r="W1012" s="118"/>
    </row>
    <row r="1013" spans="15:23" ht="14.25">
      <c r="O1013" s="119"/>
      <c r="P1013" s="119"/>
      <c r="Q1013" s="119"/>
      <c r="R1013" s="119"/>
      <c r="S1013" s="119"/>
      <c r="T1013" s="119"/>
      <c r="U1013" s="119"/>
      <c r="V1013" s="119"/>
      <c r="W1013" s="118"/>
    </row>
    <row r="1014" spans="15:23" ht="14.25">
      <c r="O1014" s="119"/>
      <c r="P1014" s="119"/>
      <c r="Q1014" s="119"/>
      <c r="R1014" s="119"/>
      <c r="S1014" s="119"/>
      <c r="T1014" s="119"/>
      <c r="U1014" s="119"/>
      <c r="V1014" s="119"/>
      <c r="W1014" s="118"/>
    </row>
    <row r="1015" spans="15:23" ht="14.25">
      <c r="O1015" s="119"/>
      <c r="P1015" s="119"/>
      <c r="Q1015" s="119"/>
      <c r="R1015" s="119"/>
      <c r="S1015" s="119"/>
      <c r="T1015" s="119"/>
      <c r="U1015" s="119"/>
      <c r="V1015" s="119"/>
      <c r="W1015" s="118"/>
    </row>
    <row r="1016" spans="15:23" ht="14.25">
      <c r="O1016" s="119"/>
      <c r="P1016" s="119"/>
      <c r="Q1016" s="119"/>
      <c r="R1016" s="119"/>
      <c r="S1016" s="119"/>
      <c r="T1016" s="119"/>
      <c r="U1016" s="119"/>
      <c r="V1016" s="119"/>
      <c r="W1016" s="118"/>
    </row>
    <row r="1017" spans="15:23" ht="14.25">
      <c r="O1017" s="119"/>
      <c r="P1017" s="119"/>
      <c r="Q1017" s="119"/>
      <c r="R1017" s="119"/>
      <c r="S1017" s="119"/>
      <c r="T1017" s="119"/>
      <c r="U1017" s="119"/>
      <c r="V1017" s="119"/>
      <c r="W1017" s="118"/>
    </row>
    <row r="1018" spans="15:23" ht="14.25">
      <c r="O1018" s="119"/>
      <c r="P1018" s="119"/>
      <c r="Q1018" s="119"/>
      <c r="R1018" s="119"/>
      <c r="S1018" s="119"/>
      <c r="T1018" s="119"/>
      <c r="U1018" s="119"/>
      <c r="V1018" s="119"/>
      <c r="W1018" s="118"/>
    </row>
    <row r="1019" spans="15:23" ht="14.25">
      <c r="O1019" s="119"/>
      <c r="P1019" s="119"/>
      <c r="Q1019" s="119"/>
      <c r="R1019" s="119"/>
      <c r="S1019" s="119"/>
      <c r="T1019" s="119"/>
      <c r="U1019" s="119"/>
      <c r="V1019" s="119"/>
      <c r="W1019" s="118"/>
    </row>
    <row r="1020" spans="15:23" ht="14.25">
      <c r="O1020" s="119"/>
      <c r="P1020" s="119"/>
      <c r="Q1020" s="119"/>
      <c r="R1020" s="119"/>
      <c r="S1020" s="119"/>
      <c r="T1020" s="119"/>
      <c r="U1020" s="119"/>
      <c r="V1020" s="119"/>
      <c r="W1020" s="118"/>
    </row>
    <row r="1021" spans="15:23" ht="14.25">
      <c r="O1021" s="119"/>
      <c r="P1021" s="119"/>
      <c r="Q1021" s="119"/>
      <c r="R1021" s="119"/>
      <c r="S1021" s="119"/>
      <c r="T1021" s="119"/>
      <c r="U1021" s="119"/>
      <c r="V1021" s="119"/>
      <c r="W1021" s="118"/>
    </row>
    <row r="1022" spans="15:23" ht="14.25">
      <c r="O1022" s="119"/>
      <c r="P1022" s="119"/>
      <c r="Q1022" s="119"/>
      <c r="R1022" s="119"/>
      <c r="S1022" s="119"/>
      <c r="T1022" s="119"/>
      <c r="U1022" s="119"/>
      <c r="V1022" s="119"/>
      <c r="W1022" s="118"/>
    </row>
    <row r="1023" spans="15:23" ht="14.25">
      <c r="O1023" s="119"/>
      <c r="P1023" s="119"/>
      <c r="Q1023" s="119"/>
      <c r="R1023" s="119"/>
      <c r="S1023" s="119"/>
      <c r="T1023" s="119"/>
      <c r="U1023" s="119"/>
      <c r="V1023" s="119"/>
      <c r="W1023" s="118"/>
    </row>
    <row r="1024" spans="15:23" ht="14.25">
      <c r="O1024" s="119"/>
      <c r="P1024" s="119"/>
      <c r="Q1024" s="119"/>
      <c r="R1024" s="119"/>
      <c r="S1024" s="119"/>
      <c r="T1024" s="119"/>
      <c r="U1024" s="119"/>
      <c r="V1024" s="119"/>
      <c r="W1024" s="118"/>
    </row>
    <row r="1025" spans="15:23" ht="14.25">
      <c r="O1025" s="119"/>
      <c r="P1025" s="119"/>
      <c r="Q1025" s="119"/>
      <c r="R1025" s="119"/>
      <c r="S1025" s="119"/>
      <c r="T1025" s="119"/>
      <c r="U1025" s="119"/>
      <c r="V1025" s="119"/>
      <c r="W1025" s="118"/>
    </row>
    <row r="1026" spans="15:23" ht="14.25">
      <c r="O1026" s="119"/>
      <c r="P1026" s="119"/>
      <c r="Q1026" s="119"/>
      <c r="R1026" s="119"/>
      <c r="S1026" s="119"/>
      <c r="T1026" s="119"/>
      <c r="U1026" s="119"/>
      <c r="V1026" s="119"/>
      <c r="W1026" s="118"/>
    </row>
    <row r="1027" spans="15:23" ht="14.25">
      <c r="O1027" s="119"/>
      <c r="P1027" s="119"/>
      <c r="Q1027" s="119"/>
      <c r="R1027" s="119"/>
      <c r="S1027" s="119"/>
      <c r="T1027" s="119"/>
      <c r="U1027" s="119"/>
      <c r="V1027" s="119"/>
      <c r="W1027" s="118"/>
    </row>
    <row r="1028" spans="15:23" ht="14.25">
      <c r="O1028" s="119"/>
      <c r="P1028" s="119"/>
      <c r="Q1028" s="119"/>
      <c r="R1028" s="119"/>
      <c r="S1028" s="119"/>
      <c r="T1028" s="119"/>
      <c r="U1028" s="119"/>
      <c r="V1028" s="119"/>
      <c r="W1028" s="118"/>
    </row>
    <row r="1029" spans="15:23" ht="14.25">
      <c r="O1029" s="119"/>
      <c r="P1029" s="119"/>
      <c r="Q1029" s="119"/>
      <c r="R1029" s="119"/>
      <c r="S1029" s="119"/>
      <c r="T1029" s="119"/>
      <c r="U1029" s="119"/>
      <c r="V1029" s="119"/>
      <c r="W1029" s="118"/>
    </row>
    <row r="1030" spans="15:23" ht="14.25">
      <c r="O1030" s="119"/>
      <c r="P1030" s="119"/>
      <c r="Q1030" s="119"/>
      <c r="R1030" s="119"/>
      <c r="S1030" s="119"/>
      <c r="T1030" s="119"/>
      <c r="U1030" s="119"/>
      <c r="V1030" s="119"/>
      <c r="W1030" s="118"/>
    </row>
    <row r="1031" spans="15:23" ht="14.25">
      <c r="O1031" s="119"/>
      <c r="P1031" s="119"/>
      <c r="Q1031" s="119"/>
      <c r="R1031" s="119"/>
      <c r="S1031" s="119"/>
      <c r="T1031" s="119"/>
      <c r="U1031" s="119"/>
      <c r="V1031" s="119"/>
      <c r="W1031" s="118"/>
    </row>
    <row r="1032" spans="15:23" ht="14.25">
      <c r="O1032" s="119"/>
      <c r="P1032" s="119"/>
      <c r="Q1032" s="119"/>
      <c r="R1032" s="119"/>
      <c r="S1032" s="119"/>
      <c r="T1032" s="119"/>
      <c r="U1032" s="119"/>
      <c r="V1032" s="119"/>
      <c r="W1032" s="118"/>
    </row>
    <row r="1033" spans="15:23" ht="14.25">
      <c r="O1033" s="119"/>
      <c r="P1033" s="119"/>
      <c r="Q1033" s="119"/>
      <c r="R1033" s="119"/>
      <c r="S1033" s="119"/>
      <c r="T1033" s="119"/>
      <c r="U1033" s="119"/>
      <c r="V1033" s="119"/>
      <c r="W1033" s="118"/>
    </row>
    <row r="1034" spans="15:23" ht="14.25">
      <c r="O1034" s="119"/>
      <c r="P1034" s="119"/>
      <c r="Q1034" s="119"/>
      <c r="R1034" s="119"/>
      <c r="S1034" s="119"/>
      <c r="T1034" s="119"/>
      <c r="U1034" s="119"/>
      <c r="V1034" s="119"/>
      <c r="W1034" s="118"/>
    </row>
    <row r="1035" spans="15:23" ht="14.25">
      <c r="O1035" s="119"/>
      <c r="P1035" s="119"/>
      <c r="Q1035" s="119"/>
      <c r="R1035" s="119"/>
      <c r="S1035" s="119"/>
      <c r="T1035" s="119"/>
      <c r="U1035" s="119"/>
      <c r="V1035" s="119"/>
      <c r="W1035" s="118"/>
    </row>
    <row r="1036" spans="15:23" ht="14.25">
      <c r="O1036" s="119"/>
      <c r="P1036" s="119"/>
      <c r="Q1036" s="119"/>
      <c r="R1036" s="119"/>
      <c r="S1036" s="119"/>
      <c r="T1036" s="119"/>
      <c r="U1036" s="119"/>
      <c r="V1036" s="119"/>
      <c r="W1036" s="118"/>
    </row>
    <row r="1037" spans="15:23" ht="14.25">
      <c r="O1037" s="119"/>
      <c r="P1037" s="119"/>
      <c r="Q1037" s="119"/>
      <c r="R1037" s="119"/>
      <c r="S1037" s="119"/>
      <c r="T1037" s="119"/>
      <c r="U1037" s="119"/>
      <c r="V1037" s="119"/>
      <c r="W1037" s="118"/>
    </row>
    <row r="1038" spans="15:23" ht="14.25">
      <c r="O1038" s="119"/>
      <c r="P1038" s="119"/>
      <c r="Q1038" s="119"/>
      <c r="R1038" s="119"/>
      <c r="S1038" s="119"/>
      <c r="T1038" s="119"/>
      <c r="U1038" s="119"/>
      <c r="V1038" s="119"/>
      <c r="W1038" s="118"/>
    </row>
    <row r="1039" spans="15:23" ht="14.25">
      <c r="O1039" s="119"/>
      <c r="P1039" s="119"/>
      <c r="Q1039" s="119"/>
      <c r="R1039" s="119"/>
      <c r="S1039" s="119"/>
      <c r="T1039" s="119"/>
      <c r="U1039" s="119"/>
      <c r="V1039" s="119"/>
      <c r="W1039" s="118"/>
    </row>
    <row r="1040" spans="15:23" ht="14.25">
      <c r="O1040" s="119"/>
      <c r="P1040" s="119"/>
      <c r="Q1040" s="119"/>
      <c r="R1040" s="119"/>
      <c r="S1040" s="119"/>
      <c r="T1040" s="119"/>
      <c r="U1040" s="119"/>
      <c r="V1040" s="119"/>
      <c r="W1040" s="118"/>
    </row>
    <row r="1041" spans="15:23" ht="14.25">
      <c r="O1041" s="119"/>
      <c r="P1041" s="119"/>
      <c r="Q1041" s="119"/>
      <c r="R1041" s="119"/>
      <c r="S1041" s="119"/>
      <c r="T1041" s="119"/>
      <c r="U1041" s="119"/>
      <c r="V1041" s="119"/>
      <c r="W1041" s="118"/>
    </row>
    <row r="1042" spans="15:23" ht="14.25">
      <c r="O1042" s="119"/>
      <c r="P1042" s="119"/>
      <c r="Q1042" s="119"/>
      <c r="R1042" s="119"/>
      <c r="S1042" s="119"/>
      <c r="T1042" s="119"/>
      <c r="U1042" s="119"/>
      <c r="V1042" s="119"/>
      <c r="W1042" s="118"/>
    </row>
    <row r="1043" spans="15:23" ht="14.25">
      <c r="O1043" s="119"/>
      <c r="P1043" s="119"/>
      <c r="Q1043" s="119"/>
      <c r="R1043" s="119"/>
      <c r="S1043" s="119"/>
      <c r="T1043" s="119"/>
      <c r="U1043" s="119"/>
      <c r="V1043" s="119"/>
      <c r="W1043" s="118"/>
    </row>
    <row r="1044" spans="15:23" ht="14.25">
      <c r="O1044" s="119"/>
      <c r="P1044" s="119"/>
      <c r="Q1044" s="119"/>
      <c r="R1044" s="119"/>
      <c r="S1044" s="119"/>
      <c r="T1044" s="119"/>
      <c r="U1044" s="119"/>
      <c r="V1044" s="119"/>
      <c r="W1044" s="118"/>
    </row>
    <row r="1045" spans="15:23" ht="14.25">
      <c r="O1045" s="119"/>
      <c r="P1045" s="119"/>
      <c r="Q1045" s="119"/>
      <c r="R1045" s="119"/>
      <c r="S1045" s="119"/>
      <c r="T1045" s="119"/>
      <c r="U1045" s="119"/>
      <c r="V1045" s="119"/>
      <c r="W1045" s="118"/>
    </row>
    <row r="1046" spans="15:23" ht="14.25">
      <c r="O1046" s="119"/>
      <c r="P1046" s="119"/>
      <c r="Q1046" s="119"/>
      <c r="R1046" s="119"/>
      <c r="S1046" s="119"/>
      <c r="T1046" s="119"/>
      <c r="U1046" s="119"/>
      <c r="V1046" s="119"/>
      <c r="W1046" s="118"/>
    </row>
    <row r="1047" spans="15:23" ht="14.25">
      <c r="O1047" s="119"/>
      <c r="P1047" s="119"/>
      <c r="Q1047" s="119"/>
      <c r="R1047" s="119"/>
      <c r="S1047" s="119"/>
      <c r="T1047" s="119"/>
      <c r="U1047" s="119"/>
      <c r="V1047" s="119"/>
      <c r="W1047" s="118"/>
    </row>
    <row r="1048" spans="15:23" ht="14.25">
      <c r="O1048" s="119"/>
      <c r="P1048" s="119"/>
      <c r="Q1048" s="119"/>
      <c r="R1048" s="119"/>
      <c r="S1048" s="119"/>
      <c r="T1048" s="119"/>
      <c r="U1048" s="119"/>
      <c r="V1048" s="119"/>
      <c r="W1048" s="118"/>
    </row>
    <row r="1049" spans="15:23" ht="14.25">
      <c r="O1049" s="119"/>
      <c r="P1049" s="119"/>
      <c r="Q1049" s="119"/>
      <c r="R1049" s="119"/>
      <c r="S1049" s="119"/>
      <c r="T1049" s="119"/>
      <c r="U1049" s="119"/>
      <c r="V1049" s="119"/>
      <c r="W1049" s="118"/>
    </row>
    <row r="1050" spans="15:23" ht="14.25">
      <c r="O1050" s="119"/>
      <c r="P1050" s="119"/>
      <c r="Q1050" s="119"/>
      <c r="R1050" s="119"/>
      <c r="S1050" s="119"/>
      <c r="T1050" s="119"/>
      <c r="U1050" s="119"/>
      <c r="V1050" s="119"/>
      <c r="W1050" s="118"/>
    </row>
    <row r="1051" spans="15:23" ht="14.25">
      <c r="O1051" s="119"/>
      <c r="P1051" s="119"/>
      <c r="Q1051" s="119"/>
      <c r="R1051" s="119"/>
      <c r="S1051" s="119"/>
      <c r="T1051" s="119"/>
      <c r="U1051" s="119"/>
      <c r="V1051" s="119"/>
      <c r="W1051" s="118"/>
    </row>
    <row r="1052" spans="15:23" ht="14.25">
      <c r="O1052" s="119"/>
      <c r="P1052" s="119"/>
      <c r="Q1052" s="119"/>
      <c r="R1052" s="119"/>
      <c r="S1052" s="119"/>
      <c r="T1052" s="119"/>
      <c r="U1052" s="119"/>
      <c r="V1052" s="119"/>
      <c r="W1052" s="118"/>
    </row>
    <row r="1053" spans="15:23" ht="14.25">
      <c r="O1053" s="119"/>
      <c r="P1053" s="119"/>
      <c r="Q1053" s="119"/>
      <c r="R1053" s="119"/>
      <c r="S1053" s="119"/>
      <c r="T1053" s="119"/>
      <c r="U1053" s="119"/>
      <c r="V1053" s="119"/>
      <c r="W1053" s="118"/>
    </row>
    <row r="1054" spans="15:23" ht="14.25">
      <c r="O1054" s="119"/>
      <c r="P1054" s="119"/>
      <c r="Q1054" s="119"/>
      <c r="R1054" s="119"/>
      <c r="S1054" s="119"/>
      <c r="T1054" s="119"/>
      <c r="U1054" s="119"/>
      <c r="V1054" s="119"/>
      <c r="W1054" s="118"/>
    </row>
    <row r="1055" spans="15:23" ht="14.25">
      <c r="O1055" s="119"/>
      <c r="P1055" s="119"/>
      <c r="Q1055" s="119"/>
      <c r="R1055" s="119"/>
      <c r="S1055" s="119"/>
      <c r="T1055" s="119"/>
      <c r="U1055" s="119"/>
      <c r="V1055" s="119"/>
      <c r="W1055" s="118"/>
    </row>
    <row r="1056" spans="15:23" ht="14.25">
      <c r="O1056" s="119"/>
      <c r="P1056" s="119"/>
      <c r="Q1056" s="119"/>
      <c r="R1056" s="119"/>
      <c r="S1056" s="119"/>
      <c r="T1056" s="119"/>
      <c r="U1056" s="119"/>
      <c r="V1056" s="119"/>
      <c r="W1056" s="118"/>
    </row>
    <row r="1057" spans="15:23" ht="14.25">
      <c r="O1057" s="119"/>
      <c r="P1057" s="119"/>
      <c r="Q1057" s="119"/>
      <c r="R1057" s="119"/>
      <c r="S1057" s="119"/>
      <c r="T1057" s="119"/>
      <c r="U1057" s="119"/>
      <c r="V1057" s="119"/>
      <c r="W1057" s="118"/>
    </row>
    <row r="1058" spans="15:23" ht="14.25">
      <c r="O1058" s="119"/>
      <c r="P1058" s="119"/>
      <c r="Q1058" s="119"/>
      <c r="R1058" s="119"/>
      <c r="S1058" s="119"/>
      <c r="T1058" s="119"/>
      <c r="U1058" s="119"/>
      <c r="V1058" s="119"/>
      <c r="W1058" s="118"/>
    </row>
    <row r="1059" spans="15:23" ht="14.25">
      <c r="O1059" s="119"/>
      <c r="P1059" s="119"/>
      <c r="Q1059" s="119"/>
      <c r="R1059" s="119"/>
      <c r="S1059" s="119"/>
      <c r="T1059" s="119"/>
      <c r="U1059" s="119"/>
      <c r="V1059" s="119"/>
      <c r="W1059" s="118"/>
    </row>
    <row r="1060" spans="15:23" ht="14.25">
      <c r="O1060" s="119"/>
      <c r="P1060" s="119"/>
      <c r="Q1060" s="119"/>
      <c r="R1060" s="119"/>
      <c r="S1060" s="119"/>
      <c r="T1060" s="119"/>
      <c r="U1060" s="119"/>
      <c r="V1060" s="119"/>
      <c r="W1060" s="118"/>
    </row>
    <row r="1061" spans="15:23" ht="14.25">
      <c r="O1061" s="119"/>
      <c r="P1061" s="119"/>
      <c r="Q1061" s="119"/>
      <c r="R1061" s="119"/>
      <c r="S1061" s="119"/>
      <c r="T1061" s="119"/>
      <c r="U1061" s="119"/>
      <c r="V1061" s="119"/>
      <c r="W1061" s="118"/>
    </row>
    <row r="1062" spans="15:23" ht="14.25">
      <c r="O1062" s="119"/>
      <c r="P1062" s="119"/>
      <c r="Q1062" s="119"/>
      <c r="R1062" s="119"/>
      <c r="S1062" s="119"/>
      <c r="T1062" s="119"/>
      <c r="U1062" s="119"/>
      <c r="V1062" s="119"/>
      <c r="W1062" s="118"/>
    </row>
    <row r="1063" spans="15:23" ht="14.25">
      <c r="O1063" s="119"/>
      <c r="P1063" s="119"/>
      <c r="Q1063" s="119"/>
      <c r="R1063" s="119"/>
      <c r="S1063" s="119"/>
      <c r="T1063" s="119"/>
      <c r="U1063" s="119"/>
      <c r="V1063" s="119"/>
      <c r="W1063" s="118"/>
    </row>
    <row r="1064" spans="15:23" ht="14.25">
      <c r="O1064" s="119"/>
      <c r="P1064" s="119"/>
      <c r="Q1064" s="119"/>
      <c r="R1064" s="119"/>
      <c r="S1064" s="119"/>
      <c r="T1064" s="119"/>
      <c r="U1064" s="119"/>
      <c r="V1064" s="119"/>
      <c r="W1064" s="118"/>
    </row>
    <row r="1065" spans="15:23" ht="14.25">
      <c r="O1065" s="119"/>
      <c r="P1065" s="119"/>
      <c r="Q1065" s="119"/>
      <c r="R1065" s="119"/>
      <c r="S1065" s="119"/>
      <c r="T1065" s="119"/>
      <c r="U1065" s="119"/>
      <c r="V1065" s="119"/>
      <c r="W1065" s="118"/>
    </row>
    <row r="1066" spans="15:23" ht="14.25">
      <c r="O1066" s="119"/>
      <c r="P1066" s="119"/>
      <c r="Q1066" s="119"/>
      <c r="R1066" s="119"/>
      <c r="S1066" s="119"/>
      <c r="T1066" s="119"/>
      <c r="U1066" s="119"/>
      <c r="V1066" s="119"/>
      <c r="W1066" s="118"/>
    </row>
    <row r="1067" spans="15:23" ht="14.25">
      <c r="O1067" s="119"/>
      <c r="P1067" s="119"/>
      <c r="Q1067" s="119"/>
      <c r="R1067" s="119"/>
      <c r="S1067" s="119"/>
      <c r="T1067" s="119"/>
      <c r="U1067" s="119"/>
      <c r="V1067" s="119"/>
      <c r="W1067" s="118"/>
    </row>
    <row r="1068" spans="15:23" ht="14.25">
      <c r="O1068" s="119"/>
      <c r="P1068" s="119"/>
      <c r="Q1068" s="119"/>
      <c r="R1068" s="119"/>
      <c r="S1068" s="119"/>
      <c r="T1068" s="119"/>
      <c r="U1068" s="119"/>
      <c r="V1068" s="119"/>
      <c r="W1068" s="118"/>
    </row>
    <row r="1069" spans="15:23" ht="14.25">
      <c r="O1069" s="119"/>
      <c r="P1069" s="119"/>
      <c r="Q1069" s="119"/>
      <c r="R1069" s="119"/>
      <c r="S1069" s="119"/>
      <c r="T1069" s="119"/>
      <c r="U1069" s="119"/>
      <c r="V1069" s="119"/>
      <c r="W1069" s="118"/>
    </row>
    <row r="1070" spans="15:23" ht="14.25">
      <c r="O1070" s="119"/>
      <c r="P1070" s="119"/>
      <c r="Q1070" s="119"/>
      <c r="R1070" s="119"/>
      <c r="S1070" s="119"/>
      <c r="T1070" s="119"/>
      <c r="U1070" s="119"/>
      <c r="V1070" s="119"/>
      <c r="W1070" s="118"/>
    </row>
    <row r="1071" spans="15:23" ht="14.25">
      <c r="O1071" s="119"/>
      <c r="P1071" s="119"/>
      <c r="Q1071" s="119"/>
      <c r="R1071" s="119"/>
      <c r="S1071" s="119"/>
      <c r="T1071" s="119"/>
      <c r="U1071" s="119"/>
      <c r="V1071" s="119"/>
      <c r="W1071" s="118"/>
    </row>
    <row r="1072" spans="15:23" ht="14.25">
      <c r="O1072" s="119"/>
      <c r="P1072" s="119"/>
      <c r="Q1072" s="119"/>
      <c r="R1072" s="119"/>
      <c r="S1072" s="119"/>
      <c r="T1072" s="119"/>
      <c r="U1072" s="119"/>
      <c r="V1072" s="119"/>
      <c r="W1072" s="118"/>
    </row>
    <row r="1073" spans="15:23" ht="14.25">
      <c r="O1073" s="119"/>
      <c r="P1073" s="119"/>
      <c r="Q1073" s="119"/>
      <c r="R1073" s="119"/>
      <c r="S1073" s="119"/>
      <c r="T1073" s="119"/>
      <c r="U1073" s="119"/>
      <c r="V1073" s="119"/>
      <c r="W1073" s="118"/>
    </row>
    <row r="1074" spans="15:23" ht="14.25">
      <c r="O1074" s="119"/>
      <c r="P1074" s="119"/>
      <c r="Q1074" s="119"/>
      <c r="R1074" s="119"/>
      <c r="S1074" s="119"/>
      <c r="T1074" s="119"/>
      <c r="U1074" s="119"/>
      <c r="V1074" s="118"/>
      <c r="W1074" s="118"/>
    </row>
    <row r="1075" spans="15:23" ht="14.25">
      <c r="O1075" s="119"/>
      <c r="P1075" s="119"/>
      <c r="Q1075" s="119"/>
      <c r="R1075" s="119"/>
      <c r="S1075" s="119"/>
      <c r="T1075" s="119"/>
      <c r="U1075" s="119"/>
      <c r="V1075" s="118"/>
      <c r="W1075" s="118"/>
    </row>
    <row r="1076" spans="15:23" ht="14.25">
      <c r="O1076" s="119"/>
      <c r="P1076" s="119"/>
      <c r="Q1076" s="119"/>
      <c r="R1076" s="119"/>
      <c r="S1076" s="119"/>
      <c r="T1076" s="119"/>
      <c r="U1076" s="119"/>
      <c r="V1076" s="118"/>
      <c r="W1076" s="118"/>
    </row>
    <row r="1077" spans="15:23" ht="14.25">
      <c r="O1077" s="119"/>
      <c r="P1077" s="119"/>
      <c r="Q1077" s="119"/>
      <c r="R1077" s="119"/>
      <c r="S1077" s="119"/>
      <c r="T1077" s="119"/>
      <c r="U1077" s="119"/>
      <c r="V1077" s="118"/>
      <c r="W1077" s="118"/>
    </row>
    <row r="1078" spans="15:23" ht="14.25">
      <c r="O1078" s="119"/>
      <c r="P1078" s="119"/>
      <c r="Q1078" s="119"/>
      <c r="R1078" s="119"/>
      <c r="S1078" s="119"/>
      <c r="T1078" s="119"/>
      <c r="U1078" s="119"/>
      <c r="V1078" s="118"/>
      <c r="W1078" s="118"/>
    </row>
    <row r="1079" spans="15:23" ht="14.25">
      <c r="O1079" s="119"/>
      <c r="P1079" s="119"/>
      <c r="Q1079" s="119"/>
      <c r="R1079" s="119"/>
      <c r="S1079" s="119"/>
      <c r="T1079" s="119"/>
      <c r="U1079" s="119"/>
      <c r="V1079" s="118"/>
      <c r="W1079" s="118"/>
    </row>
    <row r="1080" spans="15:23" ht="14.25">
      <c r="O1080" s="119"/>
      <c r="P1080" s="119"/>
      <c r="Q1080" s="119"/>
      <c r="R1080" s="119"/>
      <c r="S1080" s="119"/>
      <c r="T1080" s="119"/>
      <c r="U1080" s="119"/>
      <c r="V1080" s="118"/>
      <c r="W1080" s="118"/>
    </row>
    <row r="1081" spans="15:23" ht="14.25">
      <c r="O1081" s="119"/>
      <c r="P1081" s="119"/>
      <c r="Q1081" s="119"/>
      <c r="R1081" s="119"/>
      <c r="S1081" s="119"/>
      <c r="T1081" s="119"/>
      <c r="U1081" s="119"/>
      <c r="V1081" s="118"/>
      <c r="W1081" s="118"/>
    </row>
    <row r="1082" spans="15:23" ht="14.25">
      <c r="O1082" s="119"/>
      <c r="P1082" s="119"/>
      <c r="Q1082" s="119"/>
      <c r="R1082" s="119"/>
      <c r="S1082" s="119"/>
      <c r="T1082" s="119"/>
      <c r="U1082" s="119"/>
      <c r="V1082" s="118"/>
      <c r="W1082" s="118"/>
    </row>
    <row r="1083" spans="15:23" ht="14.25">
      <c r="O1083" s="119"/>
      <c r="P1083" s="119"/>
      <c r="Q1083" s="119"/>
      <c r="R1083" s="119"/>
      <c r="S1083" s="119"/>
      <c r="T1083" s="119"/>
      <c r="U1083" s="119"/>
      <c r="V1083" s="118"/>
      <c r="W1083" s="118"/>
    </row>
    <row r="1084" spans="15:23" ht="14.25">
      <c r="O1084" s="119"/>
      <c r="P1084" s="119"/>
      <c r="Q1084" s="119"/>
      <c r="R1084" s="119"/>
      <c r="S1084" s="119"/>
      <c r="T1084" s="119"/>
      <c r="U1084" s="119"/>
      <c r="V1084" s="118"/>
      <c r="W1084" s="118"/>
    </row>
    <row r="1085" spans="15:23" ht="14.25">
      <c r="O1085" s="119"/>
      <c r="P1085" s="119"/>
      <c r="Q1085" s="119"/>
      <c r="R1085" s="119"/>
      <c r="S1085" s="119"/>
      <c r="T1085" s="119"/>
      <c r="U1085" s="119"/>
      <c r="V1085" s="118"/>
      <c r="W1085" s="118"/>
    </row>
    <row r="1086" spans="15:23" ht="14.25">
      <c r="O1086" s="119"/>
      <c r="P1086" s="119"/>
      <c r="Q1086" s="119"/>
      <c r="R1086" s="119"/>
      <c r="S1086" s="119"/>
      <c r="T1086" s="119"/>
      <c r="U1086" s="119"/>
      <c r="V1086" s="118"/>
      <c r="W1086" s="118"/>
    </row>
    <row r="1087" spans="15:23" ht="14.25">
      <c r="O1087" s="119"/>
      <c r="P1087" s="119"/>
      <c r="Q1087" s="119"/>
      <c r="R1087" s="119"/>
      <c r="S1087" s="119"/>
      <c r="T1087" s="119"/>
      <c r="U1087" s="119"/>
      <c r="V1087" s="118"/>
      <c r="W1087" s="118"/>
    </row>
    <row r="1088" spans="15:23" ht="14.25">
      <c r="O1088" s="119"/>
      <c r="P1088" s="119"/>
      <c r="Q1088" s="119"/>
      <c r="R1088" s="119"/>
      <c r="S1088" s="119"/>
      <c r="T1088" s="119"/>
      <c r="U1088" s="119"/>
      <c r="V1088" s="118"/>
      <c r="W1088" s="118"/>
    </row>
    <row r="1089" spans="15:23" ht="14.25">
      <c r="O1089" s="119"/>
      <c r="P1089" s="119"/>
      <c r="Q1089" s="119"/>
      <c r="R1089" s="119"/>
      <c r="S1089" s="119"/>
      <c r="T1089" s="119"/>
      <c r="U1089" s="119"/>
      <c r="V1089" s="118"/>
      <c r="W1089" s="118"/>
    </row>
    <row r="1090" spans="15:23" ht="14.25">
      <c r="O1090" s="119"/>
      <c r="P1090" s="119"/>
      <c r="Q1090" s="119"/>
      <c r="R1090" s="119"/>
      <c r="S1090" s="119"/>
      <c r="T1090" s="119"/>
      <c r="U1090" s="119"/>
      <c r="V1090" s="118"/>
      <c r="W1090" s="118"/>
    </row>
    <row r="1091" spans="15:23" ht="14.25">
      <c r="O1091" s="119"/>
      <c r="P1091" s="119"/>
      <c r="Q1091" s="119"/>
      <c r="R1091" s="119"/>
      <c r="S1091" s="119"/>
      <c r="T1091" s="119"/>
      <c r="U1091" s="119"/>
      <c r="V1091" s="118"/>
      <c r="W1091" s="118"/>
    </row>
    <row r="1092" spans="15:23" ht="14.25">
      <c r="O1092" s="119"/>
      <c r="P1092" s="119"/>
      <c r="Q1092" s="119"/>
      <c r="R1092" s="119"/>
      <c r="S1092" s="119"/>
      <c r="T1092" s="119"/>
      <c r="U1092" s="119"/>
      <c r="V1092" s="118"/>
      <c r="W1092" s="118"/>
    </row>
    <row r="1093" spans="15:23" ht="14.25">
      <c r="O1093" s="119"/>
      <c r="P1093" s="119"/>
      <c r="Q1093" s="119"/>
      <c r="R1093" s="119"/>
      <c r="S1093" s="119"/>
      <c r="T1093" s="119"/>
      <c r="U1093" s="119"/>
      <c r="V1093" s="118"/>
      <c r="W1093" s="118"/>
    </row>
    <row r="1094" spans="15:23" ht="14.25">
      <c r="O1094" s="119"/>
      <c r="P1094" s="119"/>
      <c r="Q1094" s="119"/>
      <c r="R1094" s="119"/>
      <c r="S1094" s="119"/>
      <c r="T1094" s="119"/>
      <c r="U1094" s="119"/>
      <c r="V1094" s="118"/>
      <c r="W1094" s="118"/>
    </row>
    <row r="1095" spans="15:23" ht="14.25">
      <c r="O1095" s="119"/>
      <c r="P1095" s="119"/>
      <c r="Q1095" s="119"/>
      <c r="R1095" s="119"/>
      <c r="S1095" s="119"/>
      <c r="T1095" s="119"/>
      <c r="U1095" s="119"/>
      <c r="V1095" s="118"/>
      <c r="W1095" s="118"/>
    </row>
    <row r="1096" spans="15:23" ht="14.25">
      <c r="O1096" s="119"/>
      <c r="P1096" s="119"/>
      <c r="Q1096" s="119"/>
      <c r="R1096" s="119"/>
      <c r="S1096" s="119"/>
      <c r="T1096" s="119"/>
      <c r="U1096" s="119"/>
      <c r="V1096" s="118"/>
      <c r="W1096" s="118"/>
    </row>
    <row r="1097" spans="15:23" ht="14.25">
      <c r="O1097" s="119"/>
      <c r="P1097" s="119"/>
      <c r="Q1097" s="119"/>
      <c r="R1097" s="119"/>
      <c r="S1097" s="119"/>
      <c r="T1097" s="119"/>
      <c r="U1097" s="119"/>
      <c r="V1097" s="118"/>
      <c r="W1097" s="118"/>
    </row>
    <row r="1098" spans="15:23" ht="14.25">
      <c r="O1098" s="119"/>
      <c r="P1098" s="119"/>
      <c r="Q1098" s="119"/>
      <c r="R1098" s="119"/>
      <c r="S1098" s="119"/>
      <c r="T1098" s="119"/>
      <c r="U1098" s="119"/>
      <c r="V1098" s="118"/>
      <c r="W1098" s="118"/>
    </row>
    <row r="1099" spans="15:23" ht="14.25">
      <c r="O1099" s="119"/>
      <c r="P1099" s="119"/>
      <c r="Q1099" s="119"/>
      <c r="R1099" s="119"/>
      <c r="S1099" s="119"/>
      <c r="T1099" s="119"/>
      <c r="U1099" s="119"/>
      <c r="V1099" s="118"/>
      <c r="W1099" s="118"/>
    </row>
    <row r="1100" spans="15:23" ht="14.25">
      <c r="O1100" s="119"/>
      <c r="P1100" s="119"/>
      <c r="Q1100" s="119"/>
      <c r="R1100" s="119"/>
      <c r="S1100" s="119"/>
      <c r="T1100" s="119"/>
      <c r="U1100" s="119"/>
      <c r="V1100" s="118"/>
      <c r="W1100" s="118"/>
    </row>
    <row r="1101" spans="15:23" ht="14.25">
      <c r="O1101" s="119"/>
      <c r="P1101" s="119"/>
      <c r="Q1101" s="119"/>
      <c r="R1101" s="119"/>
      <c r="S1101" s="119"/>
      <c r="T1101" s="119"/>
      <c r="U1101" s="119"/>
      <c r="V1101" s="118"/>
      <c r="W1101" s="118"/>
    </row>
    <row r="1102" spans="15:23" ht="14.25">
      <c r="O1102" s="119"/>
      <c r="P1102" s="119"/>
      <c r="Q1102" s="119"/>
      <c r="R1102" s="119"/>
      <c r="S1102" s="119"/>
      <c r="T1102" s="119"/>
      <c r="U1102" s="119"/>
      <c r="V1102" s="118"/>
      <c r="W1102" s="118"/>
    </row>
    <row r="1103" spans="15:23" ht="14.25">
      <c r="O1103" s="119"/>
      <c r="P1103" s="119"/>
      <c r="Q1103" s="119"/>
      <c r="R1103" s="119"/>
      <c r="S1103" s="119"/>
      <c r="T1103" s="119"/>
      <c r="U1103" s="119"/>
      <c r="V1103" s="118"/>
      <c r="W1103" s="118"/>
    </row>
    <row r="1104" spans="15:23" ht="14.25">
      <c r="O1104" s="119"/>
      <c r="P1104" s="119"/>
      <c r="Q1104" s="119"/>
      <c r="R1104" s="119"/>
      <c r="S1104" s="119"/>
      <c r="T1104" s="119"/>
      <c r="U1104" s="119"/>
      <c r="V1104" s="118"/>
      <c r="W1104" s="118"/>
    </row>
    <row r="1105" spans="15:23" ht="14.25">
      <c r="O1105" s="119"/>
      <c r="P1105" s="119"/>
      <c r="Q1105" s="119"/>
      <c r="R1105" s="119"/>
      <c r="S1105" s="119"/>
      <c r="T1105" s="119"/>
      <c r="U1105" s="119"/>
      <c r="V1105" s="118"/>
      <c r="W1105" s="118"/>
    </row>
    <row r="1106" spans="15:23" ht="14.25">
      <c r="O1106" s="119"/>
      <c r="P1106" s="119"/>
      <c r="Q1106" s="119"/>
      <c r="R1106" s="119"/>
      <c r="S1106" s="119"/>
      <c r="T1106" s="119"/>
      <c r="U1106" s="119"/>
      <c r="V1106" s="118"/>
      <c r="W1106" s="118"/>
    </row>
    <row r="1107" spans="15:23" ht="14.25">
      <c r="O1107" s="119"/>
      <c r="P1107" s="119"/>
      <c r="Q1107" s="119"/>
      <c r="R1107" s="119"/>
      <c r="S1107" s="119"/>
      <c r="T1107" s="119"/>
      <c r="U1107" s="119"/>
      <c r="V1107" s="118"/>
      <c r="W1107" s="118"/>
    </row>
    <row r="1108" spans="15:23" ht="14.25">
      <c r="O1108" s="119"/>
      <c r="P1108" s="119"/>
      <c r="Q1108" s="119"/>
      <c r="R1108" s="119"/>
      <c r="S1108" s="119"/>
      <c r="T1108" s="119"/>
      <c r="U1108" s="119"/>
      <c r="V1108" s="118"/>
      <c r="W1108" s="118"/>
    </row>
    <row r="1109" spans="15:23" ht="14.25">
      <c r="O1109" s="119"/>
      <c r="P1109" s="119"/>
      <c r="Q1109" s="119"/>
      <c r="R1109" s="119"/>
      <c r="S1109" s="119"/>
      <c r="T1109" s="119"/>
      <c r="U1109" s="119"/>
      <c r="V1109" s="118"/>
      <c r="W1109" s="118"/>
    </row>
    <row r="1110" spans="15:23" ht="14.25">
      <c r="O1110" s="119"/>
      <c r="P1110" s="119"/>
      <c r="Q1110" s="119"/>
      <c r="R1110" s="119"/>
      <c r="S1110" s="119"/>
      <c r="T1110" s="119"/>
      <c r="U1110" s="119"/>
      <c r="V1110" s="118"/>
      <c r="W1110" s="118"/>
    </row>
    <row r="1111" spans="15:23" ht="14.25">
      <c r="O1111" s="119"/>
      <c r="P1111" s="119"/>
      <c r="Q1111" s="119"/>
      <c r="R1111" s="119"/>
      <c r="S1111" s="119"/>
      <c r="T1111" s="119"/>
      <c r="U1111" s="119"/>
      <c r="V1111" s="118"/>
      <c r="W1111" s="118"/>
    </row>
    <row r="1112" spans="15:23" ht="14.25">
      <c r="O1112" s="119"/>
      <c r="P1112" s="119"/>
      <c r="Q1112" s="119"/>
      <c r="R1112" s="119"/>
      <c r="S1112" s="119"/>
      <c r="T1112" s="119"/>
      <c r="U1112" s="119"/>
      <c r="V1112" s="118"/>
      <c r="W1112" s="118"/>
    </row>
    <row r="1113" spans="15:23" ht="14.25">
      <c r="O1113" s="119"/>
      <c r="P1113" s="119"/>
      <c r="Q1113" s="119"/>
      <c r="R1113" s="119"/>
      <c r="S1113" s="119"/>
      <c r="T1113" s="119"/>
      <c r="U1113" s="119"/>
      <c r="V1113" s="118"/>
      <c r="W1113" s="118"/>
    </row>
    <row r="1114" spans="15:23" ht="14.25">
      <c r="O1114" s="119"/>
      <c r="P1114" s="119"/>
      <c r="Q1114" s="119"/>
      <c r="R1114" s="119"/>
      <c r="S1114" s="119"/>
      <c r="T1114" s="119"/>
      <c r="U1114" s="119"/>
      <c r="V1114" s="118"/>
      <c r="W1114" s="118"/>
    </row>
    <row r="1115" spans="15:23" ht="14.25">
      <c r="O1115" s="119"/>
      <c r="P1115" s="119"/>
      <c r="Q1115" s="119"/>
      <c r="R1115" s="119"/>
      <c r="S1115" s="119"/>
      <c r="T1115" s="119"/>
      <c r="U1115" s="119"/>
      <c r="V1115" s="118"/>
      <c r="W1115" s="118"/>
    </row>
    <row r="1116" spans="15:23" ht="14.25">
      <c r="O1116" s="119"/>
      <c r="P1116" s="119"/>
      <c r="Q1116" s="119"/>
      <c r="R1116" s="119"/>
      <c r="S1116" s="119"/>
      <c r="T1116" s="119"/>
      <c r="U1116" s="119"/>
      <c r="V1116" s="118"/>
      <c r="W1116" s="118"/>
    </row>
    <row r="1117" spans="15:23" ht="14.25">
      <c r="O1117" s="119"/>
      <c r="P1117" s="119"/>
      <c r="Q1117" s="119"/>
      <c r="R1117" s="119"/>
      <c r="S1117" s="119"/>
      <c r="T1117" s="119"/>
      <c r="U1117" s="119"/>
      <c r="V1117" s="118"/>
      <c r="W1117" s="118"/>
    </row>
    <row r="1118" spans="15:23" ht="14.25">
      <c r="O1118" s="119"/>
      <c r="P1118" s="119"/>
      <c r="Q1118" s="119"/>
      <c r="R1118" s="119"/>
      <c r="S1118" s="119"/>
      <c r="T1118" s="119"/>
      <c r="U1118" s="119"/>
      <c r="V1118" s="118"/>
      <c r="W1118" s="118"/>
    </row>
    <row r="1119" spans="15:23" ht="14.25">
      <c r="O1119" s="119"/>
      <c r="P1119" s="119"/>
      <c r="Q1119" s="119"/>
      <c r="R1119" s="119"/>
      <c r="S1119" s="119"/>
      <c r="T1119" s="119"/>
      <c r="U1119" s="119"/>
      <c r="V1119" s="118"/>
      <c r="W1119" s="118"/>
    </row>
    <row r="1120" spans="15:23" ht="14.25">
      <c r="O1120" s="119"/>
      <c r="P1120" s="119"/>
      <c r="Q1120" s="119"/>
      <c r="R1120" s="119"/>
      <c r="S1120" s="119"/>
      <c r="T1120" s="119"/>
      <c r="U1120" s="119"/>
      <c r="V1120" s="118"/>
      <c r="W1120" s="118"/>
    </row>
    <row r="1121" spans="15:23" ht="14.25">
      <c r="O1121" s="119"/>
      <c r="P1121" s="119"/>
      <c r="Q1121" s="119"/>
      <c r="R1121" s="119"/>
      <c r="S1121" s="119"/>
      <c r="T1121" s="119"/>
      <c r="U1121" s="119"/>
      <c r="V1121" s="118"/>
      <c r="W1121" s="118"/>
    </row>
    <row r="1122" spans="15:23" ht="14.25">
      <c r="O1122" s="119"/>
      <c r="P1122" s="119"/>
      <c r="Q1122" s="119"/>
      <c r="R1122" s="119"/>
      <c r="S1122" s="119"/>
      <c r="T1122" s="119"/>
      <c r="U1122" s="119"/>
      <c r="V1122" s="118"/>
      <c r="W1122" s="118"/>
    </row>
    <row r="1123" spans="15:23" ht="14.25">
      <c r="O1123" s="119"/>
      <c r="P1123" s="119"/>
      <c r="Q1123" s="119"/>
      <c r="R1123" s="119"/>
      <c r="S1123" s="119"/>
      <c r="T1123" s="119"/>
      <c r="U1123" s="119"/>
      <c r="V1123" s="118"/>
      <c r="W1123" s="118"/>
    </row>
    <row r="1124" spans="15:23" ht="14.25">
      <c r="O1124" s="119"/>
      <c r="P1124" s="119"/>
      <c r="Q1124" s="119"/>
      <c r="R1124" s="119"/>
      <c r="S1124" s="119"/>
      <c r="T1124" s="119"/>
      <c r="U1124" s="119"/>
      <c r="V1124" s="118"/>
      <c r="W1124" s="118"/>
    </row>
    <row r="1125" spans="15:23" ht="14.25">
      <c r="O1125" s="119"/>
      <c r="P1125" s="119"/>
      <c r="Q1125" s="119"/>
      <c r="R1125" s="119"/>
      <c r="S1125" s="119"/>
      <c r="T1125" s="119"/>
      <c r="U1125" s="119"/>
      <c r="V1125" s="118"/>
      <c r="W1125" s="118"/>
    </row>
    <row r="1126" spans="15:23" ht="14.25">
      <c r="O1126" s="119"/>
      <c r="P1126" s="119"/>
      <c r="Q1126" s="119"/>
      <c r="R1126" s="119"/>
      <c r="S1126" s="119"/>
      <c r="T1126" s="119"/>
      <c r="U1126" s="119"/>
      <c r="V1126" s="118"/>
      <c r="W1126" s="118"/>
    </row>
    <row r="1127" spans="15:23" ht="14.25">
      <c r="O1127" s="119"/>
      <c r="P1127" s="119"/>
      <c r="Q1127" s="119"/>
      <c r="R1127" s="119"/>
      <c r="S1127" s="119"/>
      <c r="T1127" s="119"/>
      <c r="U1127" s="119"/>
      <c r="V1127" s="118"/>
      <c r="W1127" s="118"/>
    </row>
    <row r="1128" spans="15:23" ht="14.25">
      <c r="O1128" s="119"/>
      <c r="P1128" s="119"/>
      <c r="Q1128" s="119"/>
      <c r="R1128" s="119"/>
      <c r="S1128" s="119"/>
      <c r="T1128" s="119"/>
      <c r="U1128" s="119"/>
      <c r="V1128" s="118"/>
      <c r="W1128" s="118"/>
    </row>
    <row r="1129" spans="15:23" ht="14.25">
      <c r="O1129" s="119"/>
      <c r="P1129" s="119"/>
      <c r="Q1129" s="119"/>
      <c r="R1129" s="119"/>
      <c r="S1129" s="119"/>
      <c r="T1129" s="119"/>
      <c r="U1129" s="119"/>
      <c r="V1129" s="118"/>
      <c r="W1129" s="118"/>
    </row>
    <row r="1130" spans="15:23" ht="14.25">
      <c r="O1130" s="119"/>
      <c r="P1130" s="119"/>
      <c r="Q1130" s="119"/>
      <c r="R1130" s="119"/>
      <c r="S1130" s="119"/>
      <c r="T1130" s="119"/>
      <c r="U1130" s="119"/>
      <c r="V1130" s="118"/>
      <c r="W1130" s="118"/>
    </row>
    <row r="1131" spans="15:23" ht="14.25">
      <c r="O1131" s="119"/>
      <c r="P1131" s="119"/>
      <c r="Q1131" s="119"/>
      <c r="R1131" s="119"/>
      <c r="S1131" s="119"/>
      <c r="T1131" s="119"/>
      <c r="U1131" s="119"/>
      <c r="V1131" s="118"/>
      <c r="W1131" s="118"/>
    </row>
    <row r="1132" spans="15:23" ht="14.25">
      <c r="O1132" s="119"/>
      <c r="P1132" s="119"/>
      <c r="Q1132" s="119"/>
      <c r="R1132" s="119"/>
      <c r="S1132" s="119"/>
      <c r="T1132" s="119"/>
      <c r="U1132" s="119"/>
      <c r="V1132" s="118"/>
      <c r="W1132" s="118"/>
    </row>
    <row r="1133" spans="15:23" ht="14.25">
      <c r="O1133" s="119"/>
      <c r="P1133" s="119"/>
      <c r="Q1133" s="119"/>
      <c r="R1133" s="119"/>
      <c r="S1133" s="119"/>
      <c r="T1133" s="119"/>
      <c r="U1133" s="119"/>
      <c r="V1133" s="118"/>
      <c r="W1133" s="118"/>
    </row>
    <row r="1134" spans="15:23" ht="14.25">
      <c r="O1134" s="119"/>
      <c r="P1134" s="119"/>
      <c r="Q1134" s="119"/>
      <c r="R1134" s="119"/>
      <c r="S1134" s="119"/>
      <c r="T1134" s="119"/>
      <c r="U1134" s="119"/>
      <c r="V1134" s="118"/>
      <c r="W1134" s="118"/>
    </row>
    <row r="1135" spans="15:23" ht="14.25">
      <c r="O1135" s="119"/>
      <c r="P1135" s="119"/>
      <c r="Q1135" s="119"/>
      <c r="R1135" s="119"/>
      <c r="S1135" s="119"/>
      <c r="T1135" s="119"/>
      <c r="U1135" s="119"/>
      <c r="V1135" s="118"/>
      <c r="W1135" s="118"/>
    </row>
    <row r="1136" spans="15:23" ht="14.25">
      <c r="O1136" s="119"/>
      <c r="P1136" s="119"/>
      <c r="Q1136" s="119"/>
      <c r="R1136" s="119"/>
      <c r="S1136" s="119"/>
      <c r="T1136" s="119"/>
      <c r="U1136" s="119"/>
      <c r="V1136" s="118"/>
      <c r="W1136" s="118"/>
    </row>
    <row r="1137" spans="15:23" ht="14.25">
      <c r="O1137" s="119"/>
      <c r="P1137" s="119"/>
      <c r="Q1137" s="119"/>
      <c r="R1137" s="119"/>
      <c r="S1137" s="119"/>
      <c r="T1137" s="119"/>
      <c r="U1137" s="119"/>
      <c r="V1137" s="118"/>
      <c r="W1137" s="118"/>
    </row>
    <row r="1138" spans="15:23" ht="14.25">
      <c r="O1138" s="119"/>
      <c r="P1138" s="119"/>
      <c r="Q1138" s="119"/>
      <c r="R1138" s="119"/>
      <c r="S1138" s="119"/>
      <c r="T1138" s="119"/>
      <c r="U1138" s="119"/>
      <c r="V1138" s="118"/>
      <c r="W1138" s="118"/>
    </row>
    <row r="1139" spans="15:23" ht="14.25">
      <c r="O1139" s="119"/>
      <c r="P1139" s="119"/>
      <c r="Q1139" s="119"/>
      <c r="R1139" s="119"/>
      <c r="S1139" s="119"/>
      <c r="T1139" s="119"/>
      <c r="U1139" s="119"/>
      <c r="V1139" s="118"/>
      <c r="W1139" s="118"/>
    </row>
    <row r="1140" spans="15:23" ht="14.25">
      <c r="O1140" s="119"/>
      <c r="P1140" s="119"/>
      <c r="Q1140" s="119"/>
      <c r="R1140" s="119"/>
      <c r="S1140" s="119"/>
      <c r="T1140" s="119"/>
      <c r="U1140" s="119"/>
      <c r="V1140" s="118"/>
      <c r="W1140" s="118"/>
    </row>
    <row r="1141" spans="15:23" ht="14.25">
      <c r="O1141" s="119"/>
      <c r="P1141" s="119"/>
      <c r="Q1141" s="119"/>
      <c r="R1141" s="119"/>
      <c r="S1141" s="119"/>
      <c r="T1141" s="119"/>
      <c r="U1141" s="119"/>
      <c r="V1141" s="118"/>
      <c r="W1141" s="118"/>
    </row>
    <row r="1142" spans="15:23" ht="14.25">
      <c r="O1142" s="119"/>
      <c r="P1142" s="119"/>
      <c r="Q1142" s="119"/>
      <c r="R1142" s="119"/>
      <c r="S1142" s="119"/>
      <c r="T1142" s="119"/>
      <c r="U1142" s="119"/>
      <c r="V1142" s="118"/>
      <c r="W1142" s="118"/>
    </row>
    <row r="1143" spans="15:23" ht="14.25">
      <c r="O1143" s="119"/>
      <c r="P1143" s="119"/>
      <c r="Q1143" s="119"/>
      <c r="R1143" s="119"/>
      <c r="S1143" s="119"/>
      <c r="T1143" s="119"/>
      <c r="U1143" s="119"/>
      <c r="V1143" s="118"/>
      <c r="W1143" s="118"/>
    </row>
    <row r="1144" spans="15:23" ht="14.25">
      <c r="O1144" s="119"/>
      <c r="P1144" s="119"/>
      <c r="Q1144" s="119"/>
      <c r="R1144" s="119"/>
      <c r="S1144" s="119"/>
      <c r="T1144" s="119"/>
      <c r="U1144" s="119"/>
      <c r="V1144" s="118"/>
      <c r="W1144" s="118"/>
    </row>
    <row r="1145" spans="15:23" ht="14.25">
      <c r="O1145" s="119"/>
      <c r="P1145" s="119"/>
      <c r="Q1145" s="119"/>
      <c r="R1145" s="119"/>
      <c r="S1145" s="119"/>
      <c r="T1145" s="119"/>
      <c r="U1145" s="119"/>
      <c r="V1145" s="118"/>
      <c r="W1145" s="118"/>
    </row>
    <row r="1146" spans="15:23" ht="14.25">
      <c r="O1146" s="119"/>
      <c r="P1146" s="119"/>
      <c r="Q1146" s="119"/>
      <c r="R1146" s="119"/>
      <c r="S1146" s="119"/>
      <c r="T1146" s="119"/>
      <c r="U1146" s="119"/>
      <c r="V1146" s="118"/>
      <c r="W1146" s="118"/>
    </row>
    <row r="1147" spans="15:23" ht="14.25">
      <c r="O1147" s="119"/>
      <c r="P1147" s="119"/>
      <c r="Q1147" s="119"/>
      <c r="R1147" s="119"/>
      <c r="S1147" s="119"/>
      <c r="T1147" s="119"/>
      <c r="U1147" s="119"/>
      <c r="V1147" s="118"/>
      <c r="W1147" s="118"/>
    </row>
    <row r="1148" spans="15:23" ht="14.25">
      <c r="O1148" s="119"/>
      <c r="P1148" s="119"/>
      <c r="Q1148" s="119"/>
      <c r="R1148" s="119"/>
      <c r="S1148" s="119"/>
      <c r="T1148" s="119"/>
      <c r="U1148" s="119"/>
      <c r="V1148" s="118"/>
      <c r="W1148" s="118"/>
    </row>
    <row r="1149" spans="15:23" ht="14.25">
      <c r="O1149" s="119"/>
      <c r="P1149" s="119"/>
      <c r="Q1149" s="119"/>
      <c r="R1149" s="119"/>
      <c r="S1149" s="119"/>
      <c r="T1149" s="119"/>
      <c r="U1149" s="119"/>
      <c r="V1149" s="118"/>
      <c r="W1149" s="118"/>
    </row>
    <row r="1150" spans="15:23" ht="14.25">
      <c r="O1150" s="118"/>
      <c r="P1150" s="119"/>
      <c r="Q1150" s="119"/>
      <c r="R1150" s="119"/>
      <c r="S1150" s="119"/>
      <c r="T1150" s="119"/>
      <c r="U1150" s="119"/>
      <c r="V1150" s="118"/>
      <c r="W1150" s="118"/>
    </row>
    <row r="1151" spans="15:23" ht="14.25">
      <c r="O1151" s="118"/>
      <c r="P1151" s="119"/>
      <c r="Q1151" s="119"/>
      <c r="R1151" s="119"/>
      <c r="S1151" s="119"/>
      <c r="T1151" s="119"/>
      <c r="U1151" s="119"/>
      <c r="V1151" s="118"/>
      <c r="W1151" s="118"/>
    </row>
    <row r="1152" spans="15:23" ht="14.25">
      <c r="O1152" s="118"/>
      <c r="P1152" s="119"/>
      <c r="Q1152" s="119"/>
      <c r="R1152" s="119"/>
      <c r="S1152" s="119"/>
      <c r="T1152" s="119"/>
      <c r="U1152" s="119"/>
      <c r="V1152" s="118"/>
      <c r="W1152" s="118"/>
    </row>
    <row r="1153" spans="15:23" ht="14.25">
      <c r="O1153" s="118"/>
      <c r="P1153" s="119"/>
      <c r="Q1153" s="119"/>
      <c r="R1153" s="119"/>
      <c r="S1153" s="119"/>
      <c r="T1153" s="119"/>
      <c r="U1153" s="119"/>
      <c r="V1153" s="118"/>
      <c r="W1153" s="118"/>
    </row>
    <row r="1154" spans="15:23" ht="14.25">
      <c r="O1154" s="118"/>
      <c r="P1154" s="118"/>
      <c r="Q1154" s="118"/>
      <c r="R1154" s="118"/>
      <c r="S1154" s="118"/>
      <c r="T1154" s="118"/>
      <c r="U1154" s="119"/>
      <c r="V1154" s="118"/>
      <c r="W1154" s="118"/>
    </row>
    <row r="1155" spans="15:23" ht="14.25">
      <c r="O1155" s="118"/>
      <c r="P1155" s="118"/>
      <c r="Q1155" s="118"/>
      <c r="R1155" s="118"/>
      <c r="S1155" s="118"/>
      <c r="T1155" s="118"/>
      <c r="U1155" s="119"/>
      <c r="V1155" s="118"/>
      <c r="W1155" s="118"/>
    </row>
    <row r="1156" spans="15:23" ht="14.25">
      <c r="O1156" s="118"/>
      <c r="P1156" s="118"/>
      <c r="Q1156" s="118"/>
      <c r="R1156" s="118"/>
      <c r="S1156" s="118"/>
      <c r="T1156" s="118"/>
      <c r="U1156" s="119"/>
      <c r="V1156" s="118"/>
      <c r="W1156" s="118"/>
    </row>
    <row r="1157" spans="15:23" ht="14.25">
      <c r="O1157" s="118"/>
      <c r="P1157" s="118"/>
      <c r="Q1157" s="118"/>
      <c r="R1157" s="118"/>
      <c r="S1157" s="118"/>
      <c r="T1157" s="118"/>
      <c r="U1157" s="119"/>
      <c r="V1157" s="118"/>
      <c r="W1157" s="118"/>
    </row>
    <row r="1158" spans="15:23" ht="14.25">
      <c r="O1158" s="118"/>
      <c r="P1158" s="118"/>
      <c r="Q1158" s="118"/>
      <c r="R1158" s="118"/>
      <c r="S1158" s="118"/>
      <c r="T1158" s="118"/>
      <c r="U1158" s="119"/>
      <c r="V1158" s="118"/>
      <c r="W1158" s="118"/>
    </row>
    <row r="1159" spans="15:23" ht="14.25">
      <c r="O1159" s="118"/>
      <c r="P1159" s="118"/>
      <c r="Q1159" s="118"/>
      <c r="R1159" s="118"/>
      <c r="S1159" s="118"/>
      <c r="T1159" s="118"/>
      <c r="U1159" s="119"/>
      <c r="V1159" s="118"/>
      <c r="W1159" s="118"/>
    </row>
    <row r="1160" spans="15:23" ht="14.25">
      <c r="O1160" s="118"/>
      <c r="P1160" s="118"/>
      <c r="Q1160" s="118"/>
      <c r="R1160" s="118"/>
      <c r="S1160" s="118"/>
      <c r="T1160" s="118"/>
      <c r="U1160" s="119"/>
      <c r="V1160" s="118"/>
      <c r="W1160" s="118"/>
    </row>
    <row r="1161" spans="15:23" ht="14.25">
      <c r="O1161" s="118"/>
      <c r="P1161" s="118"/>
      <c r="Q1161" s="118"/>
      <c r="R1161" s="118"/>
      <c r="S1161" s="118"/>
      <c r="T1161" s="118"/>
      <c r="U1161" s="119"/>
      <c r="V1161" s="118"/>
      <c r="W1161" s="118"/>
    </row>
    <row r="1162" spans="15:23" ht="14.25">
      <c r="O1162" s="118"/>
      <c r="P1162" s="118"/>
      <c r="Q1162" s="118"/>
      <c r="R1162" s="118"/>
      <c r="S1162" s="118"/>
      <c r="T1162" s="118"/>
      <c r="U1162" s="119"/>
      <c r="V1162" s="118"/>
      <c r="W1162" s="118"/>
    </row>
    <row r="1163" spans="15:23" ht="14.25">
      <c r="O1163" s="118"/>
      <c r="P1163" s="118"/>
      <c r="Q1163" s="118"/>
      <c r="R1163" s="118"/>
      <c r="S1163" s="118"/>
      <c r="T1163" s="118"/>
      <c r="U1163" s="119"/>
      <c r="V1163" s="118"/>
      <c r="W1163" s="118"/>
    </row>
    <row r="1164" spans="15:23" ht="14.25">
      <c r="O1164" s="118"/>
      <c r="P1164" s="118"/>
      <c r="Q1164" s="118"/>
      <c r="R1164" s="118"/>
      <c r="S1164" s="118"/>
      <c r="T1164" s="118"/>
      <c r="U1164" s="119"/>
      <c r="V1164" s="118"/>
      <c r="W1164" s="118"/>
    </row>
    <row r="1165" spans="15:23" ht="14.25">
      <c r="O1165" s="118"/>
      <c r="P1165" s="118"/>
      <c r="Q1165" s="118"/>
      <c r="R1165" s="118"/>
      <c r="S1165" s="118"/>
      <c r="T1165" s="118"/>
      <c r="U1165" s="119"/>
      <c r="V1165" s="118"/>
      <c r="W1165" s="118"/>
    </row>
    <row r="1166" spans="15:23" ht="14.25">
      <c r="O1166" s="118"/>
      <c r="P1166" s="118"/>
      <c r="Q1166" s="118"/>
      <c r="R1166" s="118"/>
      <c r="S1166" s="118"/>
      <c r="T1166" s="118"/>
      <c r="U1166" s="119"/>
      <c r="V1166" s="118"/>
      <c r="W1166" s="118"/>
    </row>
    <row r="1167" spans="15:23" ht="14.25">
      <c r="O1167" s="118"/>
      <c r="P1167" s="118"/>
      <c r="Q1167" s="118"/>
      <c r="R1167" s="118"/>
      <c r="S1167" s="118"/>
      <c r="T1167" s="118"/>
      <c r="U1167" s="119"/>
      <c r="V1167" s="118"/>
      <c r="W1167" s="118"/>
    </row>
    <row r="1168" spans="15:23" ht="14.25">
      <c r="O1168" s="118"/>
      <c r="P1168" s="118"/>
      <c r="Q1168" s="118"/>
      <c r="R1168" s="118"/>
      <c r="S1168" s="118"/>
      <c r="T1168" s="118"/>
      <c r="U1168" s="119"/>
      <c r="V1168" s="118"/>
      <c r="W1168" s="118"/>
    </row>
    <row r="1169" spans="15:23" ht="14.25">
      <c r="O1169" s="118"/>
      <c r="P1169" s="118"/>
      <c r="Q1169" s="118"/>
      <c r="R1169" s="118"/>
      <c r="S1169" s="118"/>
      <c r="T1169" s="118"/>
      <c r="U1169" s="119"/>
      <c r="V1169" s="118"/>
      <c r="W1169" s="118"/>
    </row>
    <row r="1170" spans="15:23" ht="14.25">
      <c r="O1170" s="118"/>
      <c r="P1170" s="118"/>
      <c r="Q1170" s="118"/>
      <c r="R1170" s="118"/>
      <c r="S1170" s="118"/>
      <c r="T1170" s="118"/>
      <c r="U1170" s="119"/>
      <c r="V1170" s="118"/>
      <c r="W1170" s="118"/>
    </row>
    <row r="1171" spans="15:23" ht="14.25">
      <c r="O1171" s="118"/>
      <c r="P1171" s="118"/>
      <c r="Q1171" s="118"/>
      <c r="R1171" s="118"/>
      <c r="S1171" s="118"/>
      <c r="T1171" s="118"/>
      <c r="U1171" s="119"/>
      <c r="V1171" s="118"/>
      <c r="W1171" s="118"/>
    </row>
    <row r="1172" spans="15:23" ht="14.25">
      <c r="O1172" s="118"/>
      <c r="P1172" s="118"/>
      <c r="Q1172" s="118"/>
      <c r="R1172" s="118"/>
      <c r="S1172" s="118"/>
      <c r="T1172" s="118"/>
      <c r="U1172" s="119"/>
      <c r="V1172" s="118"/>
      <c r="W1172" s="118"/>
    </row>
    <row r="1173" spans="15:23" ht="14.25">
      <c r="O1173" s="118"/>
      <c r="P1173" s="118"/>
      <c r="Q1173" s="118"/>
      <c r="R1173" s="118"/>
      <c r="S1173" s="118"/>
      <c r="T1173" s="118"/>
      <c r="U1173" s="119"/>
      <c r="V1173" s="118"/>
      <c r="W1173" s="118"/>
    </row>
    <row r="1174" spans="15:23" ht="14.25">
      <c r="O1174" s="118"/>
      <c r="P1174" s="118"/>
      <c r="Q1174" s="118"/>
      <c r="R1174" s="118"/>
      <c r="S1174" s="118"/>
      <c r="T1174" s="118"/>
      <c r="U1174" s="119"/>
      <c r="V1174" s="118"/>
      <c r="W1174" s="118"/>
    </row>
    <row r="1175" spans="15:23" ht="14.25">
      <c r="O1175" s="118"/>
      <c r="P1175" s="118"/>
      <c r="Q1175" s="118"/>
      <c r="R1175" s="118"/>
      <c r="S1175" s="118"/>
      <c r="T1175" s="118"/>
      <c r="U1175" s="119"/>
      <c r="V1175" s="118"/>
      <c r="W1175" s="118"/>
    </row>
    <row r="1176" spans="15:23" ht="14.25">
      <c r="O1176" s="118"/>
      <c r="P1176" s="118"/>
      <c r="Q1176" s="118"/>
      <c r="R1176" s="118"/>
      <c r="S1176" s="118"/>
      <c r="T1176" s="118"/>
      <c r="U1176" s="119"/>
      <c r="V1176" s="118"/>
      <c r="W1176" s="118"/>
    </row>
    <row r="1177" spans="15:23" ht="14.25">
      <c r="O1177" s="118"/>
      <c r="P1177" s="118"/>
      <c r="Q1177" s="118"/>
      <c r="R1177" s="118"/>
      <c r="S1177" s="118"/>
      <c r="T1177" s="118"/>
      <c r="U1177" s="119"/>
      <c r="V1177" s="118"/>
      <c r="W1177" s="118"/>
    </row>
    <row r="1178" spans="15:23" ht="14.25">
      <c r="O1178" s="118"/>
      <c r="P1178" s="118"/>
      <c r="Q1178" s="118"/>
      <c r="R1178" s="118"/>
      <c r="S1178" s="118"/>
      <c r="T1178" s="118"/>
      <c r="U1178" s="119"/>
      <c r="V1178" s="118"/>
      <c r="W1178" s="118"/>
    </row>
    <row r="1179" spans="15:23" ht="14.25">
      <c r="O1179" s="118"/>
      <c r="P1179" s="118"/>
      <c r="Q1179" s="118"/>
      <c r="R1179" s="118"/>
      <c r="S1179" s="118"/>
      <c r="T1179" s="118"/>
      <c r="U1179" s="119"/>
      <c r="V1179" s="118"/>
      <c r="W1179" s="118"/>
    </row>
    <row r="1180" spans="15:23" ht="14.25">
      <c r="O1180" s="118"/>
      <c r="P1180" s="118"/>
      <c r="Q1180" s="118"/>
      <c r="R1180" s="118"/>
      <c r="S1180" s="118"/>
      <c r="T1180" s="118"/>
      <c r="U1180" s="119"/>
      <c r="V1180" s="118"/>
      <c r="W1180" s="118"/>
    </row>
    <row r="1181" spans="15:23" ht="14.25">
      <c r="O1181" s="118"/>
      <c r="P1181" s="118"/>
      <c r="Q1181" s="118"/>
      <c r="R1181" s="118"/>
      <c r="S1181" s="118"/>
      <c r="T1181" s="118"/>
      <c r="U1181" s="119"/>
      <c r="V1181" s="118"/>
      <c r="W1181" s="118"/>
    </row>
    <row r="1182" spans="15:23" ht="14.25">
      <c r="O1182" s="118"/>
      <c r="P1182" s="118"/>
      <c r="Q1182" s="118"/>
      <c r="R1182" s="118"/>
      <c r="S1182" s="118"/>
      <c r="T1182" s="118"/>
      <c r="U1182" s="119"/>
      <c r="V1182" s="118"/>
      <c r="W1182" s="118"/>
    </row>
    <row r="1183" spans="15:23" ht="14.25">
      <c r="O1183" s="118"/>
      <c r="P1183" s="118"/>
      <c r="Q1183" s="118"/>
      <c r="R1183" s="118"/>
      <c r="S1183" s="118"/>
      <c r="T1183" s="118"/>
      <c r="U1183" s="119"/>
      <c r="V1183" s="118"/>
      <c r="W1183" s="118"/>
    </row>
    <row r="1184" spans="15:23" ht="14.25">
      <c r="O1184" s="118"/>
      <c r="P1184" s="118"/>
      <c r="Q1184" s="118"/>
      <c r="R1184" s="118"/>
      <c r="S1184" s="118"/>
      <c r="T1184" s="118"/>
      <c r="U1184" s="119"/>
      <c r="V1184" s="118"/>
      <c r="W1184" s="118"/>
    </row>
    <row r="1185" spans="15:23" ht="14.25">
      <c r="O1185" s="118"/>
      <c r="P1185" s="118"/>
      <c r="Q1185" s="118"/>
      <c r="R1185" s="118"/>
      <c r="S1185" s="118"/>
      <c r="T1185" s="118"/>
      <c r="U1185" s="119"/>
      <c r="V1185" s="118"/>
      <c r="W1185" s="118"/>
    </row>
    <row r="1186" spans="15:23" ht="14.25">
      <c r="O1186" s="118"/>
      <c r="P1186" s="118"/>
      <c r="Q1186" s="118"/>
      <c r="R1186" s="118"/>
      <c r="S1186" s="118"/>
      <c r="T1186" s="118"/>
      <c r="U1186" s="119"/>
      <c r="V1186" s="118"/>
      <c r="W1186" s="118"/>
    </row>
    <row r="1187" spans="15:23" ht="14.25">
      <c r="O1187" s="118"/>
      <c r="P1187" s="118"/>
      <c r="Q1187" s="118"/>
      <c r="R1187" s="118"/>
      <c r="S1187" s="118"/>
      <c r="T1187" s="118"/>
      <c r="U1187" s="119"/>
      <c r="V1187" s="118"/>
      <c r="W1187" s="118"/>
    </row>
    <row r="1188" spans="15:23" ht="14.25">
      <c r="O1188" s="118"/>
      <c r="P1188" s="118"/>
      <c r="Q1188" s="118"/>
      <c r="R1188" s="118"/>
      <c r="S1188" s="118"/>
      <c r="T1188" s="118"/>
      <c r="U1188" s="119"/>
      <c r="V1188" s="118"/>
      <c r="W1188" s="118"/>
    </row>
    <row r="1189" spans="15:23" ht="14.25">
      <c r="O1189" s="118"/>
      <c r="P1189" s="118"/>
      <c r="Q1189" s="118"/>
      <c r="R1189" s="118"/>
      <c r="S1189" s="118"/>
      <c r="T1189" s="118"/>
      <c r="U1189" s="119"/>
      <c r="V1189" s="118"/>
      <c r="W1189" s="118"/>
    </row>
    <row r="1190" spans="15:23" ht="14.25">
      <c r="O1190" s="118"/>
      <c r="P1190" s="118"/>
      <c r="Q1190" s="118"/>
      <c r="R1190" s="118"/>
      <c r="S1190" s="118"/>
      <c r="T1190" s="118"/>
      <c r="U1190" s="119"/>
      <c r="V1190" s="118"/>
      <c r="W1190" s="118"/>
    </row>
    <row r="1191" spans="15:23" ht="14.25">
      <c r="O1191" s="118"/>
      <c r="P1191" s="118"/>
      <c r="Q1191" s="118"/>
      <c r="R1191" s="118"/>
      <c r="S1191" s="118"/>
      <c r="T1191" s="118"/>
      <c r="U1191" s="119"/>
      <c r="V1191" s="118"/>
      <c r="W1191" s="118"/>
    </row>
    <row r="1192" spans="15:23" ht="14.25">
      <c r="O1192" s="118"/>
      <c r="P1192" s="118"/>
      <c r="Q1192" s="118"/>
      <c r="R1192" s="118"/>
      <c r="S1192" s="118"/>
      <c r="T1192" s="118"/>
      <c r="U1192" s="119"/>
      <c r="V1192" s="118"/>
      <c r="W1192" s="118"/>
    </row>
    <row r="1193" spans="15:23" ht="14.25">
      <c r="O1193" s="118"/>
      <c r="P1193" s="118"/>
      <c r="Q1193" s="118"/>
      <c r="R1193" s="118"/>
      <c r="S1193" s="118"/>
      <c r="T1193" s="118"/>
      <c r="U1193" s="119"/>
      <c r="V1193" s="118"/>
      <c r="W1193" s="118"/>
    </row>
    <row r="1194" spans="15:23" ht="14.25">
      <c r="O1194" s="118"/>
      <c r="P1194" s="118"/>
      <c r="Q1194" s="118"/>
      <c r="R1194" s="118"/>
      <c r="S1194" s="118"/>
      <c r="T1194" s="118"/>
      <c r="U1194" s="119"/>
      <c r="V1194" s="118"/>
      <c r="W1194" s="118"/>
    </row>
    <row r="1195" spans="15:23" ht="14.25">
      <c r="O1195" s="118"/>
      <c r="P1195" s="118"/>
      <c r="Q1195" s="118"/>
      <c r="R1195" s="118"/>
      <c r="S1195" s="118"/>
      <c r="T1195" s="118"/>
      <c r="U1195" s="119"/>
      <c r="V1195" s="118"/>
      <c r="W1195" s="118"/>
    </row>
    <row r="1196" spans="15:23" ht="14.25">
      <c r="O1196" s="118"/>
      <c r="P1196" s="118"/>
      <c r="Q1196" s="118"/>
      <c r="R1196" s="118"/>
      <c r="S1196" s="118"/>
      <c r="T1196" s="118"/>
      <c r="U1196" s="119"/>
      <c r="V1196" s="118"/>
      <c r="W1196" s="118"/>
    </row>
    <row r="1197" spans="15:23" ht="14.25">
      <c r="O1197" s="118"/>
      <c r="P1197" s="118"/>
      <c r="Q1197" s="118"/>
      <c r="R1197" s="118"/>
      <c r="S1197" s="118"/>
      <c r="T1197" s="118"/>
      <c r="U1197" s="119"/>
      <c r="V1197" s="118"/>
      <c r="W1197" s="118"/>
    </row>
    <row r="1198" spans="15:23" ht="14.25">
      <c r="O1198" s="118"/>
      <c r="P1198" s="118"/>
      <c r="Q1198" s="118"/>
      <c r="R1198" s="118"/>
      <c r="S1198" s="118"/>
      <c r="T1198" s="118"/>
      <c r="U1198" s="119"/>
      <c r="V1198" s="118"/>
      <c r="W1198" s="118"/>
    </row>
    <row r="1199" spans="15:23" ht="14.25">
      <c r="O1199" s="118"/>
      <c r="P1199" s="118"/>
      <c r="Q1199" s="118"/>
      <c r="R1199" s="118"/>
      <c r="S1199" s="118"/>
      <c r="T1199" s="118"/>
      <c r="U1199" s="119"/>
      <c r="V1199" s="118"/>
      <c r="W1199" s="118"/>
    </row>
    <row r="1200" spans="15:23" ht="14.25">
      <c r="O1200" s="118"/>
      <c r="P1200" s="118"/>
      <c r="Q1200" s="118"/>
      <c r="R1200" s="118"/>
      <c r="S1200" s="118"/>
      <c r="T1200" s="118"/>
      <c r="U1200" s="119"/>
      <c r="V1200" s="118"/>
      <c r="W1200" s="118"/>
    </row>
    <row r="1201" spans="15:23" ht="14.25">
      <c r="O1201" s="118"/>
      <c r="P1201" s="118"/>
      <c r="Q1201" s="118"/>
      <c r="R1201" s="118"/>
      <c r="S1201" s="118"/>
      <c r="T1201" s="118"/>
      <c r="U1201" s="119"/>
      <c r="V1201" s="118"/>
      <c r="W1201" s="118"/>
    </row>
    <row r="1202" spans="15:23" ht="14.25">
      <c r="O1202" s="118"/>
      <c r="P1202" s="118"/>
      <c r="Q1202" s="118"/>
      <c r="R1202" s="118"/>
      <c r="S1202" s="118"/>
      <c r="T1202" s="118"/>
      <c r="U1202" s="119"/>
      <c r="V1202" s="118"/>
      <c r="W1202" s="118"/>
    </row>
    <row r="1203" spans="15:23" ht="14.25">
      <c r="O1203" s="118"/>
      <c r="P1203" s="118"/>
      <c r="Q1203" s="118"/>
      <c r="R1203" s="118"/>
      <c r="S1203" s="118"/>
      <c r="T1203" s="118"/>
      <c r="U1203" s="119"/>
      <c r="V1203" s="118"/>
      <c r="W1203" s="118"/>
    </row>
    <row r="1204" spans="15:23" ht="14.25">
      <c r="O1204" s="118"/>
      <c r="P1204" s="118"/>
      <c r="Q1204" s="118"/>
      <c r="R1204" s="118"/>
      <c r="S1204" s="118"/>
      <c r="T1204" s="118"/>
      <c r="U1204" s="119"/>
      <c r="V1204" s="118"/>
      <c r="W1204" s="118"/>
    </row>
    <row r="1205" spans="15:23" ht="14.25">
      <c r="O1205" s="118"/>
      <c r="P1205" s="118"/>
      <c r="Q1205" s="118"/>
      <c r="R1205" s="118"/>
      <c r="S1205" s="118"/>
      <c r="T1205" s="118"/>
      <c r="U1205" s="119"/>
      <c r="V1205" s="118"/>
      <c r="W1205" s="118"/>
    </row>
    <row r="1206" spans="15:23" ht="14.25">
      <c r="O1206" s="118"/>
      <c r="P1206" s="118"/>
      <c r="Q1206" s="118"/>
      <c r="R1206" s="118"/>
      <c r="S1206" s="118"/>
      <c r="T1206" s="118"/>
      <c r="U1206" s="119"/>
      <c r="V1206" s="118"/>
      <c r="W1206" s="118"/>
    </row>
    <row r="1207" spans="15:23" ht="14.25">
      <c r="O1207" s="118"/>
      <c r="P1207" s="118"/>
      <c r="Q1207" s="118"/>
      <c r="R1207" s="118"/>
      <c r="S1207" s="118"/>
      <c r="T1207" s="118"/>
      <c r="U1207" s="119"/>
      <c r="V1207" s="118"/>
      <c r="W1207" s="118"/>
    </row>
    <row r="1208" spans="15:23" ht="14.25">
      <c r="O1208" s="118"/>
      <c r="P1208" s="118"/>
      <c r="Q1208" s="118"/>
      <c r="R1208" s="118"/>
      <c r="S1208" s="118"/>
      <c r="T1208" s="118"/>
      <c r="U1208" s="119"/>
      <c r="V1208" s="118"/>
      <c r="W1208" s="118"/>
    </row>
    <row r="1209" spans="15:23" ht="14.25">
      <c r="O1209" s="118"/>
      <c r="P1209" s="118"/>
      <c r="Q1209" s="118"/>
      <c r="R1209" s="118"/>
      <c r="S1209" s="118"/>
      <c r="T1209" s="118"/>
      <c r="U1209" s="119"/>
      <c r="V1209" s="118"/>
      <c r="W1209" s="118"/>
    </row>
    <row r="1210" spans="15:23" ht="14.25">
      <c r="O1210" s="118"/>
      <c r="P1210" s="118"/>
      <c r="Q1210" s="118"/>
      <c r="R1210" s="118"/>
      <c r="S1210" s="118"/>
      <c r="T1210" s="118"/>
      <c r="U1210" s="119"/>
      <c r="V1210" s="118"/>
      <c r="W1210" s="118"/>
    </row>
    <row r="1211" spans="15:23" ht="14.25">
      <c r="O1211" s="118"/>
      <c r="P1211" s="118"/>
      <c r="Q1211" s="118"/>
      <c r="R1211" s="118"/>
      <c r="S1211" s="118"/>
      <c r="T1211" s="118"/>
      <c r="U1211" s="119"/>
      <c r="V1211" s="118"/>
      <c r="W1211" s="118"/>
    </row>
    <row r="1212" spans="15:23" ht="14.25">
      <c r="O1212" s="118"/>
      <c r="P1212" s="118"/>
      <c r="Q1212" s="118"/>
      <c r="R1212" s="118"/>
      <c r="S1212" s="118"/>
      <c r="T1212" s="118"/>
      <c r="U1212" s="119"/>
      <c r="V1212" s="118"/>
      <c r="W1212" s="118"/>
    </row>
    <row r="1213" spans="15:23" ht="14.25">
      <c r="O1213" s="118"/>
      <c r="P1213" s="118"/>
      <c r="Q1213" s="118"/>
      <c r="R1213" s="118"/>
      <c r="S1213" s="118"/>
      <c r="T1213" s="118"/>
      <c r="U1213" s="119"/>
      <c r="V1213" s="118"/>
      <c r="W1213" s="118"/>
    </row>
    <row r="1214" spans="15:23" ht="14.25">
      <c r="O1214" s="118"/>
      <c r="P1214" s="118"/>
      <c r="Q1214" s="118"/>
      <c r="R1214" s="118"/>
      <c r="S1214" s="118"/>
      <c r="T1214" s="118"/>
      <c r="U1214" s="119"/>
      <c r="V1214" s="118"/>
      <c r="W1214" s="118"/>
    </row>
    <row r="1215" spans="15:23" ht="14.25">
      <c r="O1215" s="118"/>
      <c r="P1215" s="118"/>
      <c r="Q1215" s="118"/>
      <c r="R1215" s="118"/>
      <c r="S1215" s="118"/>
      <c r="T1215" s="118"/>
      <c r="U1215" s="119"/>
      <c r="V1215" s="118"/>
      <c r="W1215" s="118"/>
    </row>
    <row r="1216" spans="15:23" ht="14.25">
      <c r="O1216" s="118"/>
      <c r="P1216" s="118"/>
      <c r="Q1216" s="118"/>
      <c r="R1216" s="118"/>
      <c r="S1216" s="118"/>
      <c r="T1216" s="118"/>
      <c r="U1216" s="119"/>
      <c r="V1216" s="118"/>
      <c r="W1216" s="118"/>
    </row>
    <row r="1217" spans="15:23" ht="14.25">
      <c r="O1217" s="118"/>
      <c r="P1217" s="118"/>
      <c r="Q1217" s="118"/>
      <c r="R1217" s="118"/>
      <c r="S1217" s="118"/>
      <c r="T1217" s="118"/>
      <c r="U1217" s="119"/>
      <c r="V1217" s="118"/>
      <c r="W1217" s="118"/>
    </row>
    <row r="1218" spans="15:23" ht="14.25">
      <c r="O1218" s="118"/>
      <c r="P1218" s="118"/>
      <c r="Q1218" s="118"/>
      <c r="R1218" s="118"/>
      <c r="S1218" s="118"/>
      <c r="T1218" s="118"/>
      <c r="U1218" s="119"/>
      <c r="V1218" s="118"/>
      <c r="W1218" s="118"/>
    </row>
    <row r="1219" spans="15:23" ht="14.25">
      <c r="O1219" s="118"/>
      <c r="P1219" s="118"/>
      <c r="Q1219" s="118"/>
      <c r="R1219" s="118"/>
      <c r="S1219" s="118"/>
      <c r="T1219" s="118"/>
      <c r="U1219" s="119"/>
      <c r="V1219" s="118"/>
      <c r="W1219" s="118"/>
    </row>
    <row r="1220" spans="15:23" ht="14.25">
      <c r="O1220" s="118"/>
      <c r="P1220" s="118"/>
      <c r="Q1220" s="118"/>
      <c r="R1220" s="118"/>
      <c r="S1220" s="118"/>
      <c r="T1220" s="118"/>
      <c r="U1220" s="119"/>
      <c r="V1220" s="118"/>
      <c r="W1220" s="118"/>
    </row>
    <row r="1221" spans="15:23" ht="14.25">
      <c r="O1221" s="118"/>
      <c r="P1221" s="118"/>
      <c r="Q1221" s="118"/>
      <c r="R1221" s="118"/>
      <c r="S1221" s="118"/>
      <c r="T1221" s="118"/>
      <c r="U1221" s="119"/>
      <c r="V1221" s="118"/>
      <c r="W1221" s="118"/>
    </row>
    <row r="1222" spans="15:23" ht="14.25">
      <c r="O1222" s="118"/>
      <c r="P1222" s="118"/>
      <c r="Q1222" s="118"/>
      <c r="R1222" s="118"/>
      <c r="S1222" s="118"/>
      <c r="T1222" s="118"/>
      <c r="U1222" s="119"/>
      <c r="V1222" s="118"/>
      <c r="W1222" s="118"/>
    </row>
    <row r="1223" spans="15:23" ht="14.25">
      <c r="O1223" s="118"/>
      <c r="P1223" s="118"/>
      <c r="Q1223" s="118"/>
      <c r="R1223" s="118"/>
      <c r="S1223" s="118"/>
      <c r="T1223" s="118"/>
      <c r="U1223" s="119"/>
      <c r="V1223" s="118"/>
      <c r="W1223" s="118"/>
    </row>
    <row r="1224" spans="15:23" ht="14.25">
      <c r="O1224" s="118"/>
      <c r="P1224" s="118"/>
      <c r="Q1224" s="118"/>
      <c r="R1224" s="118"/>
      <c r="S1224" s="118"/>
      <c r="T1224" s="118"/>
      <c r="U1224" s="119"/>
      <c r="V1224" s="118"/>
      <c r="W1224" s="118"/>
    </row>
    <row r="1225" spans="15:23" ht="14.25">
      <c r="O1225" s="118"/>
      <c r="P1225" s="118"/>
      <c r="Q1225" s="118"/>
      <c r="R1225" s="118"/>
      <c r="S1225" s="118"/>
      <c r="T1225" s="118"/>
      <c r="U1225" s="119"/>
      <c r="V1225" s="118"/>
      <c r="W1225" s="118"/>
    </row>
    <row r="1226" spans="15:23" ht="14.25">
      <c r="O1226" s="118"/>
      <c r="P1226" s="118"/>
      <c r="Q1226" s="118"/>
      <c r="R1226" s="118"/>
      <c r="S1226" s="118"/>
      <c r="T1226" s="118"/>
      <c r="U1226" s="119"/>
      <c r="V1226" s="118"/>
      <c r="W1226" s="118"/>
    </row>
    <row r="1227" spans="15:23" ht="14.25">
      <c r="O1227" s="118"/>
      <c r="P1227" s="118"/>
      <c r="Q1227" s="118"/>
      <c r="R1227" s="118"/>
      <c r="S1227" s="118"/>
      <c r="T1227" s="118"/>
      <c r="U1227" s="119"/>
      <c r="V1227" s="118"/>
      <c r="W1227" s="118"/>
    </row>
    <row r="1228" spans="15:23" ht="14.25">
      <c r="O1228" s="118"/>
      <c r="P1228" s="118"/>
      <c r="Q1228" s="118"/>
      <c r="R1228" s="118"/>
      <c r="S1228" s="118"/>
      <c r="T1228" s="118"/>
      <c r="U1228" s="119"/>
      <c r="V1228" s="118"/>
      <c r="W1228" s="118"/>
    </row>
    <row r="1229" spans="15:23" ht="14.25">
      <c r="O1229" s="118"/>
      <c r="P1229" s="118"/>
      <c r="Q1229" s="118"/>
      <c r="R1229" s="118"/>
      <c r="S1229" s="118"/>
      <c r="T1229" s="118"/>
      <c r="U1229" s="119"/>
      <c r="V1229" s="118"/>
      <c r="W1229" s="118"/>
    </row>
    <row r="1230" spans="15:23" ht="14.25">
      <c r="O1230" s="118"/>
      <c r="P1230" s="118"/>
      <c r="Q1230" s="118"/>
      <c r="R1230" s="118"/>
      <c r="S1230" s="118"/>
      <c r="T1230" s="118"/>
      <c r="U1230" s="119"/>
      <c r="V1230" s="118"/>
      <c r="W1230" s="118"/>
    </row>
    <row r="1231" spans="15:23" ht="14.25">
      <c r="O1231" s="118"/>
      <c r="P1231" s="118"/>
      <c r="Q1231" s="118"/>
      <c r="R1231" s="118"/>
      <c r="S1231" s="118"/>
      <c r="T1231" s="118"/>
      <c r="U1231" s="119"/>
      <c r="V1231" s="118"/>
      <c r="W1231" s="118"/>
    </row>
    <row r="1232" spans="15:23" ht="14.25">
      <c r="O1232" s="118"/>
      <c r="P1232" s="118"/>
      <c r="Q1232" s="118"/>
      <c r="R1232" s="118"/>
      <c r="S1232" s="118"/>
      <c r="T1232" s="118"/>
      <c r="U1232" s="119"/>
      <c r="V1232" s="118"/>
      <c r="W1232" s="118"/>
    </row>
    <row r="1233" spans="15:23" ht="14.25">
      <c r="O1233" s="118"/>
      <c r="P1233" s="118"/>
      <c r="Q1233" s="118"/>
      <c r="R1233" s="118"/>
      <c r="S1233" s="118"/>
      <c r="T1233" s="118"/>
      <c r="U1233" s="119"/>
      <c r="V1233" s="118"/>
      <c r="W1233" s="118"/>
    </row>
    <row r="1234" spans="15:23" ht="14.25">
      <c r="O1234" s="118"/>
      <c r="P1234" s="118"/>
      <c r="Q1234" s="118"/>
      <c r="R1234" s="118"/>
      <c r="S1234" s="118"/>
      <c r="T1234" s="118"/>
      <c r="U1234" s="119"/>
      <c r="V1234" s="118"/>
      <c r="W1234" s="118"/>
    </row>
    <row r="1235" spans="15:23" ht="14.25">
      <c r="O1235" s="118"/>
      <c r="P1235" s="118"/>
      <c r="Q1235" s="118"/>
      <c r="R1235" s="118"/>
      <c r="S1235" s="118"/>
      <c r="T1235" s="118"/>
      <c r="U1235" s="119"/>
      <c r="V1235" s="118"/>
      <c r="W1235" s="118"/>
    </row>
    <row r="1236" spans="15:23" ht="14.25">
      <c r="O1236" s="118"/>
      <c r="P1236" s="118"/>
      <c r="Q1236" s="118"/>
      <c r="R1236" s="118"/>
      <c r="S1236" s="118"/>
      <c r="T1236" s="118"/>
      <c r="U1236" s="119"/>
      <c r="V1236" s="118"/>
      <c r="W1236" s="118"/>
    </row>
    <row r="1237" spans="15:23" ht="14.25">
      <c r="O1237" s="118"/>
      <c r="P1237" s="118"/>
      <c r="Q1237" s="118"/>
      <c r="R1237" s="118"/>
      <c r="S1237" s="118"/>
      <c r="T1237" s="118"/>
      <c r="U1237" s="119"/>
      <c r="V1237" s="118"/>
      <c r="W1237" s="118"/>
    </row>
    <row r="1238" spans="15:23" ht="14.25">
      <c r="O1238" s="118"/>
      <c r="P1238" s="118"/>
      <c r="Q1238" s="118"/>
      <c r="R1238" s="118"/>
      <c r="S1238" s="118"/>
      <c r="T1238" s="118"/>
      <c r="U1238" s="119"/>
      <c r="V1238" s="118"/>
      <c r="W1238" s="118"/>
    </row>
    <row r="1239" spans="15:23" ht="14.25">
      <c r="O1239" s="118"/>
      <c r="P1239" s="118"/>
      <c r="Q1239" s="118"/>
      <c r="R1239" s="118"/>
      <c r="S1239" s="118"/>
      <c r="T1239" s="118"/>
      <c r="U1239" s="119"/>
      <c r="V1239" s="118"/>
      <c r="W1239" s="118"/>
    </row>
    <row r="1240" spans="15:23" ht="14.25">
      <c r="O1240" s="118"/>
      <c r="P1240" s="118"/>
      <c r="Q1240" s="118"/>
      <c r="R1240" s="118"/>
      <c r="S1240" s="118"/>
      <c r="T1240" s="118"/>
      <c r="U1240" s="119"/>
      <c r="V1240" s="118"/>
      <c r="W1240" s="118"/>
    </row>
    <row r="1241" spans="15:23" ht="14.25">
      <c r="O1241" s="118"/>
      <c r="P1241" s="118"/>
      <c r="Q1241" s="118"/>
      <c r="R1241" s="118"/>
      <c r="S1241" s="118"/>
      <c r="T1241" s="118"/>
      <c r="U1241" s="119"/>
      <c r="V1241" s="118"/>
      <c r="W1241" s="118"/>
    </row>
    <row r="1242" spans="15:23" ht="14.25">
      <c r="O1242" s="118"/>
      <c r="P1242" s="118"/>
      <c r="Q1242" s="118"/>
      <c r="R1242" s="118"/>
      <c r="S1242" s="118"/>
      <c r="T1242" s="118"/>
      <c r="U1242" s="119"/>
      <c r="V1242" s="118"/>
      <c r="W1242" s="118"/>
    </row>
    <row r="1243" spans="15:23" ht="14.25">
      <c r="O1243" s="118"/>
      <c r="P1243" s="118"/>
      <c r="Q1243" s="118"/>
      <c r="R1243" s="118"/>
      <c r="S1243" s="118"/>
      <c r="T1243" s="118"/>
      <c r="U1243" s="119"/>
      <c r="V1243" s="118"/>
      <c r="W1243" s="118"/>
    </row>
    <row r="1244" spans="15:23" ht="14.25">
      <c r="O1244" s="118"/>
      <c r="P1244" s="118"/>
      <c r="Q1244" s="118"/>
      <c r="R1244" s="118"/>
      <c r="S1244" s="118"/>
      <c r="T1244" s="118"/>
      <c r="U1244" s="119"/>
      <c r="V1244" s="118"/>
      <c r="W1244" s="118"/>
    </row>
    <row r="1245" spans="15:23" ht="14.25">
      <c r="O1245" s="118"/>
      <c r="P1245" s="118"/>
      <c r="Q1245" s="118"/>
      <c r="R1245" s="118"/>
      <c r="S1245" s="118"/>
      <c r="T1245" s="118"/>
      <c r="U1245" s="119"/>
      <c r="V1245" s="118"/>
      <c r="W1245" s="118"/>
    </row>
    <row r="1246" spans="15:23" ht="14.25">
      <c r="O1246" s="118"/>
      <c r="P1246" s="118"/>
      <c r="Q1246" s="118"/>
      <c r="R1246" s="118"/>
      <c r="S1246" s="118"/>
      <c r="T1246" s="118"/>
      <c r="U1246" s="119"/>
      <c r="V1246" s="118"/>
      <c r="W1246" s="118"/>
    </row>
    <row r="1247" spans="15:23" ht="14.25">
      <c r="O1247" s="118"/>
      <c r="P1247" s="118"/>
      <c r="Q1247" s="118"/>
      <c r="R1247" s="118"/>
      <c r="S1247" s="118"/>
      <c r="T1247" s="118"/>
      <c r="U1247" s="119"/>
      <c r="V1247" s="118"/>
      <c r="W1247" s="118"/>
    </row>
    <row r="1248" spans="15:23" ht="14.25">
      <c r="O1248" s="118"/>
      <c r="P1248" s="118"/>
      <c r="Q1248" s="118"/>
      <c r="R1248" s="118"/>
      <c r="S1248" s="118"/>
      <c r="T1248" s="118"/>
      <c r="U1248" s="119"/>
      <c r="V1248" s="118"/>
      <c r="W1248" s="118"/>
    </row>
    <row r="1249" spans="15:23" ht="14.25">
      <c r="O1249" s="118"/>
      <c r="P1249" s="118"/>
      <c r="Q1249" s="118"/>
      <c r="R1249" s="118"/>
      <c r="S1249" s="118"/>
      <c r="T1249" s="118"/>
      <c r="U1249" s="119"/>
      <c r="V1249" s="118"/>
      <c r="W1249" s="118"/>
    </row>
    <row r="1250" spans="15:23" ht="14.25">
      <c r="O1250" s="118"/>
      <c r="P1250" s="118"/>
      <c r="Q1250" s="118"/>
      <c r="R1250" s="118"/>
      <c r="S1250" s="118"/>
      <c r="T1250" s="118"/>
      <c r="U1250" s="119"/>
      <c r="V1250" s="118"/>
      <c r="W1250" s="118"/>
    </row>
    <row r="1251" spans="15:23" ht="14.25">
      <c r="O1251" s="118"/>
      <c r="P1251" s="118"/>
      <c r="Q1251" s="118"/>
      <c r="R1251" s="118"/>
      <c r="S1251" s="118"/>
      <c r="T1251" s="118"/>
      <c r="U1251" s="119"/>
      <c r="V1251" s="118"/>
      <c r="W1251" s="118"/>
    </row>
    <row r="1252" spans="15:23" ht="14.25">
      <c r="O1252" s="118"/>
      <c r="P1252" s="118"/>
      <c r="Q1252" s="118"/>
      <c r="R1252" s="118"/>
      <c r="S1252" s="118"/>
      <c r="T1252" s="118"/>
      <c r="U1252" s="119"/>
      <c r="V1252" s="118"/>
      <c r="W1252" s="118"/>
    </row>
    <row r="1253" spans="15:23" ht="14.25">
      <c r="O1253" s="118"/>
      <c r="P1253" s="118"/>
      <c r="Q1253" s="118"/>
      <c r="R1253" s="118"/>
      <c r="S1253" s="118"/>
      <c r="T1253" s="118"/>
      <c r="U1253" s="119"/>
      <c r="V1253" s="118"/>
      <c r="W1253" s="118"/>
    </row>
    <row r="1254" spans="15:23" ht="14.25">
      <c r="O1254" s="118"/>
      <c r="P1254" s="118"/>
      <c r="Q1254" s="118"/>
      <c r="R1254" s="118"/>
      <c r="S1254" s="118"/>
      <c r="T1254" s="118"/>
      <c r="U1254" s="119"/>
      <c r="V1254" s="118"/>
      <c r="W1254" s="118"/>
    </row>
    <row r="1255" spans="15:23" ht="14.25">
      <c r="O1255" s="118"/>
      <c r="P1255" s="118"/>
      <c r="Q1255" s="118"/>
      <c r="R1255" s="118"/>
      <c r="S1255" s="118"/>
      <c r="T1255" s="118"/>
      <c r="U1255" s="119"/>
      <c r="V1255" s="118"/>
      <c r="W1255" s="118"/>
    </row>
    <row r="1256" spans="15:23" ht="14.25">
      <c r="O1256" s="118"/>
      <c r="P1256" s="118"/>
      <c r="Q1256" s="118"/>
      <c r="R1256" s="118"/>
      <c r="S1256" s="118"/>
      <c r="T1256" s="118"/>
      <c r="U1256" s="119"/>
      <c r="V1256" s="118"/>
      <c r="W1256" s="118"/>
    </row>
    <row r="1257" spans="15:23" ht="14.25">
      <c r="O1257" s="118"/>
      <c r="P1257" s="118"/>
      <c r="Q1257" s="118"/>
      <c r="R1257" s="118"/>
      <c r="S1257" s="118"/>
      <c r="T1257" s="118"/>
      <c r="U1257" s="119"/>
      <c r="V1257" s="118"/>
      <c r="W1257" s="118"/>
    </row>
    <row r="1258" spans="15:23" ht="14.25">
      <c r="O1258" s="118"/>
      <c r="P1258" s="118"/>
      <c r="Q1258" s="118"/>
      <c r="R1258" s="118"/>
      <c r="S1258" s="118"/>
      <c r="T1258" s="118"/>
      <c r="U1258" s="119"/>
      <c r="V1258" s="118"/>
      <c r="W1258" s="118"/>
    </row>
    <row r="1259" spans="15:23" ht="14.25">
      <c r="O1259" s="118"/>
      <c r="P1259" s="118"/>
      <c r="Q1259" s="118"/>
      <c r="R1259" s="118"/>
      <c r="S1259" s="118"/>
      <c r="T1259" s="118"/>
      <c r="U1259" s="119"/>
      <c r="V1259" s="118"/>
      <c r="W1259" s="118"/>
    </row>
    <row r="1260" spans="15:23" ht="14.25">
      <c r="O1260" s="118"/>
      <c r="P1260" s="118"/>
      <c r="Q1260" s="118"/>
      <c r="R1260" s="118"/>
      <c r="S1260" s="118"/>
      <c r="T1260" s="118"/>
      <c r="U1260" s="119"/>
      <c r="V1260" s="118"/>
      <c r="W1260" s="118"/>
    </row>
    <row r="1261" spans="15:23" ht="14.25">
      <c r="O1261" s="118"/>
      <c r="P1261" s="118"/>
      <c r="Q1261" s="118"/>
      <c r="R1261" s="118"/>
      <c r="S1261" s="118"/>
      <c r="T1261" s="118"/>
      <c r="U1261" s="119"/>
      <c r="V1261" s="118"/>
      <c r="W1261" s="118"/>
    </row>
    <row r="1262" spans="15:23" ht="14.25">
      <c r="O1262" s="118"/>
      <c r="P1262" s="118"/>
      <c r="Q1262" s="118"/>
      <c r="R1262" s="118"/>
      <c r="S1262" s="118"/>
      <c r="T1262" s="118"/>
      <c r="U1262" s="119"/>
      <c r="V1262" s="118"/>
      <c r="W1262" s="118"/>
    </row>
    <row r="1263" spans="15:23" ht="14.25">
      <c r="O1263" s="118"/>
      <c r="P1263" s="118"/>
      <c r="Q1263" s="118"/>
      <c r="R1263" s="118"/>
      <c r="S1263" s="118"/>
      <c r="T1263" s="118"/>
      <c r="U1263" s="118"/>
      <c r="V1263" s="118"/>
      <c r="W1263" s="118"/>
    </row>
    <row r="1264" spans="15:23" ht="14.25">
      <c r="O1264" s="118"/>
      <c r="P1264" s="118"/>
      <c r="Q1264" s="118"/>
      <c r="R1264" s="118"/>
      <c r="S1264" s="118"/>
      <c r="T1264" s="118"/>
      <c r="U1264" s="118"/>
      <c r="V1264" s="118"/>
      <c r="W1264" s="118"/>
    </row>
    <row r="1265" spans="15:23" ht="14.25">
      <c r="O1265" s="118"/>
      <c r="P1265" s="118"/>
      <c r="Q1265" s="118"/>
      <c r="R1265" s="118"/>
      <c r="S1265" s="118"/>
      <c r="T1265" s="118"/>
      <c r="U1265" s="118"/>
      <c r="V1265" s="118"/>
      <c r="W1265" s="118"/>
    </row>
    <row r="1266" spans="15:23" ht="14.25">
      <c r="O1266" s="118"/>
      <c r="P1266" s="118"/>
      <c r="Q1266" s="118"/>
      <c r="R1266" s="118"/>
      <c r="S1266" s="118"/>
      <c r="T1266" s="118"/>
      <c r="U1266" s="118"/>
      <c r="V1266" s="118"/>
      <c r="W1266" s="118"/>
    </row>
    <row r="1267" spans="15:23" ht="14.25">
      <c r="O1267" s="118"/>
      <c r="P1267" s="118"/>
      <c r="Q1267" s="118"/>
      <c r="R1267" s="118"/>
      <c r="S1267" s="118"/>
      <c r="T1267" s="118"/>
      <c r="U1267" s="118"/>
      <c r="V1267" s="118"/>
      <c r="W1267" s="118"/>
    </row>
    <row r="1268" spans="15:23" ht="14.25">
      <c r="O1268" s="118"/>
      <c r="P1268" s="118"/>
      <c r="Q1268" s="118"/>
      <c r="R1268" s="118"/>
      <c r="S1268" s="118"/>
      <c r="T1268" s="118"/>
      <c r="U1268" s="118"/>
      <c r="V1268" s="118"/>
      <c r="W1268" s="118"/>
    </row>
    <row r="1269" spans="15:23" ht="14.25">
      <c r="O1269" s="118"/>
      <c r="P1269" s="118"/>
      <c r="Q1269" s="118"/>
      <c r="R1269" s="118"/>
      <c r="S1269" s="118"/>
      <c r="T1269" s="118"/>
      <c r="U1269" s="118"/>
      <c r="V1269" s="118"/>
      <c r="W1269" s="118"/>
    </row>
    <row r="1270" spans="15:23" ht="14.25">
      <c r="O1270" s="118"/>
      <c r="P1270" s="118"/>
      <c r="Q1270" s="118"/>
      <c r="R1270" s="118"/>
      <c r="S1270" s="118"/>
      <c r="T1270" s="118"/>
      <c r="U1270" s="118"/>
      <c r="V1270" s="118"/>
      <c r="W1270" s="118"/>
    </row>
    <row r="1271" spans="15:23" ht="14.25">
      <c r="O1271" s="118"/>
      <c r="P1271" s="118"/>
      <c r="Q1271" s="118"/>
      <c r="R1271" s="118"/>
      <c r="S1271" s="118"/>
      <c r="T1271" s="118"/>
      <c r="U1271" s="118"/>
      <c r="V1271" s="118"/>
      <c r="W1271" s="118"/>
    </row>
    <row r="1272" spans="15:23" ht="14.25">
      <c r="O1272" s="118"/>
      <c r="P1272" s="118"/>
      <c r="Q1272" s="118"/>
      <c r="R1272" s="118"/>
      <c r="S1272" s="118"/>
      <c r="T1272" s="118"/>
      <c r="U1272" s="118"/>
      <c r="V1272" s="118"/>
      <c r="W1272" s="118"/>
    </row>
    <row r="1273" spans="15:23" ht="14.25">
      <c r="O1273" s="118"/>
      <c r="P1273" s="118"/>
      <c r="Q1273" s="118"/>
      <c r="R1273" s="118"/>
      <c r="S1273" s="118"/>
      <c r="T1273" s="118"/>
      <c r="U1273" s="118"/>
      <c r="V1273" s="118"/>
      <c r="W1273" s="118"/>
    </row>
    <row r="1274" spans="15:23" ht="14.25">
      <c r="O1274" s="118"/>
      <c r="P1274" s="118"/>
      <c r="Q1274" s="118"/>
      <c r="R1274" s="118"/>
      <c r="S1274" s="118"/>
      <c r="T1274" s="118"/>
      <c r="U1274" s="118"/>
      <c r="V1274" s="118"/>
      <c r="W1274" s="118"/>
    </row>
    <row r="1275" spans="15:23" ht="14.25">
      <c r="O1275" s="118"/>
      <c r="P1275" s="118"/>
      <c r="Q1275" s="118"/>
      <c r="R1275" s="118"/>
      <c r="S1275" s="118"/>
      <c r="T1275" s="118"/>
      <c r="U1275" s="118"/>
      <c r="V1275" s="118"/>
      <c r="W1275" s="118"/>
    </row>
    <row r="1276" spans="15:23" ht="14.25">
      <c r="O1276" s="118"/>
      <c r="P1276" s="118"/>
      <c r="Q1276" s="118"/>
      <c r="R1276" s="118"/>
      <c r="S1276" s="118"/>
      <c r="T1276" s="118"/>
      <c r="U1276" s="118"/>
      <c r="V1276" s="118"/>
      <c r="W1276" s="118"/>
    </row>
    <row r="1277" spans="15:23" ht="14.25">
      <c r="O1277" s="118"/>
      <c r="P1277" s="118"/>
      <c r="Q1277" s="118"/>
      <c r="R1277" s="118"/>
      <c r="S1277" s="118"/>
      <c r="T1277" s="118"/>
      <c r="U1277" s="118"/>
      <c r="V1277" s="118"/>
      <c r="W1277" s="118"/>
    </row>
    <row r="1278" spans="15:23" ht="14.25">
      <c r="O1278" s="118"/>
      <c r="P1278" s="118"/>
      <c r="Q1278" s="118"/>
      <c r="R1278" s="118"/>
      <c r="S1278" s="118"/>
      <c r="T1278" s="118"/>
      <c r="U1278" s="118"/>
      <c r="V1278" s="118"/>
      <c r="W1278" s="118"/>
    </row>
    <row r="1279" spans="15:23" ht="14.25">
      <c r="O1279" s="118"/>
      <c r="P1279" s="118"/>
      <c r="Q1279" s="118"/>
      <c r="R1279" s="118"/>
      <c r="S1279" s="118"/>
      <c r="T1279" s="118"/>
      <c r="U1279" s="118"/>
      <c r="V1279" s="118"/>
      <c r="W1279" s="118"/>
    </row>
    <row r="1280" spans="15:23" ht="14.25">
      <c r="O1280" s="118"/>
      <c r="P1280" s="118"/>
      <c r="Q1280" s="118"/>
      <c r="R1280" s="118"/>
      <c r="S1280" s="118"/>
      <c r="T1280" s="118"/>
      <c r="U1280" s="118"/>
      <c r="V1280" s="118"/>
      <c r="W1280" s="118"/>
    </row>
    <row r="1281" spans="15:23" ht="14.25">
      <c r="O1281" s="118"/>
      <c r="P1281" s="118"/>
      <c r="Q1281" s="118"/>
      <c r="R1281" s="118"/>
      <c r="S1281" s="118"/>
      <c r="T1281" s="118"/>
      <c r="U1281" s="118"/>
      <c r="V1281" s="118"/>
      <c r="W1281" s="118"/>
    </row>
    <row r="1282" spans="15:23" ht="14.25">
      <c r="O1282" s="118"/>
      <c r="P1282" s="118"/>
      <c r="Q1282" s="118"/>
      <c r="R1282" s="118"/>
      <c r="S1282" s="118"/>
      <c r="T1282" s="118"/>
      <c r="U1282" s="118"/>
      <c r="V1282" s="118"/>
      <c r="W1282" s="118"/>
    </row>
    <row r="1283" spans="15:23" ht="14.25">
      <c r="O1283" s="118"/>
      <c r="P1283" s="118"/>
      <c r="Q1283" s="118"/>
      <c r="R1283" s="118"/>
      <c r="S1283" s="118"/>
      <c r="T1283" s="118"/>
      <c r="U1283" s="118"/>
      <c r="V1283" s="118"/>
      <c r="W1283" s="118"/>
    </row>
    <row r="1284" spans="15:23" ht="14.25">
      <c r="O1284" s="118"/>
      <c r="P1284" s="118"/>
      <c r="Q1284" s="118"/>
      <c r="R1284" s="118"/>
      <c r="S1284" s="118"/>
      <c r="T1284" s="118"/>
      <c r="U1284" s="118"/>
      <c r="V1284" s="118"/>
      <c r="W1284" s="118"/>
    </row>
    <row r="1285" spans="15:23" ht="14.25">
      <c r="O1285" s="118"/>
      <c r="P1285" s="118"/>
      <c r="Q1285" s="118"/>
      <c r="R1285" s="118"/>
      <c r="S1285" s="118"/>
      <c r="T1285" s="118"/>
      <c r="U1285" s="118"/>
      <c r="V1285" s="118"/>
      <c r="W1285" s="118"/>
    </row>
    <row r="1286" spans="15:23" ht="14.25">
      <c r="O1286" s="118"/>
      <c r="P1286" s="118"/>
      <c r="Q1286" s="118"/>
      <c r="R1286" s="118"/>
      <c r="S1286" s="118"/>
      <c r="T1286" s="118"/>
      <c r="U1286" s="118"/>
      <c r="V1286" s="118"/>
      <c r="W1286" s="118"/>
    </row>
    <row r="1287" spans="15:23" ht="14.25">
      <c r="O1287" s="118"/>
      <c r="P1287" s="118"/>
      <c r="Q1287" s="118"/>
      <c r="R1287" s="118"/>
      <c r="S1287" s="118"/>
      <c r="T1287" s="118"/>
      <c r="U1287" s="118"/>
      <c r="V1287" s="118"/>
      <c r="W1287" s="118"/>
    </row>
    <row r="1288" spans="15:23" ht="14.25">
      <c r="O1288" s="118"/>
      <c r="P1288" s="118"/>
      <c r="Q1288" s="118"/>
      <c r="R1288" s="118"/>
      <c r="S1288" s="118"/>
      <c r="T1288" s="118"/>
      <c r="U1288" s="118"/>
      <c r="V1288" s="118"/>
      <c r="W1288" s="118"/>
    </row>
    <row r="1289" spans="15:23" ht="14.25">
      <c r="O1289" s="118"/>
      <c r="P1289" s="118"/>
      <c r="Q1289" s="118"/>
      <c r="R1289" s="118"/>
      <c r="S1289" s="118"/>
      <c r="T1289" s="118"/>
      <c r="U1289" s="118"/>
      <c r="V1289" s="118"/>
      <c r="W1289" s="118"/>
    </row>
    <row r="1290" spans="15:23" ht="14.25">
      <c r="O1290" s="118"/>
      <c r="P1290" s="118"/>
      <c r="Q1290" s="118"/>
      <c r="R1290" s="118"/>
      <c r="S1290" s="118"/>
      <c r="T1290" s="118"/>
      <c r="U1290" s="118"/>
      <c r="V1290" s="118"/>
      <c r="W1290" s="118"/>
    </row>
    <row r="1291" spans="15:23" ht="14.25">
      <c r="O1291" s="118"/>
      <c r="P1291" s="118"/>
      <c r="Q1291" s="118"/>
      <c r="R1291" s="118"/>
      <c r="S1291" s="118"/>
      <c r="T1291" s="118"/>
      <c r="U1291" s="118"/>
      <c r="V1291" s="118"/>
      <c r="W1291" s="118"/>
    </row>
    <row r="1292" spans="15:23" ht="14.25">
      <c r="O1292" s="118"/>
      <c r="P1292" s="118"/>
      <c r="Q1292" s="118"/>
      <c r="R1292" s="118"/>
      <c r="S1292" s="118"/>
      <c r="T1292" s="118"/>
      <c r="U1292" s="118"/>
      <c r="V1292" s="118"/>
      <c r="W1292" s="118"/>
    </row>
    <row r="1293" spans="15:23" ht="14.25">
      <c r="O1293" s="118"/>
      <c r="P1293" s="118"/>
      <c r="Q1293" s="118"/>
      <c r="R1293" s="118"/>
      <c r="S1293" s="118"/>
      <c r="T1293" s="118"/>
      <c r="U1293" s="118"/>
      <c r="V1293" s="118"/>
      <c r="W1293" s="118"/>
    </row>
    <row r="1294" spans="15:23" ht="14.25">
      <c r="O1294" s="118"/>
      <c r="P1294" s="118"/>
      <c r="Q1294" s="118"/>
      <c r="R1294" s="118"/>
      <c r="S1294" s="118"/>
      <c r="T1294" s="118"/>
      <c r="U1294" s="118"/>
      <c r="V1294" s="118"/>
      <c r="W1294" s="118"/>
    </row>
    <row r="1295" spans="15:23" ht="14.25">
      <c r="O1295" s="118"/>
      <c r="P1295" s="118"/>
      <c r="Q1295" s="118"/>
      <c r="R1295" s="118"/>
      <c r="S1295" s="118"/>
      <c r="T1295" s="118"/>
      <c r="U1295" s="118"/>
      <c r="V1295" s="118"/>
      <c r="W1295" s="118"/>
    </row>
    <row r="1296" spans="15:23" ht="14.25">
      <c r="O1296" s="118"/>
      <c r="P1296" s="118"/>
      <c r="Q1296" s="118"/>
      <c r="R1296" s="118"/>
      <c r="S1296" s="118"/>
      <c r="T1296" s="118"/>
      <c r="U1296" s="118"/>
      <c r="V1296" s="118"/>
      <c r="W1296" s="118"/>
    </row>
    <row r="1297" spans="15:23" ht="14.25">
      <c r="O1297" s="118"/>
      <c r="P1297" s="118"/>
      <c r="Q1297" s="118"/>
      <c r="R1297" s="118"/>
      <c r="S1297" s="118"/>
      <c r="T1297" s="118"/>
      <c r="U1297" s="118"/>
      <c r="V1297" s="118"/>
      <c r="W1297" s="118"/>
    </row>
    <row r="1298" spans="15:23" ht="14.25">
      <c r="O1298" s="118"/>
      <c r="P1298" s="118"/>
      <c r="Q1298" s="118"/>
      <c r="R1298" s="118"/>
      <c r="S1298" s="118"/>
      <c r="T1298" s="118"/>
      <c r="U1298" s="118"/>
      <c r="V1298" s="118"/>
      <c r="W1298" s="118"/>
    </row>
    <row r="1299" spans="15:23" ht="14.25">
      <c r="O1299" s="118"/>
      <c r="P1299" s="118"/>
      <c r="Q1299" s="118"/>
      <c r="R1299" s="118"/>
      <c r="S1299" s="118"/>
      <c r="T1299" s="118"/>
      <c r="U1299" s="118"/>
      <c r="V1299" s="118"/>
      <c r="W1299" s="118"/>
    </row>
    <row r="1300" spans="15:23" ht="14.25">
      <c r="O1300" s="118"/>
      <c r="P1300" s="118"/>
      <c r="Q1300" s="118"/>
      <c r="R1300" s="118"/>
      <c r="S1300" s="118"/>
      <c r="T1300" s="118"/>
      <c r="U1300" s="118"/>
      <c r="V1300" s="118"/>
      <c r="W1300" s="118"/>
    </row>
    <row r="1301" spans="15:23" ht="14.25">
      <c r="O1301" s="118"/>
      <c r="P1301" s="118"/>
      <c r="Q1301" s="118"/>
      <c r="R1301" s="118"/>
      <c r="S1301" s="118"/>
      <c r="T1301" s="118"/>
      <c r="U1301" s="118"/>
      <c r="V1301" s="118"/>
      <c r="W1301" s="118"/>
    </row>
    <row r="1302" spans="15:23" ht="14.25">
      <c r="O1302" s="118"/>
      <c r="P1302" s="118"/>
      <c r="Q1302" s="118"/>
      <c r="R1302" s="118"/>
      <c r="S1302" s="118"/>
      <c r="T1302" s="118"/>
      <c r="U1302" s="118"/>
      <c r="V1302" s="118"/>
      <c r="W1302" s="118"/>
    </row>
    <row r="1303" spans="15:23" ht="14.25">
      <c r="O1303" s="118"/>
      <c r="P1303" s="118"/>
      <c r="Q1303" s="118"/>
      <c r="R1303" s="118"/>
      <c r="S1303" s="118"/>
      <c r="T1303" s="118"/>
      <c r="U1303" s="118"/>
      <c r="V1303" s="118"/>
      <c r="W1303" s="118"/>
    </row>
    <row r="1304" spans="15:23" ht="14.25">
      <c r="O1304" s="118"/>
      <c r="P1304" s="118"/>
      <c r="Q1304" s="118"/>
      <c r="R1304" s="118"/>
      <c r="S1304" s="118"/>
      <c r="T1304" s="118"/>
      <c r="U1304" s="118"/>
      <c r="V1304" s="118"/>
      <c r="W1304" s="118"/>
    </row>
    <row r="1305" spans="15:23" ht="14.25">
      <c r="O1305" s="118"/>
      <c r="P1305" s="118"/>
      <c r="Q1305" s="118"/>
      <c r="R1305" s="118"/>
      <c r="S1305" s="118"/>
      <c r="T1305" s="118"/>
      <c r="U1305" s="118"/>
      <c r="V1305" s="118"/>
      <c r="W1305" s="118"/>
    </row>
    <row r="1306" spans="15:23" ht="14.25">
      <c r="O1306" s="118"/>
      <c r="P1306" s="118"/>
      <c r="Q1306" s="118"/>
      <c r="R1306" s="118"/>
      <c r="S1306" s="118"/>
      <c r="T1306" s="118"/>
      <c r="U1306" s="118"/>
      <c r="V1306" s="118"/>
      <c r="W1306" s="118"/>
    </row>
    <row r="1307" spans="15:23" ht="14.25">
      <c r="O1307" s="118"/>
      <c r="P1307" s="118"/>
      <c r="Q1307" s="118"/>
      <c r="R1307" s="118"/>
      <c r="S1307" s="118"/>
      <c r="T1307" s="118"/>
      <c r="U1307" s="118"/>
      <c r="V1307" s="118"/>
      <c r="W1307" s="118"/>
    </row>
    <row r="1308" spans="15:23" ht="14.25">
      <c r="O1308" s="118"/>
      <c r="P1308" s="118"/>
      <c r="Q1308" s="118"/>
      <c r="R1308" s="118"/>
      <c r="S1308" s="118"/>
      <c r="T1308" s="118"/>
      <c r="U1308" s="118"/>
      <c r="V1308" s="118"/>
      <c r="W1308" s="118"/>
    </row>
    <row r="1309" spans="15:23" ht="14.25">
      <c r="O1309" s="118"/>
      <c r="P1309" s="118"/>
      <c r="Q1309" s="118"/>
      <c r="R1309" s="118"/>
      <c r="S1309" s="118"/>
      <c r="T1309" s="118"/>
      <c r="U1309" s="118"/>
      <c r="V1309" s="118"/>
      <c r="W1309" s="118"/>
    </row>
    <row r="1310" spans="15:23" ht="14.25">
      <c r="O1310" s="118"/>
      <c r="P1310" s="118"/>
      <c r="Q1310" s="118"/>
      <c r="R1310" s="118"/>
      <c r="S1310" s="118"/>
      <c r="T1310" s="118"/>
      <c r="U1310" s="118"/>
      <c r="V1310" s="118"/>
      <c r="W1310" s="118"/>
    </row>
    <row r="1311" spans="15:23" ht="14.25">
      <c r="O1311" s="118"/>
      <c r="P1311" s="118"/>
      <c r="Q1311" s="118"/>
      <c r="R1311" s="118"/>
      <c r="S1311" s="118"/>
      <c r="T1311" s="118"/>
      <c r="U1311" s="118"/>
      <c r="V1311" s="118"/>
      <c r="W1311" s="118"/>
    </row>
    <row r="1312" spans="15:23" ht="14.25">
      <c r="O1312" s="118"/>
      <c r="P1312" s="118"/>
      <c r="Q1312" s="118"/>
      <c r="R1312" s="118"/>
      <c r="S1312" s="118"/>
      <c r="T1312" s="118"/>
      <c r="U1312" s="118"/>
      <c r="V1312" s="118"/>
      <c r="W1312" s="118"/>
    </row>
    <row r="1313" spans="15:23" ht="14.25">
      <c r="O1313" s="118"/>
      <c r="P1313" s="118"/>
      <c r="Q1313" s="118"/>
      <c r="R1313" s="118"/>
      <c r="S1313" s="118"/>
      <c r="T1313" s="118"/>
      <c r="U1313" s="118"/>
      <c r="V1313" s="118"/>
      <c r="W1313" s="118"/>
    </row>
    <row r="1314" spans="15:23" ht="14.25">
      <c r="O1314" s="118"/>
      <c r="P1314" s="118"/>
      <c r="Q1314" s="118"/>
      <c r="R1314" s="118"/>
      <c r="S1314" s="118"/>
      <c r="T1314" s="118"/>
      <c r="U1314" s="118"/>
      <c r="V1314" s="118"/>
      <c r="W1314" s="118"/>
    </row>
    <row r="1315" spans="15:23" ht="14.25">
      <c r="O1315" s="118"/>
      <c r="P1315" s="118"/>
      <c r="Q1315" s="118"/>
      <c r="R1315" s="118"/>
      <c r="S1315" s="118"/>
      <c r="T1315" s="118"/>
      <c r="U1315" s="118"/>
      <c r="V1315" s="118"/>
      <c r="W1315" s="118"/>
    </row>
    <row r="1316" spans="15:23" ht="14.25">
      <c r="O1316" s="118"/>
      <c r="P1316" s="118"/>
      <c r="Q1316" s="118"/>
      <c r="R1316" s="118"/>
      <c r="S1316" s="118"/>
      <c r="T1316" s="118"/>
      <c r="U1316" s="118"/>
      <c r="V1316" s="118"/>
      <c r="W1316" s="118"/>
    </row>
    <row r="1317" spans="15:23" ht="14.25">
      <c r="O1317" s="118"/>
      <c r="P1317" s="118"/>
      <c r="Q1317" s="118"/>
      <c r="R1317" s="118"/>
      <c r="S1317" s="118"/>
      <c r="T1317" s="118"/>
      <c r="U1317" s="118"/>
      <c r="V1317" s="118"/>
      <c r="W1317" s="118"/>
    </row>
    <row r="1318" spans="15:23" ht="14.25">
      <c r="O1318" s="118"/>
      <c r="P1318" s="118"/>
      <c r="Q1318" s="118"/>
      <c r="R1318" s="118"/>
      <c r="S1318" s="118"/>
      <c r="T1318" s="118"/>
      <c r="U1318" s="118"/>
      <c r="V1318" s="118"/>
      <c r="W1318" s="118"/>
    </row>
    <row r="1319" spans="15:23" ht="14.25">
      <c r="O1319" s="118"/>
      <c r="P1319" s="118"/>
      <c r="Q1319" s="118"/>
      <c r="R1319" s="118"/>
      <c r="S1319" s="118"/>
      <c r="T1319" s="118"/>
      <c r="U1319" s="118"/>
      <c r="V1319" s="118"/>
      <c r="W1319" s="118"/>
    </row>
    <row r="1320" spans="15:23" ht="14.25">
      <c r="O1320" s="118"/>
      <c r="P1320" s="118"/>
      <c r="Q1320" s="118"/>
      <c r="R1320" s="118"/>
      <c r="S1320" s="118"/>
      <c r="T1320" s="118"/>
      <c r="U1320" s="118"/>
      <c r="V1320" s="118"/>
      <c r="W1320" s="118"/>
    </row>
    <row r="1321" spans="15:23" ht="14.25">
      <c r="O1321" s="118"/>
      <c r="P1321" s="118"/>
      <c r="Q1321" s="118"/>
      <c r="R1321" s="118"/>
      <c r="S1321" s="118"/>
      <c r="T1321" s="118"/>
      <c r="U1321" s="118"/>
      <c r="V1321" s="118"/>
      <c r="W1321" s="118"/>
    </row>
    <row r="1322" spans="15:23" ht="14.25">
      <c r="O1322" s="118"/>
      <c r="P1322" s="118"/>
      <c r="Q1322" s="118"/>
      <c r="R1322" s="118"/>
      <c r="S1322" s="118"/>
      <c r="T1322" s="118"/>
      <c r="U1322" s="118"/>
      <c r="V1322" s="118"/>
      <c r="W1322" s="118"/>
    </row>
    <row r="1323" spans="15:23" ht="14.25">
      <c r="O1323" s="118"/>
      <c r="P1323" s="118"/>
      <c r="Q1323" s="118"/>
      <c r="R1323" s="118"/>
      <c r="S1323" s="118"/>
      <c r="T1323" s="118"/>
      <c r="U1323" s="118"/>
      <c r="V1323" s="118"/>
      <c r="W1323" s="118"/>
    </row>
    <row r="1324" spans="15:23" ht="14.25">
      <c r="O1324" s="118"/>
      <c r="P1324" s="118"/>
      <c r="Q1324" s="118"/>
      <c r="R1324" s="118"/>
      <c r="S1324" s="118"/>
      <c r="T1324" s="118"/>
      <c r="U1324" s="118"/>
      <c r="V1324" s="118"/>
      <c r="W1324" s="118"/>
    </row>
    <row r="1325" spans="15:23" ht="14.25">
      <c r="O1325" s="118"/>
      <c r="P1325" s="118"/>
      <c r="Q1325" s="118"/>
      <c r="R1325" s="118"/>
      <c r="S1325" s="118"/>
      <c r="T1325" s="118"/>
      <c r="U1325" s="118"/>
      <c r="V1325" s="118"/>
      <c r="W1325" s="118"/>
    </row>
    <row r="1326" spans="15:23" ht="14.25">
      <c r="O1326" s="118"/>
      <c r="P1326" s="118"/>
      <c r="Q1326" s="118"/>
      <c r="R1326" s="118"/>
      <c r="S1326" s="118"/>
      <c r="T1326" s="118"/>
      <c r="U1326" s="118"/>
      <c r="V1326" s="118"/>
      <c r="W1326" s="118"/>
    </row>
    <row r="1327" spans="15:23" ht="14.25">
      <c r="O1327" s="118"/>
      <c r="P1327" s="118"/>
      <c r="Q1327" s="118"/>
      <c r="R1327" s="118"/>
      <c r="S1327" s="118"/>
      <c r="T1327" s="118"/>
      <c r="U1327" s="118"/>
      <c r="V1327" s="118"/>
      <c r="W1327" s="118"/>
    </row>
    <row r="1328" spans="15:23" ht="14.25">
      <c r="O1328" s="118"/>
      <c r="P1328" s="118"/>
      <c r="Q1328" s="118"/>
      <c r="R1328" s="118"/>
      <c r="S1328" s="118"/>
      <c r="T1328" s="118"/>
      <c r="U1328" s="118"/>
      <c r="V1328" s="118"/>
      <c r="W1328" s="118"/>
    </row>
    <row r="1329" spans="15:23" ht="14.25">
      <c r="O1329" s="118"/>
      <c r="P1329" s="118"/>
      <c r="Q1329" s="118"/>
      <c r="R1329" s="118"/>
      <c r="S1329" s="118"/>
      <c r="T1329" s="118"/>
      <c r="U1329" s="118"/>
      <c r="V1329" s="118"/>
      <c r="W1329" s="118"/>
    </row>
    <row r="1330" spans="15:23" ht="14.25">
      <c r="O1330" s="118"/>
      <c r="P1330" s="118"/>
      <c r="Q1330" s="118"/>
      <c r="R1330" s="118"/>
      <c r="S1330" s="118"/>
      <c r="T1330" s="118"/>
      <c r="U1330" s="118"/>
      <c r="V1330" s="118"/>
      <c r="W1330" s="118"/>
    </row>
    <row r="1331" spans="15:23" ht="14.25">
      <c r="O1331" s="118"/>
      <c r="P1331" s="118"/>
      <c r="Q1331" s="118"/>
      <c r="R1331" s="118"/>
      <c r="S1331" s="118"/>
      <c r="T1331" s="118"/>
      <c r="U1331" s="118"/>
      <c r="V1331" s="118"/>
      <c r="W1331" s="118"/>
    </row>
    <row r="1332" spans="15:23" ht="14.25">
      <c r="O1332" s="118"/>
      <c r="P1332" s="118"/>
      <c r="Q1332" s="118"/>
      <c r="R1332" s="118"/>
      <c r="S1332" s="118"/>
      <c r="T1332" s="118"/>
      <c r="U1332" s="118"/>
      <c r="V1332" s="118"/>
      <c r="W1332" s="118"/>
    </row>
    <row r="1333" spans="15:23" ht="14.25">
      <c r="O1333" s="118"/>
      <c r="P1333" s="118"/>
      <c r="Q1333" s="118"/>
      <c r="R1333" s="118"/>
      <c r="S1333" s="118"/>
      <c r="T1333" s="118"/>
      <c r="U1333" s="118"/>
      <c r="V1333" s="118"/>
      <c r="W1333" s="118"/>
    </row>
    <row r="1334" spans="15:23" ht="14.25">
      <c r="O1334" s="118"/>
      <c r="P1334" s="118"/>
      <c r="Q1334" s="118"/>
      <c r="R1334" s="118"/>
      <c r="S1334" s="118"/>
      <c r="T1334" s="118"/>
      <c r="U1334" s="118"/>
      <c r="V1334" s="118"/>
      <c r="W1334" s="118"/>
    </row>
    <row r="1335" spans="15:23" ht="14.25">
      <c r="O1335" s="118"/>
      <c r="P1335" s="118"/>
      <c r="Q1335" s="118"/>
      <c r="R1335" s="118"/>
      <c r="S1335" s="118"/>
      <c r="T1335" s="118"/>
      <c r="U1335" s="118"/>
      <c r="V1335" s="118"/>
      <c r="W1335" s="118"/>
    </row>
    <row r="1336" spans="15:23" ht="14.25">
      <c r="O1336" s="118"/>
      <c r="P1336" s="118"/>
      <c r="Q1336" s="118"/>
      <c r="R1336" s="118"/>
      <c r="S1336" s="118"/>
      <c r="T1336" s="118"/>
      <c r="U1336" s="118"/>
      <c r="V1336" s="118"/>
      <c r="W1336" s="118"/>
    </row>
    <row r="1337" spans="15:23" ht="14.25">
      <c r="O1337" s="118"/>
      <c r="P1337" s="118"/>
      <c r="Q1337" s="118"/>
      <c r="R1337" s="118"/>
      <c r="S1337" s="118"/>
      <c r="T1337" s="118"/>
      <c r="U1337" s="118"/>
      <c r="V1337" s="118"/>
      <c r="W1337" s="118"/>
    </row>
    <row r="1338" spans="15:23" ht="14.25">
      <c r="O1338" s="118"/>
      <c r="P1338" s="118"/>
      <c r="Q1338" s="118"/>
      <c r="R1338" s="118"/>
      <c r="S1338" s="118"/>
      <c r="T1338" s="118"/>
      <c r="U1338" s="118"/>
      <c r="V1338" s="118"/>
      <c r="W1338" s="118"/>
    </row>
    <row r="1339" spans="15:23" ht="14.25">
      <c r="O1339" s="118"/>
      <c r="P1339" s="118"/>
      <c r="Q1339" s="118"/>
      <c r="R1339" s="118"/>
      <c r="S1339" s="118"/>
      <c r="T1339" s="118"/>
      <c r="U1339" s="118"/>
      <c r="V1339" s="118"/>
      <c r="W1339" s="118"/>
    </row>
    <row r="1340" spans="15:23" ht="14.25">
      <c r="O1340" s="118"/>
      <c r="P1340" s="118"/>
      <c r="Q1340" s="118"/>
      <c r="R1340" s="118"/>
      <c r="S1340" s="118"/>
      <c r="T1340" s="118"/>
      <c r="U1340" s="118"/>
      <c r="V1340" s="118"/>
      <c r="W1340" s="118"/>
    </row>
    <row r="1341" spans="15:23" ht="14.25">
      <c r="O1341" s="118"/>
      <c r="P1341" s="118"/>
      <c r="Q1341" s="118"/>
      <c r="R1341" s="118"/>
      <c r="S1341" s="118"/>
      <c r="T1341" s="118"/>
      <c r="U1341" s="118"/>
      <c r="V1341" s="118"/>
      <c r="W1341" s="118"/>
    </row>
    <row r="1342" spans="15:23" ht="14.25">
      <c r="O1342" s="118"/>
      <c r="P1342" s="118"/>
      <c r="Q1342" s="118"/>
      <c r="R1342" s="118"/>
      <c r="S1342" s="118"/>
      <c r="T1342" s="118"/>
      <c r="U1342" s="118"/>
      <c r="V1342" s="118"/>
      <c r="W1342" s="118"/>
    </row>
    <row r="1343" spans="15:23" ht="14.25">
      <c r="O1343" s="118"/>
      <c r="P1343" s="118"/>
      <c r="Q1343" s="118"/>
      <c r="R1343" s="118"/>
      <c r="S1343" s="118"/>
      <c r="T1343" s="118"/>
      <c r="U1343" s="118"/>
      <c r="V1343" s="118"/>
      <c r="W1343" s="118"/>
    </row>
    <row r="1344" spans="15:23" ht="14.25">
      <c r="O1344" s="118"/>
      <c r="P1344" s="118"/>
      <c r="Q1344" s="118"/>
      <c r="R1344" s="118"/>
      <c r="S1344" s="118"/>
      <c r="T1344" s="118"/>
      <c r="U1344" s="118"/>
      <c r="V1344" s="118"/>
      <c r="W1344" s="118"/>
    </row>
    <row r="1345" spans="15:23" ht="14.25">
      <c r="O1345" s="118"/>
      <c r="P1345" s="118"/>
      <c r="Q1345" s="118"/>
      <c r="R1345" s="118"/>
      <c r="S1345" s="118"/>
      <c r="T1345" s="118"/>
      <c r="U1345" s="118"/>
      <c r="V1345" s="118"/>
      <c r="W1345" s="118"/>
    </row>
    <row r="1346" spans="15:23" ht="14.25">
      <c r="O1346" s="118"/>
      <c r="P1346" s="118"/>
      <c r="Q1346" s="118"/>
      <c r="R1346" s="118"/>
      <c r="S1346" s="118"/>
      <c r="T1346" s="118"/>
      <c r="U1346" s="118"/>
      <c r="V1346" s="118"/>
      <c r="W1346" s="118"/>
    </row>
    <row r="1347" spans="15:23" ht="14.25">
      <c r="O1347" s="118"/>
      <c r="P1347" s="118"/>
      <c r="Q1347" s="118"/>
      <c r="R1347" s="118"/>
      <c r="S1347" s="118"/>
      <c r="T1347" s="118"/>
      <c r="U1347" s="118"/>
      <c r="V1347" s="118"/>
      <c r="W1347" s="118"/>
    </row>
    <row r="1348" spans="15:23" ht="14.25">
      <c r="O1348" s="118"/>
      <c r="P1348" s="118"/>
      <c r="Q1348" s="118"/>
      <c r="R1348" s="118"/>
      <c r="S1348" s="118"/>
      <c r="T1348" s="118"/>
      <c r="U1348" s="118"/>
      <c r="V1348" s="118"/>
      <c r="W1348" s="118"/>
    </row>
    <row r="1349" spans="15:23" ht="14.25">
      <c r="O1349" s="118"/>
      <c r="P1349" s="118"/>
      <c r="Q1349" s="118"/>
      <c r="R1349" s="118"/>
      <c r="S1349" s="118"/>
      <c r="T1349" s="118"/>
      <c r="U1349" s="118"/>
      <c r="V1349" s="118"/>
      <c r="W1349" s="118"/>
    </row>
    <row r="1350" spans="15:23" ht="14.25">
      <c r="O1350" s="118"/>
      <c r="P1350" s="118"/>
      <c r="Q1350" s="118"/>
      <c r="R1350" s="118"/>
      <c r="S1350" s="118"/>
      <c r="T1350" s="118"/>
      <c r="U1350" s="118"/>
      <c r="V1350" s="118"/>
      <c r="W1350" s="118"/>
    </row>
    <row r="1351" spans="15:23" ht="14.25">
      <c r="O1351" s="118"/>
      <c r="P1351" s="118"/>
      <c r="Q1351" s="118"/>
      <c r="R1351" s="118"/>
      <c r="S1351" s="118"/>
      <c r="T1351" s="118"/>
      <c r="U1351" s="118"/>
      <c r="V1351" s="118"/>
      <c r="W1351" s="118"/>
    </row>
    <row r="1352" spans="15:23" ht="14.25">
      <c r="O1352" s="118"/>
      <c r="P1352" s="118"/>
      <c r="Q1352" s="118"/>
      <c r="R1352" s="118"/>
      <c r="S1352" s="118"/>
      <c r="T1352" s="118"/>
      <c r="U1352" s="118"/>
      <c r="V1352" s="118"/>
      <c r="W1352" s="118"/>
    </row>
    <row r="1353" spans="15:23" ht="14.25">
      <c r="O1353" s="118"/>
      <c r="P1353" s="118"/>
      <c r="Q1353" s="118"/>
      <c r="R1353" s="118"/>
      <c r="S1353" s="118"/>
      <c r="T1353" s="118"/>
      <c r="U1353" s="118"/>
      <c r="V1353" s="118"/>
      <c r="W1353" s="118"/>
    </row>
    <row r="1354" spans="15:23" ht="14.25">
      <c r="O1354" s="118"/>
      <c r="P1354" s="118"/>
      <c r="Q1354" s="118"/>
      <c r="R1354" s="118"/>
      <c r="S1354" s="118"/>
      <c r="T1354" s="118"/>
      <c r="U1354" s="118"/>
      <c r="V1354" s="118"/>
      <c r="W1354" s="118"/>
    </row>
    <row r="1355" spans="15:23" ht="14.25">
      <c r="O1355" s="118"/>
      <c r="P1355" s="118"/>
      <c r="Q1355" s="118"/>
      <c r="R1355" s="118"/>
      <c r="S1355" s="118"/>
      <c r="T1355" s="118"/>
      <c r="U1355" s="118"/>
      <c r="V1355" s="118"/>
      <c r="W1355" s="118"/>
    </row>
    <row r="1356" spans="15:23" ht="14.25">
      <c r="O1356" s="118"/>
      <c r="P1356" s="118"/>
      <c r="Q1356" s="118"/>
      <c r="R1356" s="118"/>
      <c r="S1356" s="118"/>
      <c r="T1356" s="118"/>
      <c r="U1356" s="118"/>
      <c r="V1356" s="118"/>
      <c r="W1356" s="118"/>
    </row>
    <row r="1357" spans="15:23" ht="14.25">
      <c r="O1357" s="118"/>
      <c r="P1357" s="118"/>
      <c r="Q1357" s="118"/>
      <c r="R1357" s="118"/>
      <c r="S1357" s="118"/>
      <c r="T1357" s="118"/>
      <c r="U1357" s="118"/>
      <c r="V1357" s="118"/>
      <c r="W1357" s="118"/>
    </row>
    <row r="1358" spans="15:23" ht="14.25">
      <c r="O1358" s="118"/>
      <c r="P1358" s="118"/>
      <c r="Q1358" s="118"/>
      <c r="R1358" s="118"/>
      <c r="S1358" s="118"/>
      <c r="T1358" s="118"/>
      <c r="U1358" s="118"/>
      <c r="V1358" s="118"/>
      <c r="W1358" s="118"/>
    </row>
    <row r="1359" spans="15:23" ht="14.25">
      <c r="O1359" s="118"/>
      <c r="P1359" s="118"/>
      <c r="Q1359" s="118"/>
      <c r="R1359" s="118"/>
      <c r="S1359" s="118"/>
      <c r="T1359" s="118"/>
      <c r="U1359" s="118"/>
      <c r="V1359" s="118"/>
      <c r="W1359" s="118"/>
    </row>
    <row r="1360" spans="15:23" ht="14.25">
      <c r="O1360" s="118"/>
      <c r="P1360" s="118"/>
      <c r="Q1360" s="118"/>
      <c r="R1360" s="118"/>
      <c r="S1360" s="118"/>
      <c r="T1360" s="118"/>
      <c r="U1360" s="118"/>
      <c r="V1360" s="118"/>
      <c r="W1360" s="118"/>
    </row>
    <row r="1361" spans="15:23" ht="14.25">
      <c r="O1361" s="118"/>
      <c r="P1361" s="118"/>
      <c r="Q1361" s="118"/>
      <c r="R1361" s="118"/>
      <c r="S1361" s="118"/>
      <c r="T1361" s="118"/>
      <c r="U1361" s="118"/>
      <c r="V1361" s="118"/>
      <c r="W1361" s="118"/>
    </row>
    <row r="1362" spans="15:23" ht="14.25">
      <c r="O1362" s="118"/>
      <c r="P1362" s="118"/>
      <c r="Q1362" s="118"/>
      <c r="R1362" s="118"/>
      <c r="S1362" s="118"/>
      <c r="T1362" s="118"/>
      <c r="U1362" s="118"/>
      <c r="V1362" s="118"/>
      <c r="W1362" s="118"/>
    </row>
    <row r="1363" spans="15:23" ht="14.25">
      <c r="O1363" s="118"/>
      <c r="P1363" s="118"/>
      <c r="Q1363" s="118"/>
      <c r="R1363" s="118"/>
      <c r="S1363" s="118"/>
      <c r="T1363" s="118"/>
      <c r="U1363" s="118"/>
      <c r="V1363" s="118"/>
      <c r="W1363" s="118"/>
    </row>
    <row r="1364" spans="15:23" ht="14.25">
      <c r="O1364" s="118"/>
      <c r="P1364" s="118"/>
      <c r="Q1364" s="118"/>
      <c r="R1364" s="118"/>
      <c r="S1364" s="118"/>
      <c r="T1364" s="118"/>
      <c r="U1364" s="118"/>
      <c r="V1364" s="118"/>
      <c r="W1364" s="118"/>
    </row>
    <row r="1365" spans="15:23" ht="14.25">
      <c r="O1365" s="118"/>
      <c r="P1365" s="118"/>
      <c r="Q1365" s="118"/>
      <c r="R1365" s="118"/>
      <c r="S1365" s="118"/>
      <c r="T1365" s="118"/>
      <c r="U1365" s="118"/>
      <c r="V1365" s="118"/>
      <c r="W1365" s="118"/>
    </row>
    <row r="1366" spans="15:23" ht="14.25">
      <c r="O1366" s="118"/>
      <c r="P1366" s="118"/>
      <c r="Q1366" s="118"/>
      <c r="R1366" s="118"/>
      <c r="S1366" s="118"/>
      <c r="T1366" s="118"/>
      <c r="U1366" s="118"/>
      <c r="V1366" s="118"/>
      <c r="W1366" s="118"/>
    </row>
    <row r="1367" spans="15:23" ht="14.25">
      <c r="O1367" s="118"/>
      <c r="P1367" s="118"/>
      <c r="Q1367" s="118"/>
      <c r="R1367" s="118"/>
      <c r="S1367" s="118"/>
      <c r="T1367" s="118"/>
      <c r="U1367" s="118"/>
      <c r="V1367" s="118"/>
      <c r="W1367" s="118"/>
    </row>
    <row r="1368" spans="15:23" ht="14.25">
      <c r="O1368" s="118"/>
      <c r="P1368" s="118"/>
      <c r="Q1368" s="118"/>
      <c r="R1368" s="118"/>
      <c r="S1368" s="118"/>
      <c r="T1368" s="118"/>
      <c r="U1368" s="118"/>
      <c r="V1368" s="118"/>
      <c r="W1368" s="118"/>
    </row>
    <row r="1369" spans="15:23" ht="14.25">
      <c r="O1369" s="118"/>
      <c r="P1369" s="118"/>
      <c r="Q1369" s="118"/>
      <c r="R1369" s="118"/>
      <c r="S1369" s="118"/>
      <c r="T1369" s="118"/>
      <c r="U1369" s="118"/>
      <c r="V1369" s="118"/>
      <c r="W1369" s="118"/>
    </row>
    <row r="1370" spans="15:23" ht="14.25">
      <c r="O1370" s="118"/>
      <c r="P1370" s="118"/>
      <c r="Q1370" s="118"/>
      <c r="R1370" s="118"/>
      <c r="S1370" s="118"/>
      <c r="T1370" s="118"/>
      <c r="U1370" s="118"/>
      <c r="V1370" s="118"/>
      <c r="W1370" s="118"/>
    </row>
    <row r="1371" spans="15:23" ht="14.25">
      <c r="O1371" s="118"/>
      <c r="P1371" s="118"/>
      <c r="Q1371" s="118"/>
      <c r="R1371" s="118"/>
      <c r="S1371" s="118"/>
      <c r="T1371" s="118"/>
      <c r="U1371" s="118"/>
      <c r="V1371" s="118"/>
      <c r="W1371" s="118"/>
    </row>
    <row r="1372" spans="15:23" ht="14.25">
      <c r="O1372" s="118"/>
      <c r="P1372" s="118"/>
      <c r="Q1372" s="118"/>
      <c r="R1372" s="118"/>
      <c r="S1372" s="118"/>
      <c r="T1372" s="118"/>
      <c r="U1372" s="118"/>
      <c r="V1372" s="118"/>
      <c r="W1372" s="118"/>
    </row>
    <row r="1373" spans="15:23" ht="14.25">
      <c r="O1373" s="118"/>
      <c r="P1373" s="118"/>
      <c r="Q1373" s="118"/>
      <c r="R1373" s="118"/>
      <c r="S1373" s="118"/>
      <c r="T1373" s="118"/>
      <c r="U1373" s="118"/>
      <c r="V1373" s="118"/>
      <c r="W1373" s="118"/>
    </row>
    <row r="1374" spans="15:23" ht="14.25">
      <c r="O1374" s="118"/>
      <c r="P1374" s="118"/>
      <c r="Q1374" s="118"/>
      <c r="R1374" s="118"/>
      <c r="S1374" s="118"/>
      <c r="T1374" s="118"/>
      <c r="U1374" s="118"/>
      <c r="V1374" s="118"/>
      <c r="W1374" s="118"/>
    </row>
    <row r="1375" spans="15:23" ht="14.25">
      <c r="O1375" s="118"/>
      <c r="P1375" s="118"/>
      <c r="Q1375" s="118"/>
      <c r="R1375" s="118"/>
      <c r="S1375" s="118"/>
      <c r="T1375" s="118"/>
      <c r="U1375" s="118"/>
      <c r="V1375" s="118"/>
      <c r="W1375" s="118"/>
    </row>
    <row r="1376" spans="15:23" ht="14.25">
      <c r="O1376" s="118"/>
      <c r="P1376" s="118"/>
      <c r="Q1376" s="118"/>
      <c r="R1376" s="118"/>
      <c r="S1376" s="118"/>
      <c r="T1376" s="118"/>
      <c r="U1376" s="118"/>
      <c r="V1376" s="118"/>
      <c r="W1376" s="118"/>
    </row>
    <row r="1377" spans="15:23" ht="14.25">
      <c r="O1377" s="118"/>
      <c r="P1377" s="118"/>
      <c r="Q1377" s="118"/>
      <c r="R1377" s="118"/>
      <c r="S1377" s="118"/>
      <c r="T1377" s="118"/>
      <c r="U1377" s="118"/>
      <c r="V1377" s="118"/>
      <c r="W1377" s="118"/>
    </row>
    <row r="1378" spans="15:23" ht="14.25">
      <c r="O1378" s="118"/>
      <c r="P1378" s="118"/>
      <c r="Q1378" s="118"/>
      <c r="R1378" s="118"/>
      <c r="S1378" s="118"/>
      <c r="T1378" s="118"/>
      <c r="U1378" s="118"/>
      <c r="V1378" s="118"/>
      <c r="W1378" s="118"/>
    </row>
    <row r="1379" spans="15:23" ht="14.25">
      <c r="O1379" s="118"/>
      <c r="P1379" s="118"/>
      <c r="Q1379" s="118"/>
      <c r="R1379" s="118"/>
      <c r="S1379" s="118"/>
      <c r="T1379" s="118"/>
      <c r="U1379" s="118"/>
      <c r="V1379" s="118"/>
      <c r="W1379" s="118"/>
    </row>
    <row r="1380" spans="15:23" ht="14.25">
      <c r="O1380" s="118"/>
      <c r="P1380" s="118"/>
      <c r="Q1380" s="118"/>
      <c r="R1380" s="118"/>
      <c r="S1380" s="118"/>
      <c r="T1380" s="118"/>
      <c r="U1380" s="118"/>
      <c r="V1380" s="118"/>
      <c r="W1380" s="118"/>
    </row>
    <row r="1381" spans="15:23" ht="14.25">
      <c r="O1381" s="118"/>
      <c r="P1381" s="118"/>
      <c r="Q1381" s="118"/>
      <c r="R1381" s="118"/>
      <c r="S1381" s="118"/>
      <c r="T1381" s="118"/>
      <c r="U1381" s="118"/>
      <c r="V1381" s="118"/>
      <c r="W1381" s="118"/>
    </row>
    <row r="1382" spans="15:23" ht="14.25">
      <c r="O1382" s="118"/>
      <c r="P1382" s="118"/>
      <c r="Q1382" s="118"/>
      <c r="R1382" s="118"/>
      <c r="S1382" s="118"/>
      <c r="T1382" s="118"/>
      <c r="U1382" s="118"/>
      <c r="V1382" s="118"/>
      <c r="W1382" s="118"/>
    </row>
    <row r="1383" spans="15:23" ht="14.25">
      <c r="O1383" s="118"/>
      <c r="P1383" s="118"/>
      <c r="Q1383" s="118"/>
      <c r="R1383" s="118"/>
      <c r="S1383" s="118"/>
      <c r="T1383" s="118"/>
      <c r="U1383" s="118"/>
      <c r="V1383" s="118"/>
      <c r="W1383" s="118"/>
    </row>
    <row r="1384" spans="15:23" ht="14.25">
      <c r="O1384" s="118"/>
      <c r="P1384" s="118"/>
      <c r="Q1384" s="118"/>
      <c r="R1384" s="118"/>
      <c r="S1384" s="118"/>
      <c r="T1384" s="118"/>
      <c r="U1384" s="118"/>
      <c r="V1384" s="118"/>
      <c r="W1384" s="118"/>
    </row>
    <row r="1385" spans="15:23" ht="14.25">
      <c r="O1385" s="118"/>
      <c r="P1385" s="118"/>
      <c r="Q1385" s="118"/>
      <c r="R1385" s="118"/>
      <c r="S1385" s="118"/>
      <c r="T1385" s="118"/>
      <c r="U1385" s="118"/>
      <c r="V1385" s="118"/>
      <c r="W1385" s="118"/>
    </row>
    <row r="1386" spans="15:23" ht="14.25">
      <c r="O1386" s="118"/>
      <c r="P1386" s="118"/>
      <c r="Q1386" s="118"/>
      <c r="R1386" s="118"/>
      <c r="S1386" s="118"/>
      <c r="T1386" s="118"/>
      <c r="U1386" s="118"/>
      <c r="V1386" s="118"/>
      <c r="W1386" s="118"/>
    </row>
    <row r="1387" spans="15:23" ht="14.25">
      <c r="O1387" s="118"/>
      <c r="P1387" s="118"/>
      <c r="Q1387" s="118"/>
      <c r="R1387" s="118"/>
      <c r="S1387" s="118"/>
      <c r="T1387" s="118"/>
      <c r="U1387" s="118"/>
      <c r="V1387" s="118"/>
      <c r="W1387" s="118"/>
    </row>
    <row r="1388" spans="15:23" ht="14.25">
      <c r="O1388" s="118"/>
      <c r="P1388" s="118"/>
      <c r="Q1388" s="118"/>
      <c r="R1388" s="118"/>
      <c r="S1388" s="118"/>
      <c r="T1388" s="118"/>
      <c r="U1388" s="118"/>
      <c r="V1388" s="118"/>
      <c r="W1388" s="118"/>
    </row>
    <row r="1389" spans="15:23" ht="14.25">
      <c r="O1389" s="118"/>
      <c r="P1389" s="118"/>
      <c r="Q1389" s="118"/>
      <c r="R1389" s="118"/>
      <c r="S1389" s="118"/>
      <c r="T1389" s="118"/>
      <c r="U1389" s="118"/>
      <c r="V1389" s="118"/>
      <c r="W1389" s="118"/>
    </row>
    <row r="1390" spans="15:23" ht="14.25">
      <c r="O1390" s="118"/>
      <c r="P1390" s="118"/>
      <c r="Q1390" s="118"/>
      <c r="R1390" s="118"/>
      <c r="S1390" s="118"/>
      <c r="T1390" s="118"/>
      <c r="U1390" s="118"/>
      <c r="V1390" s="118"/>
      <c r="W1390" s="118"/>
    </row>
    <row r="1391" spans="15:23" ht="14.25">
      <c r="O1391" s="118"/>
      <c r="P1391" s="118"/>
      <c r="Q1391" s="118"/>
      <c r="R1391" s="118"/>
      <c r="S1391" s="118"/>
      <c r="T1391" s="118"/>
      <c r="U1391" s="118"/>
      <c r="V1391" s="118"/>
      <c r="W1391" s="118"/>
    </row>
    <row r="1392" spans="15:23" ht="14.25">
      <c r="O1392" s="118"/>
      <c r="P1392" s="118"/>
      <c r="Q1392" s="118"/>
      <c r="R1392" s="118"/>
      <c r="S1392" s="118"/>
      <c r="T1392" s="118"/>
      <c r="U1392" s="118"/>
      <c r="V1392" s="118"/>
      <c r="W1392" s="118"/>
    </row>
    <row r="1393" spans="15:23" ht="14.25">
      <c r="O1393" s="118"/>
      <c r="P1393" s="118"/>
      <c r="Q1393" s="118"/>
      <c r="R1393" s="118"/>
      <c r="S1393" s="118"/>
      <c r="T1393" s="118"/>
      <c r="U1393" s="118"/>
      <c r="V1393" s="118"/>
      <c r="W1393" s="118"/>
    </row>
    <row r="1394" spans="15:23" ht="14.25">
      <c r="O1394" s="118"/>
      <c r="P1394" s="118"/>
      <c r="Q1394" s="118"/>
      <c r="R1394" s="118"/>
      <c r="S1394" s="118"/>
      <c r="T1394" s="118"/>
      <c r="U1394" s="118"/>
      <c r="V1394" s="118"/>
      <c r="W1394" s="118"/>
    </row>
    <row r="1395" spans="15:23" ht="14.25">
      <c r="O1395" s="118"/>
      <c r="P1395" s="118"/>
      <c r="Q1395" s="118"/>
      <c r="R1395" s="118"/>
      <c r="S1395" s="118"/>
      <c r="T1395" s="118"/>
      <c r="U1395" s="118"/>
      <c r="V1395" s="118"/>
      <c r="W1395" s="118"/>
    </row>
    <row r="1396" spans="15:23" ht="14.25">
      <c r="O1396" s="118"/>
      <c r="P1396" s="118"/>
      <c r="Q1396" s="118"/>
      <c r="R1396" s="118"/>
      <c r="S1396" s="118"/>
      <c r="T1396" s="118"/>
      <c r="U1396" s="118"/>
      <c r="V1396" s="118"/>
      <c r="W1396" s="118"/>
    </row>
    <row r="1397" spans="15:23" ht="14.25">
      <c r="O1397" s="118"/>
      <c r="P1397" s="118"/>
      <c r="Q1397" s="118"/>
      <c r="R1397" s="118"/>
      <c r="S1397" s="118"/>
      <c r="T1397" s="118"/>
      <c r="U1397" s="118"/>
      <c r="V1397" s="118"/>
      <c r="W1397" s="118"/>
    </row>
    <row r="1398" spans="15:23" ht="14.25">
      <c r="O1398" s="118"/>
      <c r="P1398" s="118"/>
      <c r="Q1398" s="118"/>
      <c r="R1398" s="118"/>
      <c r="S1398" s="118"/>
      <c r="T1398" s="118"/>
      <c r="U1398" s="118"/>
      <c r="V1398" s="118"/>
      <c r="W1398" s="118"/>
    </row>
    <row r="1399" spans="15:23" ht="14.25">
      <c r="O1399" s="118"/>
      <c r="P1399" s="118"/>
      <c r="Q1399" s="118"/>
      <c r="R1399" s="118"/>
      <c r="S1399" s="118"/>
      <c r="T1399" s="118"/>
      <c r="U1399" s="118"/>
      <c r="V1399" s="118"/>
      <c r="W1399" s="118"/>
    </row>
    <row r="1400" spans="15:23" ht="14.25">
      <c r="O1400" s="118"/>
      <c r="P1400" s="118"/>
      <c r="Q1400" s="118"/>
      <c r="R1400" s="118"/>
      <c r="S1400" s="118"/>
      <c r="T1400" s="118"/>
      <c r="U1400" s="118"/>
      <c r="V1400" s="118"/>
      <c r="W1400" s="118"/>
    </row>
    <row r="1401" spans="15:23" ht="14.25">
      <c r="O1401" s="118"/>
      <c r="P1401" s="118"/>
      <c r="Q1401" s="118"/>
      <c r="R1401" s="118"/>
      <c r="S1401" s="118"/>
      <c r="T1401" s="118"/>
      <c r="U1401" s="118"/>
      <c r="V1401" s="118"/>
      <c r="W1401" s="118"/>
    </row>
    <row r="1402" spans="15:23" ht="14.25">
      <c r="O1402" s="118"/>
      <c r="P1402" s="118"/>
      <c r="Q1402" s="118"/>
      <c r="R1402" s="118"/>
      <c r="S1402" s="118"/>
      <c r="T1402" s="118"/>
      <c r="U1402" s="118"/>
      <c r="V1402" s="118"/>
      <c r="W1402" s="118"/>
    </row>
    <row r="1403" spans="15:23" ht="14.25">
      <c r="O1403" s="118"/>
      <c r="P1403" s="118"/>
      <c r="Q1403" s="118"/>
      <c r="R1403" s="118"/>
      <c r="S1403" s="118"/>
      <c r="T1403" s="118"/>
      <c r="U1403" s="118"/>
      <c r="V1403" s="118"/>
      <c r="W1403" s="118"/>
    </row>
    <row r="1404" spans="15:23" ht="14.25">
      <c r="O1404" s="118"/>
      <c r="P1404" s="118"/>
      <c r="Q1404" s="118"/>
      <c r="R1404" s="118"/>
      <c r="S1404" s="118"/>
      <c r="T1404" s="118"/>
      <c r="U1404" s="118"/>
      <c r="V1404" s="118"/>
      <c r="W1404" s="118"/>
    </row>
    <row r="1405" spans="15:23" ht="14.25">
      <c r="O1405" s="118"/>
      <c r="P1405" s="118"/>
      <c r="Q1405" s="118"/>
      <c r="R1405" s="118"/>
      <c r="S1405" s="118"/>
      <c r="T1405" s="118"/>
      <c r="U1405" s="118"/>
      <c r="V1405" s="118"/>
      <c r="W1405" s="118"/>
    </row>
    <row r="1406" spans="15:23" ht="14.25">
      <c r="O1406" s="118"/>
      <c r="P1406" s="118"/>
      <c r="Q1406" s="118"/>
      <c r="R1406" s="118"/>
      <c r="S1406" s="118"/>
      <c r="T1406" s="118"/>
      <c r="U1406" s="118"/>
      <c r="V1406" s="118"/>
      <c r="W1406" s="118"/>
    </row>
    <row r="1407" spans="15:23" ht="14.25">
      <c r="O1407" s="118"/>
      <c r="P1407" s="118"/>
      <c r="Q1407" s="118"/>
      <c r="R1407" s="118"/>
      <c r="S1407" s="118"/>
      <c r="T1407" s="118"/>
      <c r="U1407" s="118"/>
      <c r="V1407" s="118"/>
      <c r="W1407" s="118"/>
    </row>
    <row r="1408" spans="15:23" ht="14.25">
      <c r="O1408" s="118"/>
      <c r="P1408" s="118"/>
      <c r="Q1408" s="118"/>
      <c r="R1408" s="118"/>
      <c r="S1408" s="118"/>
      <c r="T1408" s="118"/>
      <c r="U1408" s="118"/>
      <c r="V1408" s="118"/>
      <c r="W1408" s="118"/>
    </row>
    <row r="1409" spans="15:23" ht="14.25">
      <c r="O1409" s="118"/>
      <c r="P1409" s="118"/>
      <c r="Q1409" s="118"/>
      <c r="R1409" s="118"/>
      <c r="S1409" s="118"/>
      <c r="T1409" s="118"/>
      <c r="U1409" s="118"/>
      <c r="V1409" s="118"/>
      <c r="W1409" s="118"/>
    </row>
    <row r="1410" spans="15:23" ht="14.25">
      <c r="O1410" s="118"/>
      <c r="P1410" s="118"/>
      <c r="Q1410" s="118"/>
      <c r="R1410" s="118"/>
      <c r="S1410" s="118"/>
      <c r="T1410" s="118"/>
      <c r="U1410" s="118"/>
      <c r="V1410" s="118"/>
      <c r="W1410" s="118"/>
    </row>
    <row r="1411" spans="15:23" ht="14.25">
      <c r="O1411" s="118"/>
      <c r="P1411" s="118"/>
      <c r="Q1411" s="118"/>
      <c r="R1411" s="118"/>
      <c r="S1411" s="118"/>
      <c r="T1411" s="118"/>
      <c r="U1411" s="118"/>
      <c r="V1411" s="118"/>
      <c r="W1411" s="118"/>
    </row>
    <row r="1412" spans="15:23" ht="14.25">
      <c r="O1412" s="118"/>
      <c r="P1412" s="118"/>
      <c r="Q1412" s="118"/>
      <c r="R1412" s="118"/>
      <c r="S1412" s="118"/>
      <c r="T1412" s="118"/>
      <c r="U1412" s="118"/>
      <c r="V1412" s="118"/>
      <c r="W1412" s="118"/>
    </row>
    <row r="1413" spans="15:23" ht="14.25">
      <c r="O1413" s="118"/>
      <c r="P1413" s="118"/>
      <c r="Q1413" s="118"/>
      <c r="R1413" s="118"/>
      <c r="S1413" s="118"/>
      <c r="T1413" s="118"/>
      <c r="U1413" s="118"/>
      <c r="V1413" s="118"/>
      <c r="W1413" s="118"/>
    </row>
    <row r="1414" spans="15:23" ht="14.25">
      <c r="O1414" s="118"/>
      <c r="P1414" s="118"/>
      <c r="Q1414" s="118"/>
      <c r="R1414" s="118"/>
      <c r="S1414" s="118"/>
      <c r="T1414" s="118"/>
      <c r="U1414" s="118"/>
      <c r="V1414" s="118"/>
      <c r="W1414" s="118"/>
    </row>
    <row r="1415" spans="15:23" ht="14.25">
      <c r="O1415" s="118"/>
      <c r="P1415" s="118"/>
      <c r="Q1415" s="118"/>
      <c r="R1415" s="118"/>
      <c r="S1415" s="118"/>
      <c r="T1415" s="118"/>
      <c r="U1415" s="118"/>
      <c r="V1415" s="118"/>
      <c r="W1415" s="118"/>
    </row>
    <row r="1416" spans="15:23" ht="14.25">
      <c r="O1416" s="118"/>
      <c r="P1416" s="118"/>
      <c r="Q1416" s="118"/>
      <c r="R1416" s="118"/>
      <c r="S1416" s="118"/>
      <c r="T1416" s="118"/>
      <c r="U1416" s="118"/>
      <c r="V1416" s="118"/>
      <c r="W1416" s="118"/>
    </row>
    <row r="1417" spans="15:23" ht="14.25">
      <c r="O1417" s="118"/>
      <c r="P1417" s="118"/>
      <c r="Q1417" s="118"/>
      <c r="R1417" s="118"/>
      <c r="S1417" s="118"/>
      <c r="T1417" s="118"/>
      <c r="U1417" s="118"/>
      <c r="V1417" s="118"/>
      <c r="W1417" s="118"/>
    </row>
    <row r="1418" spans="15:23" ht="14.25">
      <c r="O1418" s="118"/>
      <c r="P1418" s="118"/>
      <c r="Q1418" s="118"/>
      <c r="R1418" s="118"/>
      <c r="S1418" s="118"/>
      <c r="T1418" s="118"/>
      <c r="U1418" s="118"/>
      <c r="V1418" s="118"/>
      <c r="W1418" s="118"/>
    </row>
    <row r="1419" spans="15:23" ht="14.25">
      <c r="O1419" s="118"/>
      <c r="P1419" s="118"/>
      <c r="Q1419" s="118"/>
      <c r="R1419" s="118"/>
      <c r="S1419" s="118"/>
      <c r="T1419" s="118"/>
      <c r="U1419" s="118"/>
      <c r="V1419" s="118"/>
      <c r="W1419" s="118"/>
    </row>
    <row r="1420" spans="15:23" ht="14.25">
      <c r="O1420" s="118"/>
      <c r="P1420" s="118"/>
      <c r="Q1420" s="118"/>
      <c r="R1420" s="118"/>
      <c r="S1420" s="118"/>
      <c r="T1420" s="118"/>
      <c r="U1420" s="118"/>
      <c r="V1420" s="118"/>
      <c r="W1420" s="118"/>
    </row>
    <row r="1421" spans="15:23" ht="14.25">
      <c r="O1421" s="118"/>
      <c r="P1421" s="118"/>
      <c r="Q1421" s="118"/>
      <c r="R1421" s="118"/>
      <c r="S1421" s="118"/>
      <c r="T1421" s="118"/>
      <c r="U1421" s="118"/>
      <c r="V1421" s="118"/>
      <c r="W1421" s="118"/>
    </row>
    <row r="1422" spans="15:23" ht="14.25">
      <c r="O1422" s="118"/>
      <c r="P1422" s="118"/>
      <c r="Q1422" s="118"/>
      <c r="R1422" s="118"/>
      <c r="S1422" s="118"/>
      <c r="T1422" s="118"/>
      <c r="U1422" s="118"/>
      <c r="V1422" s="118"/>
      <c r="W1422" s="118"/>
    </row>
    <row r="1423" spans="15:23" ht="14.25">
      <c r="O1423" s="118"/>
      <c r="P1423" s="118"/>
      <c r="Q1423" s="118"/>
      <c r="R1423" s="118"/>
      <c r="S1423" s="118"/>
      <c r="T1423" s="118"/>
      <c r="U1423" s="118"/>
      <c r="V1423" s="118"/>
      <c r="W1423" s="118"/>
    </row>
    <row r="1424" spans="15:23" ht="14.25">
      <c r="O1424" s="118"/>
      <c r="P1424" s="118"/>
      <c r="Q1424" s="118"/>
      <c r="R1424" s="118"/>
      <c r="S1424" s="118"/>
      <c r="T1424" s="118"/>
      <c r="U1424" s="118"/>
      <c r="V1424" s="118"/>
      <c r="W1424" s="118"/>
    </row>
    <row r="1425" spans="15:23" ht="14.25">
      <c r="O1425" s="118"/>
      <c r="P1425" s="118"/>
      <c r="Q1425" s="118"/>
      <c r="R1425" s="118"/>
      <c r="S1425" s="118"/>
      <c r="T1425" s="118"/>
      <c r="U1425" s="118"/>
      <c r="V1425" s="118"/>
      <c r="W1425" s="118"/>
    </row>
    <row r="1426" spans="15:23" ht="14.25">
      <c r="O1426" s="118"/>
      <c r="P1426" s="118"/>
      <c r="Q1426" s="118"/>
      <c r="R1426" s="118"/>
      <c r="S1426" s="118"/>
      <c r="T1426" s="118"/>
      <c r="U1426" s="118"/>
      <c r="V1426" s="118"/>
      <c r="W1426" s="118"/>
    </row>
    <row r="1427" spans="15:23" ht="14.25">
      <c r="O1427" s="118"/>
      <c r="P1427" s="118"/>
      <c r="Q1427" s="118"/>
      <c r="R1427" s="118"/>
      <c r="S1427" s="118"/>
      <c r="T1427" s="118"/>
      <c r="U1427" s="118"/>
      <c r="V1427" s="118"/>
      <c r="W1427" s="118"/>
    </row>
    <row r="1428" spans="15:23" ht="14.25">
      <c r="O1428" s="118"/>
      <c r="P1428" s="118"/>
      <c r="Q1428" s="118"/>
      <c r="R1428" s="118"/>
      <c r="S1428" s="118"/>
      <c r="T1428" s="118"/>
      <c r="U1428" s="118"/>
      <c r="V1428" s="118"/>
      <c r="W1428" s="118"/>
    </row>
    <row r="1429" spans="15:23" ht="14.25">
      <c r="O1429" s="118"/>
      <c r="P1429" s="118"/>
      <c r="Q1429" s="118"/>
      <c r="R1429" s="118"/>
      <c r="S1429" s="118"/>
      <c r="T1429" s="118"/>
      <c r="U1429" s="118"/>
      <c r="V1429" s="118"/>
      <c r="W1429" s="118"/>
    </row>
    <row r="1430" spans="15:23" ht="14.25">
      <c r="O1430" s="118"/>
      <c r="P1430" s="118"/>
      <c r="Q1430" s="118"/>
      <c r="R1430" s="118"/>
      <c r="S1430" s="118"/>
      <c r="T1430" s="118"/>
      <c r="U1430" s="118"/>
      <c r="V1430" s="118"/>
      <c r="W1430" s="118"/>
    </row>
    <row r="1431" spans="15:23" ht="14.25">
      <c r="O1431" s="118"/>
      <c r="P1431" s="118"/>
      <c r="Q1431" s="118"/>
      <c r="R1431" s="118"/>
      <c r="S1431" s="118"/>
      <c r="T1431" s="118"/>
      <c r="U1431" s="118"/>
      <c r="V1431" s="118"/>
      <c r="W1431" s="118"/>
    </row>
    <row r="1432" spans="15:23" ht="14.25">
      <c r="O1432" s="118"/>
      <c r="P1432" s="118"/>
      <c r="Q1432" s="118"/>
      <c r="R1432" s="118"/>
      <c r="S1432" s="118"/>
      <c r="T1432" s="118"/>
      <c r="U1432" s="118"/>
      <c r="V1432" s="118"/>
      <c r="W1432" s="118"/>
    </row>
    <row r="1433" spans="15:23" ht="14.25">
      <c r="O1433" s="118"/>
      <c r="P1433" s="118"/>
      <c r="Q1433" s="118"/>
      <c r="R1433" s="118"/>
      <c r="S1433" s="118"/>
      <c r="T1433" s="118"/>
      <c r="U1433" s="118"/>
      <c r="V1433" s="118"/>
      <c r="W1433" s="118"/>
    </row>
    <row r="1434" spans="15:23" ht="14.25">
      <c r="O1434" s="118"/>
      <c r="P1434" s="118"/>
      <c r="Q1434" s="118"/>
      <c r="R1434" s="118"/>
      <c r="S1434" s="118"/>
      <c r="T1434" s="118"/>
      <c r="U1434" s="118"/>
      <c r="V1434" s="118"/>
      <c r="W1434" s="118"/>
    </row>
    <row r="1435" spans="15:23" ht="14.25">
      <c r="O1435" s="118"/>
      <c r="P1435" s="118"/>
      <c r="Q1435" s="118"/>
      <c r="R1435" s="118"/>
      <c r="S1435" s="118"/>
      <c r="T1435" s="118"/>
      <c r="U1435" s="118"/>
      <c r="V1435" s="118"/>
      <c r="W1435" s="118"/>
    </row>
    <row r="1436" spans="15:23" ht="14.25">
      <c r="O1436" s="118"/>
      <c r="P1436" s="118"/>
      <c r="Q1436" s="118"/>
      <c r="R1436" s="118"/>
      <c r="S1436" s="118"/>
      <c r="T1436" s="118"/>
      <c r="U1436" s="118"/>
      <c r="V1436" s="118"/>
      <c r="W1436" s="118"/>
    </row>
    <row r="1437" spans="15:23" ht="14.25">
      <c r="O1437" s="118"/>
      <c r="P1437" s="118"/>
      <c r="Q1437" s="118"/>
      <c r="R1437" s="118"/>
      <c r="S1437" s="118"/>
      <c r="T1437" s="118"/>
      <c r="U1437" s="118"/>
      <c r="V1437" s="118"/>
      <c r="W1437" s="118"/>
    </row>
    <row r="1438" spans="15:23" ht="14.25">
      <c r="O1438" s="118"/>
      <c r="P1438" s="118"/>
      <c r="Q1438" s="118"/>
      <c r="R1438" s="118"/>
      <c r="S1438" s="118"/>
      <c r="T1438" s="118"/>
      <c r="U1438" s="118"/>
      <c r="V1438" s="118"/>
      <c r="W1438" s="118"/>
    </row>
    <row r="1439" spans="15:23" ht="14.25">
      <c r="O1439" s="118"/>
      <c r="P1439" s="118"/>
      <c r="Q1439" s="118"/>
      <c r="R1439" s="118"/>
      <c r="S1439" s="118"/>
      <c r="T1439" s="118"/>
      <c r="U1439" s="118"/>
      <c r="V1439" s="118"/>
      <c r="W1439" s="118"/>
    </row>
    <row r="1440" spans="15:23" ht="14.25">
      <c r="O1440" s="118"/>
      <c r="P1440" s="118"/>
      <c r="Q1440" s="118"/>
      <c r="R1440" s="118"/>
      <c r="S1440" s="118"/>
      <c r="T1440" s="118"/>
      <c r="U1440" s="118"/>
      <c r="V1440" s="118"/>
      <c r="W1440" s="118"/>
    </row>
    <row r="1441" spans="15:23" ht="14.25">
      <c r="O1441" s="118"/>
      <c r="P1441" s="118"/>
      <c r="Q1441" s="118"/>
      <c r="R1441" s="118"/>
      <c r="S1441" s="118"/>
      <c r="T1441" s="118"/>
      <c r="U1441" s="118"/>
      <c r="V1441" s="118"/>
      <c r="W1441" s="118"/>
    </row>
    <row r="1442" spans="15:23" ht="14.25">
      <c r="O1442" s="118"/>
      <c r="P1442" s="118"/>
      <c r="Q1442" s="118"/>
      <c r="R1442" s="118"/>
      <c r="S1442" s="118"/>
      <c r="T1442" s="118"/>
      <c r="U1442" s="118"/>
      <c r="V1442" s="118"/>
      <c r="W1442" s="118"/>
    </row>
    <row r="1443" spans="15:23" ht="14.25">
      <c r="O1443" s="118"/>
      <c r="P1443" s="118"/>
      <c r="Q1443" s="118"/>
      <c r="R1443" s="118"/>
      <c r="S1443" s="118"/>
      <c r="T1443" s="118"/>
      <c r="U1443" s="118"/>
      <c r="V1443" s="118"/>
      <c r="W1443" s="118"/>
    </row>
    <row r="1444" spans="15:23" ht="14.25">
      <c r="O1444" s="118"/>
      <c r="P1444" s="118"/>
      <c r="Q1444" s="118"/>
      <c r="R1444" s="118"/>
      <c r="S1444" s="118"/>
      <c r="T1444" s="118"/>
      <c r="U1444" s="118"/>
      <c r="V1444" s="118"/>
      <c r="W1444" s="118"/>
    </row>
    <row r="1445" spans="15:23" ht="14.25">
      <c r="O1445" s="118"/>
      <c r="P1445" s="118"/>
      <c r="Q1445" s="118"/>
      <c r="R1445" s="118"/>
      <c r="S1445" s="118"/>
      <c r="T1445" s="118"/>
      <c r="U1445" s="118"/>
      <c r="V1445" s="118"/>
      <c r="W1445" s="118"/>
    </row>
    <row r="1446" spans="15:23" ht="14.25">
      <c r="O1446" s="118"/>
      <c r="P1446" s="118"/>
      <c r="Q1446" s="118"/>
      <c r="R1446" s="118"/>
      <c r="S1446" s="118"/>
      <c r="T1446" s="118"/>
      <c r="U1446" s="118"/>
      <c r="V1446" s="118"/>
      <c r="W1446" s="118"/>
    </row>
    <row r="1447" spans="15:23" ht="14.25">
      <c r="O1447" s="118"/>
      <c r="P1447" s="118"/>
      <c r="Q1447" s="118"/>
      <c r="R1447" s="118"/>
      <c r="S1447" s="118"/>
      <c r="T1447" s="118"/>
      <c r="U1447" s="118"/>
      <c r="V1447" s="118"/>
      <c r="W1447" s="118"/>
    </row>
    <row r="1448" spans="15:23" ht="14.25">
      <c r="O1448" s="118"/>
      <c r="P1448" s="118"/>
      <c r="Q1448" s="118"/>
      <c r="R1448" s="118"/>
      <c r="S1448" s="118"/>
      <c r="T1448" s="118"/>
      <c r="U1448" s="118"/>
      <c r="V1448" s="118"/>
      <c r="W1448" s="118"/>
    </row>
    <row r="1449" spans="15:23" ht="14.25">
      <c r="O1449" s="118"/>
      <c r="P1449" s="118"/>
      <c r="Q1449" s="118"/>
      <c r="R1449" s="118"/>
      <c r="S1449" s="118"/>
      <c r="T1449" s="118"/>
      <c r="U1449" s="118"/>
      <c r="V1449" s="118"/>
      <c r="W1449" s="118"/>
    </row>
    <row r="1450" spans="15:23" ht="14.25">
      <c r="O1450" s="118"/>
      <c r="P1450" s="118"/>
      <c r="Q1450" s="118"/>
      <c r="R1450" s="118"/>
      <c r="S1450" s="118"/>
      <c r="T1450" s="118"/>
      <c r="U1450" s="118"/>
      <c r="V1450" s="118"/>
      <c r="W1450" s="118"/>
    </row>
    <row r="1451" spans="15:23" ht="14.25">
      <c r="O1451" s="118"/>
      <c r="P1451" s="118"/>
      <c r="Q1451" s="118"/>
      <c r="R1451" s="118"/>
      <c r="S1451" s="118"/>
      <c r="T1451" s="118"/>
      <c r="U1451" s="118"/>
      <c r="V1451" s="118"/>
      <c r="W1451" s="118"/>
    </row>
    <row r="1452" spans="15:23" ht="14.25">
      <c r="O1452" s="118"/>
      <c r="P1452" s="118"/>
      <c r="Q1452" s="118"/>
      <c r="R1452" s="118"/>
      <c r="S1452" s="118"/>
      <c r="T1452" s="118"/>
      <c r="U1452" s="118"/>
      <c r="V1452" s="118"/>
      <c r="W1452" s="118"/>
    </row>
    <row r="1453" spans="15:23" ht="14.25">
      <c r="O1453" s="118"/>
      <c r="P1453" s="118"/>
      <c r="Q1453" s="118"/>
      <c r="R1453" s="118"/>
      <c r="S1453" s="118"/>
      <c r="T1453" s="118"/>
      <c r="U1453" s="118"/>
      <c r="V1453" s="118"/>
      <c r="W1453" s="118"/>
    </row>
    <row r="1454" spans="15:23" ht="14.25">
      <c r="O1454" s="118"/>
      <c r="P1454" s="118"/>
      <c r="Q1454" s="118"/>
      <c r="R1454" s="118"/>
      <c r="S1454" s="118"/>
      <c r="T1454" s="118"/>
      <c r="U1454" s="118"/>
      <c r="V1454" s="118"/>
      <c r="W1454" s="118"/>
    </row>
    <row r="1455" spans="15:23" ht="14.25">
      <c r="O1455" s="118"/>
      <c r="P1455" s="118"/>
      <c r="Q1455" s="118"/>
      <c r="R1455" s="118"/>
      <c r="S1455" s="118"/>
      <c r="T1455" s="118"/>
      <c r="U1455" s="118"/>
      <c r="V1455" s="118"/>
      <c r="W1455" s="118"/>
    </row>
    <row r="1456" spans="15:23" ht="14.25">
      <c r="O1456" s="118"/>
      <c r="P1456" s="118"/>
      <c r="Q1456" s="118"/>
      <c r="R1456" s="118"/>
      <c r="S1456" s="118"/>
      <c r="T1456" s="118"/>
      <c r="U1456" s="118"/>
      <c r="V1456" s="118"/>
      <c r="W1456" s="118"/>
    </row>
    <row r="1457" spans="15:23" ht="14.25">
      <c r="O1457" s="118"/>
      <c r="P1457" s="118"/>
      <c r="Q1457" s="118"/>
      <c r="R1457" s="118"/>
      <c r="S1457" s="118"/>
      <c r="T1457" s="118"/>
      <c r="U1457" s="118"/>
      <c r="V1457" s="118"/>
      <c r="W1457" s="118"/>
    </row>
    <row r="1458" spans="15:23" ht="14.25">
      <c r="O1458" s="118"/>
      <c r="P1458" s="118"/>
      <c r="Q1458" s="118"/>
      <c r="R1458" s="118"/>
      <c r="S1458" s="118"/>
      <c r="T1458" s="118"/>
      <c r="U1458" s="118"/>
      <c r="V1458" s="118"/>
      <c r="W1458" s="118"/>
    </row>
    <row r="1459" spans="15:23" ht="14.25">
      <c r="O1459" s="118"/>
      <c r="P1459" s="118"/>
      <c r="Q1459" s="118"/>
      <c r="R1459" s="118"/>
      <c r="S1459" s="118"/>
      <c r="T1459" s="118"/>
      <c r="U1459" s="118"/>
      <c r="V1459" s="118"/>
      <c r="W1459" s="118"/>
    </row>
    <row r="1460" spans="15:23" ht="14.25">
      <c r="O1460" s="118"/>
      <c r="P1460" s="118"/>
      <c r="Q1460" s="118"/>
      <c r="R1460" s="118"/>
      <c r="S1460" s="118"/>
      <c r="T1460" s="118"/>
      <c r="U1460" s="118"/>
      <c r="V1460" s="118"/>
      <c r="W1460" s="118"/>
    </row>
    <row r="1461" spans="15:23" ht="14.25">
      <c r="O1461" s="118"/>
      <c r="P1461" s="118"/>
      <c r="Q1461" s="118"/>
      <c r="R1461" s="118"/>
      <c r="S1461" s="118"/>
      <c r="T1461" s="118"/>
      <c r="U1461" s="118"/>
      <c r="V1461" s="118"/>
      <c r="W1461" s="118"/>
    </row>
    <row r="1462" spans="15:23" ht="14.25">
      <c r="O1462" s="118"/>
      <c r="P1462" s="118"/>
      <c r="Q1462" s="118"/>
      <c r="R1462" s="118"/>
      <c r="S1462" s="118"/>
      <c r="T1462" s="118"/>
      <c r="U1462" s="118"/>
      <c r="V1462" s="118"/>
      <c r="W1462" s="118"/>
    </row>
    <row r="1463" spans="15:23" ht="14.25">
      <c r="O1463" s="118"/>
      <c r="P1463" s="118"/>
      <c r="Q1463" s="118"/>
      <c r="R1463" s="118"/>
      <c r="S1463" s="118"/>
      <c r="T1463" s="118"/>
      <c r="U1463" s="118"/>
      <c r="V1463" s="118"/>
      <c r="W1463" s="118"/>
    </row>
    <row r="1464" spans="15:23" ht="14.25">
      <c r="O1464" s="118"/>
      <c r="P1464" s="118"/>
      <c r="Q1464" s="118"/>
      <c r="R1464" s="118"/>
      <c r="S1464" s="118"/>
      <c r="T1464" s="118"/>
      <c r="U1464" s="118"/>
      <c r="V1464" s="118"/>
      <c r="W1464" s="118"/>
    </row>
    <row r="1465" spans="15:23" ht="14.25">
      <c r="O1465" s="118"/>
      <c r="P1465" s="118"/>
      <c r="Q1465" s="118"/>
      <c r="R1465" s="118"/>
      <c r="S1465" s="118"/>
      <c r="T1465" s="118"/>
      <c r="U1465" s="118"/>
      <c r="V1465" s="118"/>
      <c r="W1465" s="118"/>
    </row>
    <row r="1466" spans="15:23" ht="14.25">
      <c r="O1466" s="118"/>
      <c r="P1466" s="118"/>
      <c r="Q1466" s="118"/>
      <c r="R1466" s="118"/>
      <c r="S1466" s="118"/>
      <c r="T1466" s="118"/>
      <c r="U1466" s="118"/>
      <c r="V1466" s="118"/>
      <c r="W1466" s="118"/>
    </row>
    <row r="1467" spans="15:23" ht="14.25">
      <c r="O1467" s="118"/>
      <c r="P1467" s="118"/>
      <c r="Q1467" s="118"/>
      <c r="R1467" s="118"/>
      <c r="S1467" s="118"/>
      <c r="T1467" s="118"/>
      <c r="U1467" s="118"/>
      <c r="V1467" s="118"/>
      <c r="W1467" s="118"/>
    </row>
    <row r="1468" spans="15:23" ht="14.25">
      <c r="O1468" s="118"/>
      <c r="P1468" s="118"/>
      <c r="Q1468" s="118"/>
      <c r="R1468" s="118"/>
      <c r="S1468" s="118"/>
      <c r="T1468" s="118"/>
      <c r="U1468" s="118"/>
      <c r="V1468" s="118"/>
      <c r="W1468" s="118"/>
    </row>
    <row r="1469" spans="15:23" ht="14.25">
      <c r="O1469" s="118"/>
      <c r="P1469" s="118"/>
      <c r="Q1469" s="118"/>
      <c r="R1469" s="118"/>
      <c r="S1469" s="118"/>
      <c r="T1469" s="118"/>
      <c r="U1469" s="118"/>
      <c r="V1469" s="118"/>
      <c r="W1469" s="118"/>
    </row>
    <row r="1470" spans="15:23" ht="14.25">
      <c r="O1470" s="118"/>
      <c r="P1470" s="118"/>
      <c r="Q1470" s="118"/>
      <c r="R1470" s="118"/>
      <c r="S1470" s="118"/>
      <c r="T1470" s="118"/>
      <c r="U1470" s="118"/>
      <c r="V1470" s="118"/>
      <c r="W1470" s="118"/>
    </row>
    <row r="1471" spans="15:23" ht="14.25">
      <c r="O1471" s="118"/>
      <c r="P1471" s="118"/>
      <c r="Q1471" s="118"/>
      <c r="R1471" s="118"/>
      <c r="S1471" s="118"/>
      <c r="T1471" s="118"/>
      <c r="U1471" s="118"/>
      <c r="V1471" s="118"/>
      <c r="W1471" s="118"/>
    </row>
    <row r="1472" spans="15:23" ht="14.25">
      <c r="O1472" s="118"/>
      <c r="P1472" s="118"/>
      <c r="Q1472" s="118"/>
      <c r="R1472" s="118"/>
      <c r="S1472" s="118"/>
      <c r="T1472" s="118"/>
      <c r="U1472" s="118"/>
      <c r="V1472" s="118"/>
      <c r="W1472" s="118"/>
    </row>
    <row r="1473" spans="15:23" ht="14.25">
      <c r="O1473" s="118"/>
      <c r="P1473" s="118"/>
      <c r="Q1473" s="118"/>
      <c r="R1473" s="118"/>
      <c r="S1473" s="118"/>
      <c r="T1473" s="118"/>
      <c r="U1473" s="118"/>
      <c r="V1473" s="118"/>
      <c r="W1473" s="118"/>
    </row>
    <row r="1474" spans="15:23" ht="14.25">
      <c r="O1474" s="118"/>
      <c r="P1474" s="118"/>
      <c r="Q1474" s="118"/>
      <c r="R1474" s="118"/>
      <c r="S1474" s="118"/>
      <c r="T1474" s="118"/>
      <c r="U1474" s="118"/>
      <c r="V1474" s="118"/>
      <c r="W1474" s="118"/>
    </row>
    <row r="1475" spans="15:23" ht="14.25">
      <c r="O1475" s="118"/>
      <c r="P1475" s="118"/>
      <c r="Q1475" s="118"/>
      <c r="R1475" s="118"/>
      <c r="S1475" s="118"/>
      <c r="T1475" s="118"/>
      <c r="U1475" s="118"/>
      <c r="V1475" s="118"/>
      <c r="W1475" s="118"/>
    </row>
    <row r="1476" spans="15:23" ht="14.25">
      <c r="O1476" s="118"/>
      <c r="P1476" s="118"/>
      <c r="Q1476" s="118"/>
      <c r="R1476" s="118"/>
      <c r="S1476" s="118"/>
      <c r="T1476" s="118"/>
      <c r="U1476" s="118"/>
      <c r="V1476" s="118"/>
      <c r="W1476" s="118"/>
    </row>
    <row r="1477" spans="15:23" ht="14.25">
      <c r="O1477" s="118"/>
      <c r="P1477" s="118"/>
      <c r="Q1477" s="118"/>
      <c r="R1477" s="118"/>
      <c r="S1477" s="118"/>
      <c r="T1477" s="118"/>
      <c r="U1477" s="118"/>
      <c r="V1477" s="118"/>
      <c r="W1477" s="118"/>
    </row>
    <row r="1478" spans="15:23" ht="14.25">
      <c r="O1478" s="118"/>
      <c r="P1478" s="118"/>
      <c r="Q1478" s="118"/>
      <c r="R1478" s="118"/>
      <c r="S1478" s="118"/>
      <c r="T1478" s="118"/>
      <c r="U1478" s="118"/>
      <c r="V1478" s="118"/>
      <c r="W1478" s="118"/>
    </row>
    <row r="1479" spans="15:23" ht="14.25">
      <c r="O1479" s="118"/>
      <c r="P1479" s="118"/>
      <c r="Q1479" s="118"/>
      <c r="R1479" s="118"/>
      <c r="S1479" s="118"/>
      <c r="T1479" s="118"/>
      <c r="U1479" s="118"/>
      <c r="V1479" s="118"/>
      <c r="W1479" s="118"/>
    </row>
    <row r="1480" spans="15:23" ht="14.25">
      <c r="O1480" s="118"/>
      <c r="P1480" s="118"/>
      <c r="Q1480" s="118"/>
      <c r="R1480" s="118"/>
      <c r="S1480" s="118"/>
      <c r="T1480" s="118"/>
      <c r="U1480" s="118"/>
      <c r="V1480" s="118"/>
      <c r="W1480" s="118"/>
    </row>
    <row r="1481" spans="15:23" ht="14.25">
      <c r="O1481" s="118"/>
      <c r="P1481" s="118"/>
      <c r="Q1481" s="118"/>
      <c r="R1481" s="118"/>
      <c r="S1481" s="118"/>
      <c r="T1481" s="118"/>
      <c r="U1481" s="118"/>
      <c r="V1481" s="118"/>
      <c r="W1481" s="118"/>
    </row>
    <row r="1482" spans="15:23" ht="14.25">
      <c r="O1482" s="118"/>
      <c r="P1482" s="118"/>
      <c r="Q1482" s="118"/>
      <c r="R1482" s="118"/>
      <c r="S1482" s="118"/>
      <c r="T1482" s="118"/>
      <c r="U1482" s="118"/>
      <c r="V1482" s="118"/>
      <c r="W1482" s="118"/>
    </row>
    <row r="1483" spans="15:23" ht="14.25">
      <c r="O1483" s="118"/>
      <c r="P1483" s="118"/>
      <c r="Q1483" s="118"/>
      <c r="R1483" s="118"/>
      <c r="S1483" s="118"/>
      <c r="T1483" s="118"/>
      <c r="U1483" s="118"/>
      <c r="V1483" s="118"/>
      <c r="W1483" s="118"/>
    </row>
    <row r="1484" spans="15:23" ht="14.25">
      <c r="O1484" s="118"/>
      <c r="P1484" s="118"/>
      <c r="Q1484" s="118"/>
      <c r="R1484" s="118"/>
      <c r="S1484" s="118"/>
      <c r="T1484" s="118"/>
      <c r="U1484" s="118"/>
      <c r="V1484" s="118"/>
      <c r="W1484" s="118"/>
    </row>
    <row r="1485" spans="15:23" ht="14.25">
      <c r="O1485" s="118"/>
      <c r="P1485" s="118"/>
      <c r="Q1485" s="118"/>
      <c r="R1485" s="118"/>
      <c r="S1485" s="118"/>
      <c r="T1485" s="118"/>
      <c r="U1485" s="118"/>
      <c r="V1485" s="118"/>
      <c r="W1485" s="118"/>
    </row>
    <row r="1486" spans="15:23" ht="14.25">
      <c r="O1486" s="118"/>
      <c r="P1486" s="118"/>
      <c r="Q1486" s="118"/>
      <c r="R1486" s="118"/>
      <c r="S1486" s="118"/>
      <c r="T1486" s="118"/>
      <c r="U1486" s="118"/>
      <c r="V1486" s="118"/>
      <c r="W1486" s="118"/>
    </row>
    <row r="1487" spans="15:23" ht="14.25">
      <c r="O1487" s="118"/>
      <c r="P1487" s="118"/>
      <c r="Q1487" s="118"/>
      <c r="R1487" s="118"/>
      <c r="S1487" s="118"/>
      <c r="T1487" s="118"/>
      <c r="U1487" s="118"/>
      <c r="V1487" s="118"/>
      <c r="W1487" s="118"/>
    </row>
    <row r="1488" spans="15:23" ht="14.25">
      <c r="O1488" s="118"/>
      <c r="P1488" s="118"/>
      <c r="Q1488" s="118"/>
      <c r="R1488" s="118"/>
      <c r="S1488" s="118"/>
      <c r="T1488" s="118"/>
      <c r="U1488" s="118"/>
      <c r="V1488" s="118"/>
      <c r="W1488" s="118"/>
    </row>
    <row r="1489" spans="15:23" ht="14.25">
      <c r="O1489" s="118"/>
      <c r="P1489" s="118"/>
      <c r="Q1489" s="118"/>
      <c r="R1489" s="118"/>
      <c r="S1489" s="118"/>
      <c r="T1489" s="118"/>
      <c r="U1489" s="118"/>
      <c r="V1489" s="118"/>
      <c r="W1489" s="118"/>
    </row>
    <row r="1490" spans="15:23" ht="14.25">
      <c r="O1490" s="118"/>
      <c r="P1490" s="118"/>
      <c r="Q1490" s="118"/>
      <c r="R1490" s="118"/>
      <c r="S1490" s="118"/>
      <c r="T1490" s="118"/>
      <c r="U1490" s="118"/>
      <c r="V1490" s="118"/>
      <c r="W1490" s="118"/>
    </row>
    <row r="1491" spans="15:23" ht="14.25">
      <c r="O1491" s="118"/>
      <c r="P1491" s="118"/>
      <c r="Q1491" s="118"/>
      <c r="R1491" s="118"/>
      <c r="S1491" s="118"/>
      <c r="T1491" s="118"/>
      <c r="U1491" s="118"/>
      <c r="V1491" s="118"/>
      <c r="W1491" s="118"/>
    </row>
    <row r="1492" spans="15:23" ht="14.25">
      <c r="O1492" s="118"/>
      <c r="P1492" s="118"/>
      <c r="Q1492" s="118"/>
      <c r="R1492" s="118"/>
      <c r="S1492" s="118"/>
      <c r="T1492" s="118"/>
      <c r="U1492" s="118"/>
      <c r="V1492" s="118"/>
      <c r="W1492" s="118"/>
    </row>
    <row r="1493" spans="15:23" ht="14.25">
      <c r="O1493" s="118"/>
      <c r="P1493" s="118"/>
      <c r="Q1493" s="118"/>
      <c r="R1493" s="118"/>
      <c r="S1493" s="118"/>
      <c r="T1493" s="118"/>
      <c r="U1493" s="118"/>
      <c r="V1493" s="118"/>
      <c r="W1493" s="118"/>
    </row>
    <row r="1494" spans="15:23" ht="14.25">
      <c r="O1494" s="118"/>
      <c r="P1494" s="118"/>
      <c r="Q1494" s="118"/>
      <c r="R1494" s="118"/>
      <c r="S1494" s="118"/>
      <c r="T1494" s="118"/>
      <c r="U1494" s="118"/>
      <c r="V1494" s="118"/>
      <c r="W1494" s="118"/>
    </row>
    <row r="1495" spans="15:23" ht="14.25">
      <c r="O1495" s="118"/>
      <c r="P1495" s="118"/>
      <c r="Q1495" s="118"/>
      <c r="R1495" s="118"/>
      <c r="S1495" s="118"/>
      <c r="T1495" s="118"/>
      <c r="U1495" s="118"/>
      <c r="V1495" s="118"/>
      <c r="W1495" s="118"/>
    </row>
    <row r="1496" spans="15:23" ht="14.25">
      <c r="O1496" s="118"/>
      <c r="P1496" s="118"/>
      <c r="Q1496" s="118"/>
      <c r="R1496" s="118"/>
      <c r="S1496" s="118"/>
      <c r="T1496" s="118"/>
      <c r="U1496" s="118"/>
      <c r="V1496" s="118"/>
      <c r="W1496" s="118"/>
    </row>
    <row r="1497" spans="15:23" ht="14.25">
      <c r="O1497" s="118"/>
      <c r="P1497" s="118"/>
      <c r="Q1497" s="118"/>
      <c r="R1497" s="118"/>
      <c r="S1497" s="118"/>
      <c r="T1497" s="118"/>
      <c r="U1497" s="118"/>
      <c r="V1497" s="118"/>
      <c r="W1497" s="118"/>
    </row>
    <row r="1498" spans="15:23" ht="14.25">
      <c r="O1498" s="118"/>
      <c r="P1498" s="118"/>
      <c r="Q1498" s="118"/>
      <c r="R1498" s="118"/>
      <c r="S1498" s="118"/>
      <c r="T1498" s="118"/>
      <c r="U1498" s="118"/>
      <c r="V1498" s="118"/>
      <c r="W1498" s="118"/>
    </row>
    <row r="1499" spans="15:23" ht="14.25">
      <c r="O1499" s="118"/>
      <c r="P1499" s="118"/>
      <c r="Q1499" s="118"/>
      <c r="R1499" s="118"/>
      <c r="S1499" s="118"/>
      <c r="T1499" s="118"/>
      <c r="U1499" s="118"/>
      <c r="V1499" s="118"/>
      <c r="W1499" s="118"/>
    </row>
    <row r="1500" spans="15:23" ht="14.25">
      <c r="O1500" s="118"/>
      <c r="P1500" s="118"/>
      <c r="Q1500" s="118"/>
      <c r="R1500" s="118"/>
      <c r="S1500" s="118"/>
      <c r="T1500" s="118"/>
      <c r="U1500" s="118"/>
      <c r="V1500" s="118"/>
      <c r="W1500" s="118"/>
    </row>
    <row r="1501" spans="15:23" ht="14.25">
      <c r="O1501" s="118"/>
      <c r="P1501" s="118"/>
      <c r="Q1501" s="118"/>
      <c r="R1501" s="118"/>
      <c r="S1501" s="118"/>
      <c r="T1501" s="118"/>
      <c r="U1501" s="118"/>
      <c r="V1501" s="118"/>
      <c r="W1501" s="118"/>
    </row>
    <row r="1502" spans="15:23" ht="14.25">
      <c r="O1502" s="118"/>
      <c r="P1502" s="118"/>
      <c r="Q1502" s="118"/>
      <c r="R1502" s="118"/>
      <c r="S1502" s="118"/>
      <c r="T1502" s="118"/>
      <c r="U1502" s="118"/>
      <c r="V1502" s="118"/>
      <c r="W1502" s="118"/>
    </row>
    <row r="1503" spans="15:23" ht="14.25">
      <c r="O1503" s="118"/>
      <c r="P1503" s="118"/>
      <c r="Q1503" s="118"/>
      <c r="R1503" s="118"/>
      <c r="S1503" s="118"/>
      <c r="T1503" s="118"/>
      <c r="U1503" s="118"/>
      <c r="V1503" s="118"/>
      <c r="W1503" s="118"/>
    </row>
    <row r="1504" spans="15:23" ht="14.25">
      <c r="O1504" s="118"/>
      <c r="P1504" s="118"/>
      <c r="Q1504" s="118"/>
      <c r="R1504" s="118"/>
      <c r="S1504" s="118"/>
      <c r="T1504" s="118"/>
      <c r="U1504" s="118"/>
      <c r="V1504" s="118"/>
      <c r="W1504" s="118"/>
    </row>
    <row r="1505" spans="15:23" ht="14.25">
      <c r="O1505" s="118"/>
      <c r="P1505" s="118"/>
      <c r="Q1505" s="118"/>
      <c r="R1505" s="118"/>
      <c r="S1505" s="118"/>
      <c r="T1505" s="118"/>
      <c r="U1505" s="118"/>
      <c r="V1505" s="118"/>
      <c r="W1505" s="118"/>
    </row>
    <row r="1506" spans="15:23" ht="14.25">
      <c r="O1506" s="118"/>
      <c r="P1506" s="118"/>
      <c r="Q1506" s="118"/>
      <c r="R1506" s="118"/>
      <c r="S1506" s="118"/>
      <c r="T1506" s="118"/>
      <c r="U1506" s="118"/>
      <c r="V1506" s="118"/>
      <c r="W1506" s="118"/>
    </row>
    <row r="1507" spans="15:23" ht="14.25">
      <c r="O1507" s="118"/>
      <c r="P1507" s="118"/>
      <c r="Q1507" s="118"/>
      <c r="R1507" s="118"/>
      <c r="S1507" s="118"/>
      <c r="T1507" s="118"/>
      <c r="U1507" s="118"/>
      <c r="V1507" s="118"/>
      <c r="W1507" s="118"/>
    </row>
    <row r="1508" spans="15:23" ht="14.25">
      <c r="O1508" s="118"/>
      <c r="P1508" s="118"/>
      <c r="Q1508" s="118"/>
      <c r="R1508" s="118"/>
      <c r="S1508" s="118"/>
      <c r="T1508" s="118"/>
      <c r="U1508" s="118"/>
      <c r="V1508" s="118"/>
      <c r="W1508" s="118"/>
    </row>
    <row r="1509" spans="15:23" ht="14.25">
      <c r="O1509" s="118"/>
      <c r="P1509" s="118"/>
      <c r="Q1509" s="118"/>
      <c r="R1509" s="118"/>
      <c r="S1509" s="118"/>
      <c r="T1509" s="118"/>
      <c r="U1509" s="118"/>
      <c r="V1509" s="118"/>
      <c r="W1509" s="118"/>
    </row>
    <row r="1510" spans="15:23" ht="14.25">
      <c r="O1510" s="118"/>
      <c r="P1510" s="118"/>
      <c r="Q1510" s="118"/>
      <c r="R1510" s="118"/>
      <c r="S1510" s="118"/>
      <c r="T1510" s="118"/>
      <c r="U1510" s="118"/>
      <c r="V1510" s="118"/>
      <c r="W1510" s="118"/>
    </row>
    <row r="1511" spans="15:23" ht="14.25">
      <c r="O1511" s="118"/>
      <c r="P1511" s="118"/>
      <c r="Q1511" s="118"/>
      <c r="R1511" s="118"/>
      <c r="S1511" s="118"/>
      <c r="T1511" s="118"/>
      <c r="U1511" s="118"/>
      <c r="V1511" s="118"/>
      <c r="W1511" s="118"/>
    </row>
    <row r="1512" spans="15:23" ht="14.25">
      <c r="O1512" s="118"/>
      <c r="P1512" s="118"/>
      <c r="Q1512" s="118"/>
      <c r="R1512" s="118"/>
      <c r="S1512" s="118"/>
      <c r="T1512" s="118"/>
      <c r="U1512" s="118"/>
      <c r="V1512" s="118"/>
      <c r="W1512" s="118"/>
    </row>
    <row r="1513" spans="15:23" ht="14.25">
      <c r="O1513" s="118"/>
      <c r="P1513" s="118"/>
      <c r="Q1513" s="118"/>
      <c r="R1513" s="118"/>
      <c r="S1513" s="118"/>
      <c r="T1513" s="118"/>
      <c r="U1513" s="118"/>
      <c r="V1513" s="118"/>
      <c r="W1513" s="118"/>
    </row>
    <row r="1514" spans="15:23" ht="14.25">
      <c r="O1514" s="118"/>
      <c r="P1514" s="118"/>
      <c r="Q1514" s="118"/>
      <c r="R1514" s="118"/>
      <c r="S1514" s="118"/>
      <c r="T1514" s="118"/>
      <c r="U1514" s="118"/>
      <c r="V1514" s="118"/>
      <c r="W1514" s="118"/>
    </row>
    <row r="1515" spans="15:23" ht="14.25">
      <c r="O1515" s="118"/>
      <c r="P1515" s="118"/>
      <c r="Q1515" s="118"/>
      <c r="R1515" s="118"/>
      <c r="S1515" s="118"/>
      <c r="T1515" s="118"/>
      <c r="U1515" s="118"/>
      <c r="V1515" s="118"/>
      <c r="W1515" s="118"/>
    </row>
    <row r="1516" spans="15:23" ht="14.25">
      <c r="O1516" s="118"/>
      <c r="P1516" s="118"/>
      <c r="Q1516" s="118"/>
      <c r="R1516" s="118"/>
      <c r="S1516" s="118"/>
      <c r="T1516" s="118"/>
      <c r="U1516" s="118"/>
      <c r="V1516" s="118"/>
      <c r="W1516" s="118"/>
    </row>
    <row r="1517" spans="15:23" ht="14.25">
      <c r="O1517" s="118"/>
      <c r="P1517" s="118"/>
      <c r="Q1517" s="118"/>
      <c r="R1517" s="118"/>
      <c r="S1517" s="118"/>
      <c r="T1517" s="118"/>
      <c r="U1517" s="118"/>
      <c r="V1517" s="118"/>
      <c r="W1517" s="118"/>
    </row>
    <row r="1518" spans="15:23" ht="14.25">
      <c r="O1518" s="118"/>
      <c r="P1518" s="118"/>
      <c r="Q1518" s="118"/>
      <c r="R1518" s="118"/>
      <c r="S1518" s="118"/>
      <c r="T1518" s="118"/>
      <c r="U1518" s="118"/>
      <c r="V1518" s="118"/>
      <c r="W1518" s="118"/>
    </row>
    <row r="1519" spans="15:23" ht="14.25">
      <c r="O1519" s="118"/>
      <c r="P1519" s="118"/>
      <c r="Q1519" s="118"/>
      <c r="R1519" s="118"/>
      <c r="S1519" s="118"/>
      <c r="T1519" s="118"/>
      <c r="U1519" s="118"/>
      <c r="V1519" s="118"/>
      <c r="W1519" s="118"/>
    </row>
    <row r="1520" spans="15:23" ht="14.25">
      <c r="O1520" s="118"/>
      <c r="P1520" s="118"/>
      <c r="Q1520" s="118"/>
      <c r="R1520" s="118"/>
      <c r="S1520" s="118"/>
      <c r="T1520" s="118"/>
      <c r="U1520" s="118"/>
      <c r="V1520" s="118"/>
      <c r="W1520" s="118"/>
    </row>
    <row r="1521" spans="15:23" ht="14.25">
      <c r="O1521" s="118"/>
      <c r="P1521" s="118"/>
      <c r="Q1521" s="118"/>
      <c r="R1521" s="118"/>
      <c r="S1521" s="118"/>
      <c r="T1521" s="118"/>
      <c r="U1521" s="118"/>
      <c r="V1521" s="118"/>
      <c r="W1521" s="118"/>
    </row>
    <row r="1522" spans="15:23" ht="14.25">
      <c r="O1522" s="118"/>
      <c r="P1522" s="118"/>
      <c r="Q1522" s="118"/>
      <c r="R1522" s="118"/>
      <c r="S1522" s="118"/>
      <c r="T1522" s="118"/>
      <c r="U1522" s="118"/>
      <c r="V1522" s="118"/>
      <c r="W1522" s="118"/>
    </row>
    <row r="1523" spans="15:23" ht="14.25">
      <c r="O1523" s="118"/>
      <c r="P1523" s="118"/>
      <c r="Q1523" s="118"/>
      <c r="R1523" s="118"/>
      <c r="S1523" s="118"/>
      <c r="T1523" s="118"/>
      <c r="U1523" s="118"/>
      <c r="V1523" s="118"/>
      <c r="W1523" s="118"/>
    </row>
    <row r="1524" spans="15:23" ht="14.25">
      <c r="O1524" s="118"/>
      <c r="P1524" s="118"/>
      <c r="Q1524" s="118"/>
      <c r="R1524" s="118"/>
      <c r="S1524" s="118"/>
      <c r="T1524" s="118"/>
      <c r="U1524" s="118"/>
      <c r="V1524" s="118"/>
      <c r="W1524" s="118"/>
    </row>
    <row r="1525" spans="15:23" ht="14.25">
      <c r="O1525" s="118"/>
      <c r="P1525" s="118"/>
      <c r="Q1525" s="118"/>
      <c r="R1525" s="118"/>
      <c r="S1525" s="118"/>
      <c r="T1525" s="118"/>
      <c r="U1525" s="118"/>
      <c r="V1525" s="118"/>
      <c r="W1525" s="118"/>
    </row>
    <row r="1526" spans="15:23" ht="14.25">
      <c r="O1526" s="118"/>
      <c r="P1526" s="118"/>
      <c r="Q1526" s="118"/>
      <c r="R1526" s="118"/>
      <c r="S1526" s="118"/>
      <c r="T1526" s="118"/>
      <c r="U1526" s="118"/>
      <c r="V1526" s="118"/>
      <c r="W1526" s="118"/>
    </row>
    <row r="1527" spans="15:23" ht="14.25">
      <c r="O1527" s="118"/>
      <c r="P1527" s="118"/>
      <c r="Q1527" s="118"/>
      <c r="R1527" s="118"/>
      <c r="S1527" s="118"/>
      <c r="T1527" s="118"/>
      <c r="U1527" s="118"/>
      <c r="V1527" s="118"/>
      <c r="W1527" s="118"/>
    </row>
    <row r="1528" spans="15:23" ht="14.25">
      <c r="O1528" s="118"/>
      <c r="P1528" s="118"/>
      <c r="Q1528" s="118"/>
      <c r="R1528" s="118"/>
      <c r="S1528" s="118"/>
      <c r="T1528" s="118"/>
      <c r="U1528" s="118"/>
      <c r="V1528" s="118"/>
      <c r="W1528" s="118"/>
    </row>
    <row r="1529" spans="15:23" ht="14.25">
      <c r="O1529" s="118"/>
      <c r="P1529" s="118"/>
      <c r="Q1529" s="118"/>
      <c r="R1529" s="118"/>
      <c r="S1529" s="118"/>
      <c r="T1529" s="118"/>
      <c r="U1529" s="118"/>
      <c r="V1529" s="118"/>
      <c r="W1529" s="118"/>
    </row>
    <row r="1530" spans="15:23" ht="14.25">
      <c r="O1530" s="118"/>
      <c r="P1530" s="118"/>
      <c r="Q1530" s="118"/>
      <c r="R1530" s="118"/>
      <c r="S1530" s="118"/>
      <c r="T1530" s="118"/>
      <c r="U1530" s="118"/>
      <c r="V1530" s="118"/>
      <c r="W1530" s="118"/>
    </row>
    <row r="1531" spans="15:23" ht="14.25">
      <c r="O1531" s="118"/>
      <c r="P1531" s="118"/>
      <c r="Q1531" s="118"/>
      <c r="R1531" s="118"/>
      <c r="S1531" s="118"/>
      <c r="T1531" s="118"/>
      <c r="U1531" s="118"/>
      <c r="V1531" s="118"/>
      <c r="W1531" s="118"/>
    </row>
    <row r="1532" spans="15:23" ht="14.25">
      <c r="O1532" s="118"/>
      <c r="P1532" s="118"/>
      <c r="Q1532" s="118"/>
      <c r="R1532" s="118"/>
      <c r="S1532" s="118"/>
      <c r="T1532" s="118"/>
      <c r="U1532" s="118"/>
      <c r="V1532" s="118"/>
      <c r="W1532" s="118"/>
    </row>
    <row r="1533" spans="15:23" ht="14.25">
      <c r="O1533" s="118"/>
      <c r="P1533" s="118"/>
      <c r="Q1533" s="118"/>
      <c r="R1533" s="118"/>
      <c r="S1533" s="118"/>
      <c r="T1533" s="118"/>
      <c r="U1533" s="118"/>
      <c r="V1533" s="118"/>
      <c r="W1533" s="118"/>
    </row>
    <row r="1534" spans="15:23" ht="14.25">
      <c r="O1534" s="118"/>
      <c r="P1534" s="118"/>
      <c r="Q1534" s="118"/>
      <c r="R1534" s="118"/>
      <c r="S1534" s="118"/>
      <c r="T1534" s="118"/>
      <c r="U1534" s="118"/>
      <c r="V1534" s="118"/>
      <c r="W1534" s="118"/>
    </row>
    <row r="1535" spans="15:23" ht="14.25">
      <c r="O1535" s="118"/>
      <c r="P1535" s="118"/>
      <c r="Q1535" s="118"/>
      <c r="R1535" s="118"/>
      <c r="S1535" s="118"/>
      <c r="T1535" s="118"/>
      <c r="U1535" s="118"/>
      <c r="V1535" s="118"/>
      <c r="W1535" s="118"/>
    </row>
    <row r="1536" spans="15:23" ht="14.25">
      <c r="O1536" s="118"/>
      <c r="P1536" s="118"/>
      <c r="Q1536" s="118"/>
      <c r="R1536" s="118"/>
      <c r="S1536" s="118"/>
      <c r="T1536" s="118"/>
      <c r="U1536" s="118"/>
      <c r="V1536" s="118"/>
      <c r="W1536" s="118"/>
    </row>
    <row r="1537" spans="15:23" ht="14.25">
      <c r="O1537" s="118"/>
      <c r="P1537" s="118"/>
      <c r="Q1537" s="118"/>
      <c r="R1537" s="118"/>
      <c r="S1537" s="118"/>
      <c r="T1537" s="118"/>
      <c r="U1537" s="118"/>
      <c r="V1537" s="118"/>
      <c r="W1537" s="118"/>
    </row>
    <row r="1538" spans="15:23" ht="14.25">
      <c r="O1538" s="118"/>
      <c r="P1538" s="118"/>
      <c r="Q1538" s="118"/>
      <c r="R1538" s="118"/>
      <c r="S1538" s="118"/>
      <c r="T1538" s="118"/>
      <c r="U1538" s="118"/>
      <c r="V1538" s="118"/>
      <c r="W1538" s="118"/>
    </row>
    <row r="1539" spans="15:23" ht="14.25">
      <c r="O1539" s="118"/>
      <c r="P1539" s="118"/>
      <c r="Q1539" s="118"/>
      <c r="R1539" s="118"/>
      <c r="S1539" s="118"/>
      <c r="T1539" s="118"/>
      <c r="U1539" s="118"/>
      <c r="V1539" s="118"/>
      <c r="W1539" s="118"/>
    </row>
    <row r="1540" spans="15:23" ht="14.25">
      <c r="O1540" s="118"/>
      <c r="P1540" s="118"/>
      <c r="Q1540" s="118"/>
      <c r="R1540" s="118"/>
      <c r="S1540" s="118"/>
      <c r="T1540" s="118"/>
      <c r="U1540" s="118"/>
      <c r="V1540" s="118"/>
      <c r="W1540" s="118"/>
    </row>
    <row r="1541" spans="15:23" ht="14.25">
      <c r="O1541" s="118"/>
      <c r="P1541" s="118"/>
      <c r="Q1541" s="118"/>
      <c r="R1541" s="118"/>
      <c r="S1541" s="118"/>
      <c r="T1541" s="118"/>
      <c r="U1541" s="118"/>
      <c r="V1541" s="118"/>
      <c r="W1541" s="118"/>
    </row>
    <row r="1542" spans="15:23" ht="14.25">
      <c r="O1542" s="118"/>
      <c r="P1542" s="118"/>
      <c r="Q1542" s="118"/>
      <c r="R1542" s="118"/>
      <c r="S1542" s="118"/>
      <c r="T1542" s="118"/>
      <c r="U1542" s="118"/>
      <c r="V1542" s="118"/>
      <c r="W1542" s="118"/>
    </row>
    <row r="1543" spans="15:23" ht="14.25">
      <c r="O1543" s="118"/>
      <c r="P1543" s="118"/>
      <c r="Q1543" s="118"/>
      <c r="R1543" s="118"/>
      <c r="S1543" s="118"/>
      <c r="T1543" s="118"/>
      <c r="U1543" s="118"/>
      <c r="V1543" s="118"/>
      <c r="W1543" s="118"/>
    </row>
    <row r="1544" spans="15:23" ht="14.25">
      <c r="O1544" s="118"/>
      <c r="P1544" s="118"/>
      <c r="Q1544" s="118"/>
      <c r="R1544" s="118"/>
      <c r="S1544" s="118"/>
      <c r="T1544" s="118"/>
      <c r="U1544" s="118"/>
      <c r="V1544" s="118"/>
      <c r="W1544" s="118"/>
    </row>
    <row r="1545" spans="15:23" ht="14.25">
      <c r="O1545" s="118"/>
      <c r="P1545" s="118"/>
      <c r="Q1545" s="118"/>
      <c r="R1545" s="118"/>
      <c r="S1545" s="118"/>
      <c r="T1545" s="118"/>
      <c r="U1545" s="118"/>
      <c r="V1545" s="118"/>
      <c r="W1545" s="118"/>
    </row>
    <row r="1546" spans="15:23" ht="14.25">
      <c r="O1546" s="118"/>
      <c r="P1546" s="118"/>
      <c r="Q1546" s="118"/>
      <c r="R1546" s="118"/>
      <c r="S1546" s="118"/>
      <c r="T1546" s="118"/>
      <c r="U1546" s="118"/>
      <c r="V1546" s="118"/>
      <c r="W1546" s="118"/>
    </row>
    <row r="1547" spans="15:23" ht="14.25">
      <c r="O1547" s="118"/>
      <c r="P1547" s="118"/>
      <c r="Q1547" s="118"/>
      <c r="R1547" s="118"/>
      <c r="S1547" s="118"/>
      <c r="T1547" s="118"/>
      <c r="U1547" s="118"/>
      <c r="V1547" s="118"/>
      <c r="W1547" s="118"/>
    </row>
    <row r="1548" spans="15:23" ht="14.25">
      <c r="O1548" s="118"/>
      <c r="P1548" s="118"/>
      <c r="Q1548" s="118"/>
      <c r="R1548" s="118"/>
      <c r="S1548" s="118"/>
      <c r="T1548" s="118"/>
      <c r="U1548" s="118"/>
      <c r="V1548" s="118"/>
      <c r="W1548" s="118"/>
    </row>
    <row r="1549" spans="15:23" ht="14.25">
      <c r="O1549" s="118"/>
      <c r="P1549" s="118"/>
      <c r="Q1549" s="118"/>
      <c r="R1549" s="118"/>
      <c r="S1549" s="118"/>
      <c r="T1549" s="118"/>
      <c r="U1549" s="118"/>
      <c r="V1549" s="118"/>
      <c r="W1549" s="118"/>
    </row>
    <row r="1550" spans="15:23" ht="14.25">
      <c r="O1550" s="118"/>
      <c r="P1550" s="118"/>
      <c r="Q1550" s="118"/>
      <c r="R1550" s="118"/>
      <c r="S1550" s="118"/>
      <c r="T1550" s="118"/>
      <c r="U1550" s="118"/>
      <c r="V1550" s="118"/>
      <c r="W1550" s="118"/>
    </row>
    <row r="1551" spans="15:23" ht="14.25">
      <c r="O1551" s="118"/>
      <c r="P1551" s="118"/>
      <c r="Q1551" s="118"/>
      <c r="R1551" s="118"/>
      <c r="S1551" s="118"/>
      <c r="T1551" s="118"/>
      <c r="U1551" s="118"/>
      <c r="V1551" s="118"/>
      <c r="W1551" s="118"/>
    </row>
    <row r="1552" spans="15:23" ht="14.25">
      <c r="O1552" s="118"/>
      <c r="P1552" s="118"/>
      <c r="Q1552" s="118"/>
      <c r="R1552" s="118"/>
      <c r="S1552" s="118"/>
      <c r="T1552" s="118"/>
      <c r="U1552" s="118"/>
      <c r="V1552" s="118"/>
      <c r="W1552" s="118"/>
    </row>
    <row r="1553" spans="15:23" ht="14.25">
      <c r="O1553" s="118"/>
      <c r="P1553" s="118"/>
      <c r="Q1553" s="118"/>
      <c r="R1553" s="118"/>
      <c r="S1553" s="118"/>
      <c r="T1553" s="118"/>
      <c r="U1553" s="118"/>
      <c r="V1553" s="118"/>
      <c r="W1553" s="118"/>
    </row>
    <row r="1554" spans="15:23" ht="14.25">
      <c r="O1554" s="118"/>
      <c r="P1554" s="118"/>
      <c r="Q1554" s="118"/>
      <c r="R1554" s="118"/>
      <c r="S1554" s="118"/>
      <c r="T1554" s="118"/>
      <c r="U1554" s="118"/>
      <c r="V1554" s="118"/>
      <c r="W1554" s="118"/>
    </row>
    <row r="1555" spans="15:23" ht="14.25">
      <c r="O1555" s="118"/>
      <c r="P1555" s="118"/>
      <c r="Q1555" s="118"/>
      <c r="R1555" s="118"/>
      <c r="S1555" s="118"/>
      <c r="T1555" s="118"/>
      <c r="U1555" s="118"/>
      <c r="V1555" s="118"/>
      <c r="W1555" s="118"/>
    </row>
    <row r="1556" spans="15:23" ht="14.25">
      <c r="O1556" s="118"/>
      <c r="P1556" s="118"/>
      <c r="Q1556" s="118"/>
      <c r="R1556" s="118"/>
      <c r="S1556" s="118"/>
      <c r="T1556" s="118"/>
      <c r="U1556" s="118"/>
      <c r="V1556" s="118"/>
      <c r="W1556" s="118"/>
    </row>
    <row r="1557" spans="15:23" ht="14.25">
      <c r="O1557" s="118"/>
      <c r="P1557" s="118"/>
      <c r="Q1557" s="118"/>
      <c r="R1557" s="118"/>
      <c r="S1557" s="118"/>
      <c r="T1557" s="118"/>
      <c r="U1557" s="118"/>
      <c r="V1557" s="118"/>
      <c r="W1557" s="118"/>
    </row>
    <row r="1558" spans="15:23" ht="14.25">
      <c r="O1558" s="118"/>
      <c r="P1558" s="118"/>
      <c r="Q1558" s="118"/>
      <c r="R1558" s="118"/>
      <c r="S1558" s="118"/>
      <c r="T1558" s="118"/>
      <c r="U1558" s="118"/>
      <c r="V1558" s="118"/>
      <c r="W1558" s="118"/>
    </row>
    <row r="1559" spans="15:23" ht="14.25">
      <c r="O1559" s="118"/>
      <c r="P1559" s="118"/>
      <c r="Q1559" s="118"/>
      <c r="R1559" s="118"/>
      <c r="S1559" s="118"/>
      <c r="T1559" s="118"/>
      <c r="U1559" s="118"/>
      <c r="V1559" s="118"/>
      <c r="W1559" s="118"/>
    </row>
    <row r="1560" spans="15:23" ht="14.25">
      <c r="O1560" s="118"/>
      <c r="P1560" s="118"/>
      <c r="Q1560" s="118"/>
      <c r="R1560" s="118"/>
      <c r="S1560" s="118"/>
      <c r="T1560" s="118"/>
      <c r="U1560" s="118"/>
      <c r="V1560" s="118"/>
      <c r="W1560" s="118"/>
    </row>
    <row r="1561" spans="15:23" ht="14.25">
      <c r="O1561" s="118"/>
      <c r="P1561" s="118"/>
      <c r="Q1561" s="118"/>
      <c r="R1561" s="118"/>
      <c r="S1561" s="118"/>
      <c r="T1561" s="118"/>
      <c r="U1561" s="118"/>
      <c r="V1561" s="118"/>
      <c r="W1561" s="118"/>
    </row>
    <row r="1562" spans="15:23" ht="14.25">
      <c r="O1562" s="118"/>
      <c r="P1562" s="118"/>
      <c r="Q1562" s="118"/>
      <c r="R1562" s="118"/>
      <c r="S1562" s="118"/>
      <c r="T1562" s="118"/>
      <c r="U1562" s="118"/>
      <c r="V1562" s="118"/>
      <c r="W1562" s="118"/>
    </row>
    <row r="1563" spans="15:23" ht="14.25">
      <c r="O1563" s="118"/>
      <c r="P1563" s="118"/>
      <c r="Q1563" s="118"/>
      <c r="R1563" s="118"/>
      <c r="S1563" s="118"/>
      <c r="T1563" s="118"/>
      <c r="U1563" s="118"/>
      <c r="V1563" s="118"/>
      <c r="W1563" s="118"/>
    </row>
    <row r="1564" spans="15:23" ht="14.25">
      <c r="O1564" s="118"/>
      <c r="P1564" s="118"/>
      <c r="Q1564" s="118"/>
      <c r="R1564" s="118"/>
      <c r="S1564" s="118"/>
      <c r="T1564" s="118"/>
      <c r="U1564" s="118"/>
      <c r="V1564" s="118"/>
      <c r="W1564" s="118"/>
    </row>
    <row r="1565" spans="15:23" ht="14.25">
      <c r="O1565" s="118"/>
      <c r="P1565" s="118"/>
      <c r="Q1565" s="118"/>
      <c r="R1565" s="118"/>
      <c r="S1565" s="118"/>
      <c r="T1565" s="118"/>
      <c r="U1565" s="118"/>
      <c r="V1565" s="118"/>
      <c r="W1565" s="118"/>
    </row>
    <row r="1566" spans="15:23" ht="14.25">
      <c r="O1566" s="118"/>
      <c r="P1566" s="118"/>
      <c r="Q1566" s="118"/>
      <c r="R1566" s="118"/>
      <c r="S1566" s="118"/>
      <c r="T1566" s="118"/>
      <c r="U1566" s="118"/>
      <c r="V1566" s="118"/>
      <c r="W1566" s="118"/>
    </row>
    <row r="1567" spans="15:23" ht="14.25">
      <c r="O1567" s="118"/>
      <c r="P1567" s="118"/>
      <c r="Q1567" s="118"/>
      <c r="R1567" s="118"/>
      <c r="S1567" s="118"/>
      <c r="T1567" s="118"/>
      <c r="U1567" s="118"/>
      <c r="V1567" s="118"/>
      <c r="W1567" s="118"/>
    </row>
    <row r="1568" spans="15:23" ht="14.25">
      <c r="O1568" s="118"/>
      <c r="P1568" s="118"/>
      <c r="Q1568" s="118"/>
      <c r="R1568" s="118"/>
      <c r="S1568" s="118"/>
      <c r="T1568" s="118"/>
      <c r="U1568" s="118"/>
      <c r="V1568" s="118"/>
      <c r="W1568" s="118"/>
    </row>
    <row r="1569" spans="15:23" ht="14.25">
      <c r="O1569" s="118"/>
      <c r="P1569" s="118"/>
      <c r="Q1569" s="118"/>
      <c r="R1569" s="118"/>
      <c r="S1569" s="118"/>
      <c r="T1569" s="118"/>
      <c r="U1569" s="118"/>
      <c r="V1569" s="118"/>
      <c r="W1569" s="118"/>
    </row>
    <row r="1570" spans="15:23" ht="14.25">
      <c r="O1570" s="118"/>
      <c r="P1570" s="118"/>
      <c r="Q1570" s="118"/>
      <c r="R1570" s="118"/>
      <c r="S1570" s="118"/>
      <c r="T1570" s="118"/>
      <c r="U1570" s="118"/>
      <c r="V1570" s="118"/>
      <c r="W1570" s="118"/>
    </row>
    <row r="1571" spans="15:23" ht="14.25">
      <c r="O1571" s="118"/>
      <c r="P1571" s="118"/>
      <c r="Q1571" s="118"/>
      <c r="R1571" s="118"/>
      <c r="S1571" s="118"/>
      <c r="T1571" s="118"/>
      <c r="U1571" s="118"/>
      <c r="V1571" s="118"/>
      <c r="W1571" s="118"/>
    </row>
    <row r="1572" spans="15:23" ht="14.25">
      <c r="O1572" s="118"/>
      <c r="P1572" s="118"/>
      <c r="Q1572" s="118"/>
      <c r="R1572" s="118"/>
      <c r="S1572" s="118"/>
      <c r="T1572" s="118"/>
      <c r="U1572" s="118"/>
      <c r="V1572" s="118"/>
      <c r="W1572" s="118"/>
    </row>
    <row r="1573" spans="15:23" ht="14.25">
      <c r="O1573" s="118"/>
      <c r="P1573" s="118"/>
      <c r="Q1573" s="118"/>
      <c r="R1573" s="118"/>
      <c r="S1573" s="118"/>
      <c r="T1573" s="118"/>
      <c r="U1573" s="118"/>
      <c r="V1573" s="118"/>
      <c r="W1573" s="118"/>
    </row>
    <row r="1574" spans="15:23" ht="14.25">
      <c r="O1574" s="118"/>
      <c r="P1574" s="118"/>
      <c r="Q1574" s="118"/>
      <c r="R1574" s="118"/>
      <c r="S1574" s="118"/>
      <c r="T1574" s="118"/>
      <c r="U1574" s="118"/>
      <c r="V1574" s="118"/>
      <c r="W1574" s="118"/>
    </row>
    <row r="1575" spans="15:23" ht="14.25">
      <c r="O1575" s="118"/>
      <c r="P1575" s="118"/>
      <c r="Q1575" s="118"/>
      <c r="R1575" s="118"/>
      <c r="S1575" s="118"/>
      <c r="T1575" s="118"/>
      <c r="U1575" s="118"/>
      <c r="V1575" s="118"/>
      <c r="W1575" s="118"/>
    </row>
    <row r="1576" spans="15:23" ht="14.25">
      <c r="O1576" s="118"/>
      <c r="P1576" s="118"/>
      <c r="Q1576" s="118"/>
      <c r="R1576" s="118"/>
      <c r="S1576" s="118"/>
      <c r="T1576" s="118"/>
      <c r="U1576" s="118"/>
      <c r="V1576" s="118"/>
      <c r="W1576" s="118"/>
    </row>
    <row r="1577" spans="15:23" ht="14.25">
      <c r="O1577" s="118"/>
      <c r="P1577" s="118"/>
      <c r="Q1577" s="118"/>
      <c r="R1577" s="118"/>
      <c r="S1577" s="118"/>
      <c r="T1577" s="118"/>
      <c r="U1577" s="118"/>
      <c r="V1577" s="118"/>
      <c r="W1577" s="118"/>
    </row>
    <row r="1578" spans="15:23" ht="14.25">
      <c r="O1578" s="118"/>
      <c r="P1578" s="118"/>
      <c r="Q1578" s="118"/>
      <c r="R1578" s="118"/>
      <c r="S1578" s="118"/>
      <c r="T1578" s="118"/>
      <c r="U1578" s="118"/>
      <c r="V1578" s="118"/>
      <c r="W1578" s="118"/>
    </row>
    <row r="1579" spans="15:23" ht="14.25">
      <c r="O1579" s="118"/>
      <c r="P1579" s="118"/>
      <c r="Q1579" s="118"/>
      <c r="R1579" s="118"/>
      <c r="S1579" s="118"/>
      <c r="T1579" s="118"/>
      <c r="U1579" s="118"/>
      <c r="V1579" s="118"/>
      <c r="W1579" s="118"/>
    </row>
    <row r="1580" spans="15:23" ht="14.25">
      <c r="O1580" s="118"/>
      <c r="P1580" s="118"/>
      <c r="Q1580" s="118"/>
      <c r="R1580" s="118"/>
      <c r="S1580" s="118"/>
      <c r="T1580" s="118"/>
      <c r="U1580" s="118"/>
      <c r="V1580" s="118"/>
      <c r="W1580" s="118"/>
    </row>
    <row r="1581" spans="15:23" ht="14.25">
      <c r="O1581" s="118"/>
      <c r="P1581" s="118"/>
      <c r="Q1581" s="118"/>
      <c r="R1581" s="118"/>
      <c r="S1581" s="118"/>
      <c r="T1581" s="118"/>
      <c r="U1581" s="118"/>
      <c r="V1581" s="118"/>
      <c r="W1581" s="118"/>
    </row>
    <row r="1582" spans="15:23" ht="14.25">
      <c r="O1582" s="118"/>
      <c r="P1582" s="118"/>
      <c r="Q1582" s="118"/>
      <c r="R1582" s="118"/>
      <c r="S1582" s="118"/>
      <c r="T1582" s="118"/>
      <c r="U1582" s="118"/>
      <c r="V1582" s="118"/>
      <c r="W1582" s="118"/>
    </row>
    <row r="1583" spans="15:23" ht="14.25">
      <c r="O1583" s="118"/>
      <c r="P1583" s="118"/>
      <c r="Q1583" s="118"/>
      <c r="R1583" s="118"/>
      <c r="S1583" s="118"/>
      <c r="T1583" s="118"/>
      <c r="U1583" s="118"/>
      <c r="V1583" s="118"/>
      <c r="W1583" s="118"/>
    </row>
    <row r="1584" spans="15:23" ht="14.25">
      <c r="O1584" s="118"/>
      <c r="P1584" s="118"/>
      <c r="Q1584" s="118"/>
      <c r="R1584" s="118"/>
      <c r="S1584" s="118"/>
      <c r="T1584" s="118"/>
      <c r="U1584" s="118"/>
      <c r="V1584" s="118"/>
      <c r="W1584" s="118"/>
    </row>
    <row r="1585" spans="15:23" ht="14.25">
      <c r="O1585" s="118"/>
      <c r="P1585" s="118"/>
      <c r="Q1585" s="118"/>
      <c r="R1585" s="118"/>
      <c r="S1585" s="118"/>
      <c r="T1585" s="118"/>
      <c r="U1585" s="118"/>
      <c r="V1585" s="118"/>
      <c r="W1585" s="118"/>
    </row>
    <row r="1586" spans="15:23" ht="14.25">
      <c r="O1586" s="118"/>
      <c r="P1586" s="118"/>
      <c r="Q1586" s="118"/>
      <c r="R1586" s="118"/>
      <c r="S1586" s="118"/>
      <c r="T1586" s="118"/>
      <c r="U1586" s="118"/>
      <c r="V1586" s="118"/>
      <c r="W1586" s="118"/>
    </row>
    <row r="1587" spans="15:23" ht="14.25">
      <c r="O1587" s="118"/>
      <c r="P1587" s="118"/>
      <c r="Q1587" s="118"/>
      <c r="R1587" s="118"/>
      <c r="S1587" s="118"/>
      <c r="T1587" s="118"/>
      <c r="U1587" s="118"/>
      <c r="V1587" s="118"/>
      <c r="W1587" s="118"/>
    </row>
    <row r="1588" spans="15:23" ht="14.25">
      <c r="O1588" s="118"/>
      <c r="P1588" s="118"/>
      <c r="Q1588" s="118"/>
      <c r="R1588" s="118"/>
      <c r="S1588" s="118"/>
      <c r="T1588" s="118"/>
      <c r="U1588" s="118"/>
      <c r="V1588" s="118"/>
      <c r="W1588" s="118"/>
    </row>
    <row r="1589" spans="15:23" ht="14.25">
      <c r="O1589" s="118"/>
      <c r="P1589" s="118"/>
      <c r="Q1589" s="118"/>
      <c r="R1589" s="118"/>
      <c r="S1589" s="118"/>
      <c r="T1589" s="118"/>
      <c r="U1589" s="118"/>
      <c r="V1589" s="118"/>
      <c r="W1589" s="118"/>
    </row>
    <row r="1590" spans="15:23" ht="14.25">
      <c r="O1590" s="118"/>
      <c r="P1590" s="118"/>
      <c r="Q1590" s="118"/>
      <c r="R1590" s="118"/>
      <c r="S1590" s="118"/>
      <c r="T1590" s="118"/>
      <c r="U1590" s="118"/>
      <c r="V1590" s="118"/>
      <c r="W1590" s="118"/>
    </row>
    <row r="1591" spans="15:23" ht="14.25">
      <c r="O1591" s="118"/>
      <c r="P1591" s="118"/>
      <c r="Q1591" s="118"/>
      <c r="R1591" s="118"/>
      <c r="S1591" s="118"/>
      <c r="T1591" s="118"/>
      <c r="U1591" s="118"/>
      <c r="V1591" s="118"/>
      <c r="W1591" s="118"/>
    </row>
    <row r="1592" spans="15:23" ht="14.25">
      <c r="O1592" s="118"/>
      <c r="P1592" s="118"/>
      <c r="Q1592" s="118"/>
      <c r="R1592" s="118"/>
      <c r="S1592" s="118"/>
      <c r="T1592" s="118"/>
      <c r="U1592" s="118"/>
      <c r="V1592" s="118"/>
      <c r="W1592" s="118"/>
    </row>
    <row r="1593" spans="15:23" ht="14.25">
      <c r="O1593" s="118"/>
      <c r="P1593" s="118"/>
      <c r="Q1593" s="118"/>
      <c r="R1593" s="118"/>
      <c r="S1593" s="118"/>
      <c r="T1593" s="118"/>
      <c r="U1593" s="118"/>
      <c r="V1593" s="118"/>
      <c r="W1593" s="118"/>
    </row>
    <row r="1594" spans="15:23" ht="14.25">
      <c r="O1594" s="118"/>
      <c r="P1594" s="118"/>
      <c r="Q1594" s="118"/>
      <c r="R1594" s="118"/>
      <c r="S1594" s="118"/>
      <c r="T1594" s="118"/>
      <c r="U1594" s="118"/>
      <c r="V1594" s="118"/>
      <c r="W1594" s="118"/>
    </row>
    <row r="1595" spans="15:23" ht="14.25">
      <c r="O1595" s="118"/>
      <c r="P1595" s="118"/>
      <c r="Q1595" s="118"/>
      <c r="R1595" s="118"/>
      <c r="S1595" s="118"/>
      <c r="T1595" s="118"/>
      <c r="U1595" s="118"/>
      <c r="V1595" s="118"/>
      <c r="W1595" s="118"/>
    </row>
    <row r="1596" spans="15:23" ht="14.25">
      <c r="O1596" s="118"/>
      <c r="P1596" s="118"/>
      <c r="Q1596" s="118"/>
      <c r="R1596" s="118"/>
      <c r="S1596" s="118"/>
      <c r="T1596" s="118"/>
      <c r="U1596" s="118"/>
      <c r="V1596" s="118"/>
      <c r="W1596" s="118"/>
    </row>
    <row r="1597" spans="15:23" ht="14.25">
      <c r="O1597" s="118"/>
      <c r="P1597" s="118"/>
      <c r="Q1597" s="118"/>
      <c r="R1597" s="118"/>
      <c r="S1597" s="118"/>
      <c r="T1597" s="118"/>
      <c r="U1597" s="118"/>
      <c r="V1597" s="118"/>
      <c r="W1597" s="118"/>
    </row>
    <row r="1598" spans="15:23" ht="14.25">
      <c r="O1598" s="118"/>
      <c r="P1598" s="118"/>
      <c r="Q1598" s="118"/>
      <c r="R1598" s="118"/>
      <c r="S1598" s="118"/>
      <c r="T1598" s="118"/>
      <c r="U1598" s="118"/>
      <c r="V1598" s="118"/>
      <c r="W1598" s="118"/>
    </row>
    <row r="1599" spans="15:23" ht="14.25">
      <c r="O1599" s="118"/>
      <c r="P1599" s="118"/>
      <c r="Q1599" s="118"/>
      <c r="R1599" s="118"/>
      <c r="S1599" s="118"/>
      <c r="T1599" s="118"/>
      <c r="U1599" s="118"/>
      <c r="V1599" s="118"/>
      <c r="W1599" s="118"/>
    </row>
    <row r="1600" spans="15:23" ht="14.25">
      <c r="O1600" s="118"/>
      <c r="P1600" s="118"/>
      <c r="Q1600" s="118"/>
      <c r="R1600" s="118"/>
      <c r="S1600" s="118"/>
      <c r="T1600" s="118"/>
      <c r="U1600" s="118"/>
      <c r="V1600" s="118"/>
      <c r="W1600" s="118"/>
    </row>
    <row r="1601" spans="15:23" ht="14.25">
      <c r="O1601" s="118"/>
      <c r="P1601" s="118"/>
      <c r="Q1601" s="118"/>
      <c r="R1601" s="118"/>
      <c r="S1601" s="118"/>
      <c r="T1601" s="118"/>
      <c r="U1601" s="118"/>
      <c r="V1601" s="118"/>
      <c r="W1601" s="118"/>
    </row>
    <row r="1602" spans="15:23" ht="14.25">
      <c r="O1602" s="118"/>
      <c r="P1602" s="118"/>
      <c r="Q1602" s="118"/>
      <c r="R1602" s="118"/>
      <c r="S1602" s="118"/>
      <c r="T1602" s="118"/>
      <c r="U1602" s="118"/>
      <c r="V1602" s="118"/>
      <c r="W1602" s="118"/>
    </row>
    <row r="1603" spans="15:23" ht="14.25">
      <c r="O1603" s="118"/>
      <c r="P1603" s="118"/>
      <c r="Q1603" s="118"/>
      <c r="R1603" s="118"/>
      <c r="S1603" s="118"/>
      <c r="T1603" s="118"/>
      <c r="U1603" s="118"/>
      <c r="V1603" s="118"/>
      <c r="W1603" s="118"/>
    </row>
    <row r="1604" spans="15:23" ht="14.25">
      <c r="O1604" s="118"/>
      <c r="P1604" s="118"/>
      <c r="Q1604" s="118"/>
      <c r="R1604" s="118"/>
      <c r="S1604" s="118"/>
      <c r="T1604" s="118"/>
      <c r="U1604" s="118"/>
      <c r="V1604" s="118"/>
      <c r="W1604" s="118"/>
    </row>
    <row r="1605" spans="15:23" ht="14.25">
      <c r="O1605" s="118"/>
      <c r="P1605" s="118"/>
      <c r="Q1605" s="118"/>
      <c r="R1605" s="118"/>
      <c r="S1605" s="118"/>
      <c r="T1605" s="118"/>
      <c r="U1605" s="118"/>
      <c r="V1605" s="118"/>
      <c r="W1605" s="118"/>
    </row>
    <row r="1606" spans="15:23" ht="14.25">
      <c r="O1606" s="118"/>
      <c r="P1606" s="118"/>
      <c r="Q1606" s="118"/>
      <c r="R1606" s="118"/>
      <c r="S1606" s="118"/>
      <c r="T1606" s="118"/>
      <c r="U1606" s="118"/>
      <c r="V1606" s="118"/>
      <c r="W1606" s="118"/>
    </row>
    <row r="1607" spans="15:23" ht="14.25">
      <c r="O1607" s="118"/>
      <c r="P1607" s="118"/>
      <c r="Q1607" s="118"/>
      <c r="R1607" s="118"/>
      <c r="S1607" s="118"/>
      <c r="T1607" s="118"/>
      <c r="U1607" s="118"/>
      <c r="V1607" s="118"/>
      <c r="W1607" s="118"/>
    </row>
    <row r="1608" spans="15:23" ht="14.25">
      <c r="O1608" s="118"/>
      <c r="P1608" s="118"/>
      <c r="Q1608" s="118"/>
      <c r="R1608" s="118"/>
      <c r="S1608" s="118"/>
      <c r="T1608" s="118"/>
      <c r="U1608" s="118"/>
      <c r="V1608" s="118"/>
      <c r="W1608" s="118"/>
    </row>
    <row r="1609" spans="15:23" ht="14.25">
      <c r="O1609" s="118"/>
      <c r="P1609" s="118"/>
      <c r="Q1609" s="118"/>
      <c r="R1609" s="118"/>
      <c r="S1609" s="118"/>
      <c r="T1609" s="118"/>
      <c r="U1609" s="118"/>
      <c r="V1609" s="118"/>
      <c r="W1609" s="118"/>
    </row>
    <row r="1610" spans="15:23" ht="14.25">
      <c r="O1610" s="118"/>
      <c r="P1610" s="118"/>
      <c r="Q1610" s="118"/>
      <c r="R1610" s="118"/>
      <c r="S1610" s="118"/>
      <c r="T1610" s="118"/>
      <c r="U1610" s="118"/>
      <c r="V1610" s="118"/>
      <c r="W1610" s="118"/>
    </row>
    <row r="1611" spans="15:23" ht="14.25">
      <c r="O1611" s="118"/>
      <c r="P1611" s="118"/>
      <c r="Q1611" s="118"/>
      <c r="R1611" s="118"/>
      <c r="S1611" s="118"/>
      <c r="T1611" s="118"/>
      <c r="U1611" s="118"/>
      <c r="V1611" s="118"/>
      <c r="W1611" s="118"/>
    </row>
    <row r="1612" spans="15:23" ht="14.25">
      <c r="O1612" s="118"/>
      <c r="P1612" s="118"/>
      <c r="Q1612" s="118"/>
      <c r="R1612" s="118"/>
      <c r="S1612" s="118"/>
      <c r="T1612" s="118"/>
      <c r="U1612" s="118"/>
      <c r="V1612" s="118"/>
      <c r="W1612" s="118"/>
    </row>
    <row r="1613" spans="15:23" ht="14.25">
      <c r="O1613" s="118"/>
      <c r="P1613" s="118"/>
      <c r="Q1613" s="118"/>
      <c r="R1613" s="118"/>
      <c r="S1613" s="118"/>
      <c r="T1613" s="118"/>
      <c r="U1613" s="118"/>
      <c r="V1613" s="118"/>
      <c r="W1613" s="118"/>
    </row>
    <row r="1614" spans="15:23" ht="14.25">
      <c r="O1614" s="118"/>
      <c r="P1614" s="118"/>
      <c r="Q1614" s="118"/>
      <c r="R1614" s="118"/>
      <c r="S1614" s="118"/>
      <c r="T1614" s="118"/>
      <c r="U1614" s="118"/>
      <c r="V1614" s="118"/>
      <c r="W1614" s="118"/>
    </row>
    <row r="1615" spans="15:23" ht="14.25">
      <c r="O1615" s="118"/>
      <c r="P1615" s="118"/>
      <c r="Q1615" s="118"/>
      <c r="R1615" s="118"/>
      <c r="S1615" s="118"/>
      <c r="T1615" s="118"/>
      <c r="U1615" s="118"/>
      <c r="V1615" s="118"/>
      <c r="W1615" s="118"/>
    </row>
    <row r="1616" spans="15:23" ht="14.25">
      <c r="O1616" s="118"/>
      <c r="P1616" s="118"/>
      <c r="Q1616" s="118"/>
      <c r="R1616" s="118"/>
      <c r="S1616" s="118"/>
      <c r="T1616" s="118"/>
      <c r="U1616" s="118"/>
      <c r="V1616" s="118"/>
      <c r="W1616" s="118"/>
    </row>
    <row r="1617" spans="15:23" ht="14.25">
      <c r="O1617" s="118"/>
      <c r="P1617" s="118"/>
      <c r="Q1617" s="118"/>
      <c r="R1617" s="118"/>
      <c r="S1617" s="118"/>
      <c r="T1617" s="118"/>
      <c r="U1617" s="118"/>
      <c r="V1617" s="118"/>
      <c r="W1617" s="118"/>
    </row>
    <row r="1618" spans="15:23" ht="14.25">
      <c r="O1618" s="118"/>
      <c r="P1618" s="118"/>
      <c r="Q1618" s="118"/>
      <c r="R1618" s="118"/>
      <c r="S1618" s="118"/>
      <c r="T1618" s="118"/>
      <c r="U1618" s="118"/>
      <c r="V1618" s="118"/>
      <c r="W1618" s="118"/>
    </row>
    <row r="1619" spans="15:23" ht="14.25">
      <c r="O1619" s="118"/>
      <c r="P1619" s="118"/>
      <c r="Q1619" s="118"/>
      <c r="R1619" s="118"/>
      <c r="S1619" s="118"/>
      <c r="T1619" s="118"/>
      <c r="U1619" s="118"/>
      <c r="V1619" s="118"/>
      <c r="W1619" s="118"/>
    </row>
    <row r="1620" spans="15:23" ht="14.25">
      <c r="O1620" s="118"/>
      <c r="P1620" s="118"/>
      <c r="Q1620" s="118"/>
      <c r="R1620" s="118"/>
      <c r="S1620" s="118"/>
      <c r="T1620" s="118"/>
      <c r="U1620" s="118"/>
      <c r="V1620" s="118"/>
      <c r="W1620" s="118"/>
    </row>
    <row r="1621" spans="15:23" ht="14.25">
      <c r="O1621" s="118"/>
      <c r="P1621" s="118"/>
      <c r="Q1621" s="118"/>
      <c r="R1621" s="118"/>
      <c r="S1621" s="118"/>
      <c r="T1621" s="118"/>
      <c r="U1621" s="118"/>
      <c r="V1621" s="118"/>
      <c r="W1621" s="118"/>
    </row>
    <row r="1622" spans="15:23" ht="14.25">
      <c r="O1622" s="118"/>
      <c r="P1622" s="118"/>
      <c r="Q1622" s="118"/>
      <c r="R1622" s="118"/>
      <c r="S1622" s="118"/>
      <c r="T1622" s="118"/>
      <c r="U1622" s="118"/>
      <c r="V1622" s="118"/>
      <c r="W1622" s="118"/>
    </row>
    <row r="1623" spans="15:23" ht="14.25">
      <c r="O1623" s="118"/>
      <c r="P1623" s="118"/>
      <c r="Q1623" s="118"/>
      <c r="R1623" s="118"/>
      <c r="S1623" s="118"/>
      <c r="T1623" s="118"/>
      <c r="U1623" s="118"/>
      <c r="V1623" s="118"/>
      <c r="W1623" s="118"/>
    </row>
    <row r="1624" spans="15:23" ht="14.25">
      <c r="O1624" s="118"/>
      <c r="P1624" s="118"/>
      <c r="Q1624" s="118"/>
      <c r="R1624" s="118"/>
      <c r="S1624" s="118"/>
      <c r="T1624" s="118"/>
      <c r="U1624" s="118"/>
      <c r="V1624" s="118"/>
      <c r="W1624" s="118"/>
    </row>
    <row r="1625" spans="15:23" ht="14.25">
      <c r="O1625" s="118"/>
      <c r="P1625" s="118"/>
      <c r="Q1625" s="118"/>
      <c r="R1625" s="118"/>
      <c r="S1625" s="118"/>
      <c r="T1625" s="118"/>
      <c r="U1625" s="118"/>
      <c r="V1625" s="118"/>
      <c r="W1625" s="118"/>
    </row>
    <row r="1626" spans="15:23" ht="14.25">
      <c r="O1626" s="118"/>
      <c r="P1626" s="118"/>
      <c r="Q1626" s="118"/>
      <c r="R1626" s="118"/>
      <c r="S1626" s="118"/>
      <c r="T1626" s="118"/>
      <c r="U1626" s="118"/>
      <c r="V1626" s="118"/>
      <c r="W1626" s="118"/>
    </row>
    <row r="1627" spans="15:23" ht="14.25">
      <c r="O1627" s="118"/>
      <c r="P1627" s="118"/>
      <c r="Q1627" s="118"/>
      <c r="R1627" s="118"/>
      <c r="S1627" s="118"/>
      <c r="T1627" s="118"/>
      <c r="U1627" s="118"/>
      <c r="V1627" s="118"/>
      <c r="W1627" s="118"/>
    </row>
    <row r="1628" spans="15:23" ht="14.25">
      <c r="O1628" s="118"/>
      <c r="P1628" s="118"/>
      <c r="Q1628" s="118"/>
      <c r="R1628" s="118"/>
      <c r="S1628" s="118"/>
      <c r="T1628" s="118"/>
      <c r="U1628" s="118"/>
      <c r="V1628" s="118"/>
      <c r="W1628" s="118"/>
    </row>
    <row r="1629" spans="15:23" ht="14.25">
      <c r="O1629" s="118"/>
      <c r="P1629" s="118"/>
      <c r="Q1629" s="118"/>
      <c r="R1629" s="118"/>
      <c r="S1629" s="118"/>
      <c r="T1629" s="118"/>
      <c r="U1629" s="118"/>
      <c r="V1629" s="118"/>
      <c r="W1629" s="118"/>
    </row>
    <row r="1630" spans="15:23" ht="14.25">
      <c r="O1630" s="118"/>
      <c r="P1630" s="118"/>
      <c r="Q1630" s="118"/>
      <c r="R1630" s="118"/>
      <c r="S1630" s="118"/>
      <c r="T1630" s="118"/>
      <c r="U1630" s="118"/>
      <c r="V1630" s="118"/>
      <c r="W1630" s="118"/>
    </row>
    <row r="1631" spans="15:23" ht="14.25">
      <c r="O1631" s="118"/>
      <c r="P1631" s="118"/>
      <c r="Q1631" s="118"/>
      <c r="R1631" s="118"/>
      <c r="S1631" s="118"/>
      <c r="T1631" s="118"/>
      <c r="U1631" s="118"/>
      <c r="V1631" s="118"/>
      <c r="W1631" s="118"/>
    </row>
    <row r="1632" spans="15:23" ht="14.25">
      <c r="O1632" s="118"/>
      <c r="P1632" s="118"/>
      <c r="Q1632" s="118"/>
      <c r="R1632" s="118"/>
      <c r="S1632" s="118"/>
      <c r="T1632" s="118"/>
      <c r="U1632" s="118"/>
      <c r="V1632" s="118"/>
      <c r="W1632" s="118"/>
    </row>
    <row r="1633" spans="15:23" ht="14.25">
      <c r="O1633" s="118"/>
      <c r="P1633" s="118"/>
      <c r="Q1633" s="118"/>
      <c r="R1633" s="118"/>
      <c r="S1633" s="118"/>
      <c r="T1633" s="118"/>
      <c r="U1633" s="118"/>
      <c r="V1633" s="118"/>
      <c r="W1633" s="118"/>
    </row>
    <row r="1634" spans="15:23" ht="14.25">
      <c r="O1634" s="118"/>
      <c r="P1634" s="118"/>
      <c r="Q1634" s="118"/>
      <c r="R1634" s="118"/>
      <c r="S1634" s="118"/>
      <c r="T1634" s="118"/>
      <c r="U1634" s="118"/>
      <c r="V1634" s="118"/>
      <c r="W1634" s="118"/>
    </row>
    <row r="1635" spans="15:23" ht="14.25">
      <c r="O1635" s="118"/>
      <c r="P1635" s="118"/>
      <c r="Q1635" s="118"/>
      <c r="R1635" s="118"/>
      <c r="S1635" s="118"/>
      <c r="T1635" s="118"/>
      <c r="U1635" s="118"/>
      <c r="V1635" s="118"/>
      <c r="W1635" s="118"/>
    </row>
    <row r="1636" spans="15:23" ht="14.25">
      <c r="O1636" s="118"/>
      <c r="P1636" s="118"/>
      <c r="Q1636" s="118"/>
      <c r="R1636" s="118"/>
      <c r="S1636" s="118"/>
      <c r="T1636" s="118"/>
      <c r="U1636" s="118"/>
      <c r="V1636" s="118"/>
      <c r="W1636" s="118"/>
    </row>
    <row r="1637" spans="15:23" ht="14.25">
      <c r="O1637" s="118"/>
      <c r="P1637" s="118"/>
      <c r="Q1637" s="118"/>
      <c r="R1637" s="118"/>
      <c r="S1637" s="118"/>
      <c r="T1637" s="118"/>
      <c r="U1637" s="118"/>
      <c r="V1637" s="118"/>
      <c r="W1637" s="118"/>
    </row>
    <row r="1638" spans="15:23" ht="14.25">
      <c r="O1638" s="118"/>
      <c r="P1638" s="118"/>
      <c r="Q1638" s="118"/>
      <c r="R1638" s="118"/>
      <c r="S1638" s="118"/>
      <c r="T1638" s="118"/>
      <c r="U1638" s="118"/>
      <c r="V1638" s="118"/>
      <c r="W1638" s="118"/>
    </row>
    <row r="1639" spans="15:23" ht="14.25">
      <c r="O1639" s="118"/>
      <c r="P1639" s="118"/>
      <c r="Q1639" s="118"/>
      <c r="R1639" s="118"/>
      <c r="S1639" s="118"/>
      <c r="T1639" s="118"/>
      <c r="U1639" s="118"/>
      <c r="V1639" s="118"/>
      <c r="W1639" s="118"/>
    </row>
    <row r="1640" spans="15:23" ht="14.25">
      <c r="O1640" s="118"/>
      <c r="P1640" s="118"/>
      <c r="Q1640" s="118"/>
      <c r="R1640" s="118"/>
      <c r="S1640" s="118"/>
      <c r="T1640" s="118"/>
      <c r="U1640" s="118"/>
      <c r="V1640" s="118"/>
      <c r="W1640" s="118"/>
    </row>
    <row r="1641" spans="15:23" ht="14.25">
      <c r="O1641" s="118"/>
      <c r="P1641" s="118"/>
      <c r="Q1641" s="118"/>
      <c r="R1641" s="118"/>
      <c r="S1641" s="118"/>
      <c r="T1641" s="118"/>
      <c r="U1641" s="118"/>
      <c r="V1641" s="118"/>
      <c r="W1641" s="118"/>
    </row>
    <row r="1642" spans="15:23" ht="14.25">
      <c r="O1642" s="118"/>
      <c r="P1642" s="118"/>
      <c r="Q1642" s="118"/>
      <c r="R1642" s="118"/>
      <c r="S1642" s="118"/>
      <c r="T1642" s="118"/>
      <c r="U1642" s="118"/>
      <c r="V1642" s="118"/>
      <c r="W1642" s="118"/>
    </row>
    <row r="1643" spans="15:23" ht="14.25">
      <c r="O1643" s="118"/>
      <c r="P1643" s="118"/>
      <c r="Q1643" s="118"/>
      <c r="R1643" s="118"/>
      <c r="S1643" s="118"/>
      <c r="T1643" s="118"/>
      <c r="U1643" s="118"/>
      <c r="V1643" s="118"/>
      <c r="W1643" s="118"/>
    </row>
    <row r="1644" spans="15:23" ht="14.25">
      <c r="O1644" s="118"/>
      <c r="P1644" s="118"/>
      <c r="Q1644" s="118"/>
      <c r="R1644" s="118"/>
      <c r="S1644" s="118"/>
      <c r="T1644" s="118"/>
      <c r="U1644" s="118"/>
      <c r="V1644" s="118"/>
      <c r="W1644" s="118"/>
    </row>
    <row r="1645" spans="15:23" ht="14.25">
      <c r="O1645" s="118"/>
      <c r="P1645" s="118"/>
      <c r="Q1645" s="118"/>
      <c r="R1645" s="118"/>
      <c r="S1645" s="118"/>
      <c r="T1645" s="118"/>
      <c r="U1645" s="118"/>
      <c r="V1645" s="118"/>
      <c r="W1645" s="118"/>
    </row>
    <row r="1646" spans="15:23" ht="14.25">
      <c r="O1646" s="118"/>
      <c r="P1646" s="118"/>
      <c r="Q1646" s="118"/>
      <c r="R1646" s="118"/>
      <c r="S1646" s="118"/>
      <c r="T1646" s="118"/>
      <c r="U1646" s="118"/>
      <c r="V1646" s="118"/>
      <c r="W1646" s="118"/>
    </row>
    <row r="1647" spans="15:23" ht="14.25">
      <c r="O1647" s="118"/>
      <c r="P1647" s="118"/>
      <c r="Q1647" s="118"/>
      <c r="R1647" s="118"/>
      <c r="S1647" s="118"/>
      <c r="T1647" s="118"/>
      <c r="U1647" s="118"/>
      <c r="V1647" s="118"/>
      <c r="W1647" s="118"/>
    </row>
    <row r="1648" spans="15:23" ht="14.25">
      <c r="O1648" s="118"/>
      <c r="P1648" s="118"/>
      <c r="Q1648" s="118"/>
      <c r="R1648" s="118"/>
      <c r="S1648" s="118"/>
      <c r="T1648" s="118"/>
      <c r="U1648" s="118"/>
      <c r="V1648" s="118"/>
      <c r="W1648" s="118"/>
    </row>
    <row r="1649" spans="15:23" ht="14.25">
      <c r="O1649" s="118"/>
      <c r="P1649" s="118"/>
      <c r="Q1649" s="118"/>
      <c r="R1649" s="118"/>
      <c r="S1649" s="118"/>
      <c r="T1649" s="118"/>
      <c r="U1649" s="118"/>
      <c r="V1649" s="118"/>
      <c r="W1649" s="118"/>
    </row>
    <row r="1650" spans="15:23" ht="14.25">
      <c r="O1650" s="118"/>
      <c r="P1650" s="118"/>
      <c r="Q1650" s="118"/>
      <c r="R1650" s="118"/>
      <c r="S1650" s="118"/>
      <c r="T1650" s="118"/>
      <c r="U1650" s="118"/>
      <c r="V1650" s="118"/>
      <c r="W1650" s="118"/>
    </row>
    <row r="1651" spans="15:23" ht="14.25">
      <c r="O1651" s="118"/>
      <c r="P1651" s="118"/>
      <c r="Q1651" s="118"/>
      <c r="R1651" s="118"/>
      <c r="S1651" s="118"/>
      <c r="T1651" s="118"/>
      <c r="U1651" s="118"/>
      <c r="V1651" s="118"/>
      <c r="W1651" s="118"/>
    </row>
    <row r="1652" spans="15:23" ht="14.25">
      <c r="O1652" s="118"/>
      <c r="P1652" s="118"/>
      <c r="Q1652" s="118"/>
      <c r="R1652" s="118"/>
      <c r="S1652" s="118"/>
      <c r="T1652" s="118"/>
      <c r="U1652" s="118"/>
      <c r="V1652" s="118"/>
      <c r="W1652" s="118"/>
    </row>
    <row r="1653" spans="15:23" ht="14.25">
      <c r="O1653" s="118"/>
      <c r="P1653" s="118"/>
      <c r="Q1653" s="118"/>
      <c r="R1653" s="118"/>
      <c r="S1653" s="118"/>
      <c r="T1653" s="118"/>
      <c r="U1653" s="118"/>
      <c r="V1653" s="118"/>
      <c r="W1653" s="118"/>
    </row>
    <row r="1654" spans="15:23" ht="14.25">
      <c r="O1654" s="118"/>
      <c r="P1654" s="118"/>
      <c r="Q1654" s="118"/>
      <c r="R1654" s="118"/>
      <c r="S1654" s="118"/>
      <c r="T1654" s="118"/>
      <c r="U1654" s="118"/>
      <c r="V1654" s="118"/>
      <c r="W1654" s="118"/>
    </row>
    <row r="1655" spans="15:23" ht="14.25">
      <c r="O1655" s="118"/>
      <c r="P1655" s="118"/>
      <c r="Q1655" s="118"/>
      <c r="R1655" s="118"/>
      <c r="S1655" s="118"/>
      <c r="T1655" s="118"/>
      <c r="U1655" s="118"/>
      <c r="V1655" s="118"/>
      <c r="W1655" s="118"/>
    </row>
    <row r="1656" spans="15:23" ht="14.25">
      <c r="O1656" s="118"/>
      <c r="P1656" s="118"/>
      <c r="Q1656" s="118"/>
      <c r="R1656" s="118"/>
      <c r="S1656" s="118"/>
      <c r="T1656" s="118"/>
      <c r="U1656" s="118"/>
      <c r="V1656" s="118"/>
      <c r="W1656" s="118"/>
    </row>
    <row r="1657" spans="15:23" ht="14.25">
      <c r="O1657" s="118"/>
      <c r="P1657" s="118"/>
      <c r="Q1657" s="118"/>
      <c r="R1657" s="118"/>
      <c r="S1657" s="118"/>
      <c r="T1657" s="118"/>
      <c r="U1657" s="118"/>
      <c r="V1657" s="118"/>
      <c r="W1657" s="118"/>
    </row>
    <row r="1658" spans="15:23" ht="14.25">
      <c r="O1658" s="118"/>
      <c r="P1658" s="118"/>
      <c r="Q1658" s="118"/>
      <c r="R1658" s="118"/>
      <c r="S1658" s="118"/>
      <c r="T1658" s="118"/>
      <c r="U1658" s="118"/>
      <c r="V1658" s="118"/>
      <c r="W1658" s="118"/>
    </row>
    <row r="1659" spans="15:23" ht="14.25">
      <c r="O1659" s="118"/>
      <c r="P1659" s="118"/>
      <c r="Q1659" s="118"/>
      <c r="R1659" s="118"/>
      <c r="S1659" s="118"/>
      <c r="T1659" s="118"/>
      <c r="U1659" s="118"/>
      <c r="V1659" s="118"/>
      <c r="W1659" s="118"/>
    </row>
    <row r="1660" spans="15:23" ht="14.25">
      <c r="O1660" s="118"/>
      <c r="P1660" s="118"/>
      <c r="Q1660" s="118"/>
      <c r="R1660" s="118"/>
      <c r="S1660" s="118"/>
      <c r="T1660" s="118"/>
      <c r="U1660" s="118"/>
      <c r="V1660" s="118"/>
      <c r="W1660" s="118"/>
    </row>
    <row r="1661" spans="15:23" ht="14.25">
      <c r="O1661" s="118"/>
      <c r="P1661" s="118"/>
      <c r="Q1661" s="118"/>
      <c r="R1661" s="118"/>
      <c r="S1661" s="118"/>
      <c r="T1661" s="118"/>
      <c r="U1661" s="118"/>
      <c r="V1661" s="118"/>
      <c r="W1661" s="118"/>
    </row>
    <row r="1662" spans="15:23" ht="14.25">
      <c r="O1662" s="118"/>
      <c r="P1662" s="118"/>
      <c r="Q1662" s="118"/>
      <c r="R1662" s="118"/>
      <c r="S1662" s="118"/>
      <c r="T1662" s="118"/>
      <c r="U1662" s="118"/>
      <c r="V1662" s="118"/>
      <c r="W1662" s="118"/>
    </row>
    <row r="1663" spans="15:23" ht="14.25">
      <c r="O1663" s="118"/>
      <c r="P1663" s="118"/>
      <c r="Q1663" s="118"/>
      <c r="R1663" s="118"/>
      <c r="S1663" s="118"/>
      <c r="T1663" s="118"/>
      <c r="U1663" s="118"/>
      <c r="V1663" s="118"/>
      <c r="W1663" s="118"/>
    </row>
    <row r="1664" spans="15:23" ht="14.25">
      <c r="O1664" s="118"/>
      <c r="P1664" s="118"/>
      <c r="Q1664" s="118"/>
      <c r="R1664" s="118"/>
      <c r="S1664" s="118"/>
      <c r="T1664" s="118"/>
      <c r="U1664" s="118"/>
      <c r="V1664" s="118"/>
      <c r="W1664" s="118"/>
    </row>
    <row r="1665" spans="15:23" ht="14.25">
      <c r="O1665" s="118"/>
      <c r="P1665" s="118"/>
      <c r="Q1665" s="118"/>
      <c r="R1665" s="118"/>
      <c r="S1665" s="118"/>
      <c r="T1665" s="118"/>
      <c r="U1665" s="118"/>
      <c r="V1665" s="118"/>
      <c r="W1665" s="118"/>
    </row>
    <row r="1666" spans="15:23" ht="14.25">
      <c r="O1666" s="118"/>
      <c r="P1666" s="118"/>
      <c r="Q1666" s="118"/>
      <c r="R1666" s="118"/>
      <c r="S1666" s="118"/>
      <c r="T1666" s="118"/>
      <c r="U1666" s="118"/>
      <c r="V1666" s="118"/>
      <c r="W1666" s="118"/>
    </row>
    <row r="1667" spans="15:23" ht="14.25">
      <c r="O1667" s="118"/>
      <c r="P1667" s="118"/>
      <c r="Q1667" s="118"/>
      <c r="R1667" s="118"/>
      <c r="S1667" s="118"/>
      <c r="T1667" s="118"/>
      <c r="U1667" s="118"/>
      <c r="V1667" s="118"/>
      <c r="W1667" s="118"/>
    </row>
    <row r="1668" spans="15:23" ht="14.25">
      <c r="O1668" s="118"/>
      <c r="P1668" s="118"/>
      <c r="Q1668" s="118"/>
      <c r="R1668" s="118"/>
      <c r="S1668" s="118"/>
      <c r="T1668" s="118"/>
      <c r="U1668" s="118"/>
      <c r="V1668" s="118"/>
      <c r="W1668" s="118"/>
    </row>
    <row r="1669" spans="15:23" ht="14.25">
      <c r="O1669" s="118"/>
      <c r="P1669" s="118"/>
      <c r="Q1669" s="118"/>
      <c r="R1669" s="118"/>
      <c r="S1669" s="118"/>
      <c r="T1669" s="118"/>
      <c r="U1669" s="118"/>
      <c r="V1669" s="118"/>
      <c r="W1669" s="118"/>
    </row>
    <row r="1670" spans="15:23" ht="14.25">
      <c r="O1670" s="118"/>
      <c r="P1670" s="118"/>
      <c r="Q1670" s="118"/>
      <c r="R1670" s="118"/>
      <c r="S1670" s="118"/>
      <c r="T1670" s="118"/>
      <c r="U1670" s="118"/>
      <c r="V1670" s="118"/>
      <c r="W1670" s="118"/>
    </row>
    <row r="1671" spans="15:23" ht="14.25">
      <c r="O1671" s="118"/>
      <c r="P1671" s="118"/>
      <c r="Q1671" s="118"/>
      <c r="R1671" s="118"/>
      <c r="S1671" s="118"/>
      <c r="T1671" s="118"/>
      <c r="U1671" s="118"/>
      <c r="V1671" s="118"/>
      <c r="W1671" s="118"/>
    </row>
    <row r="1672" spans="15:23" ht="14.25">
      <c r="O1672" s="118"/>
      <c r="P1672" s="118"/>
      <c r="Q1672" s="118"/>
      <c r="R1672" s="118"/>
      <c r="S1672" s="118"/>
      <c r="T1672" s="118"/>
      <c r="U1672" s="118"/>
      <c r="V1672" s="118"/>
      <c r="W1672" s="118"/>
    </row>
    <row r="1673" spans="15:23" ht="14.25">
      <c r="O1673" s="118"/>
      <c r="P1673" s="118"/>
      <c r="Q1673" s="118"/>
      <c r="R1673" s="118"/>
      <c r="S1673" s="118"/>
      <c r="T1673" s="118"/>
      <c r="U1673" s="118"/>
      <c r="V1673" s="118"/>
      <c r="W1673" s="118"/>
    </row>
    <row r="1674" spans="15:23" ht="14.25">
      <c r="O1674" s="118"/>
      <c r="P1674" s="118"/>
      <c r="Q1674" s="118"/>
      <c r="R1674" s="118"/>
      <c r="S1674" s="118"/>
      <c r="T1674" s="118"/>
      <c r="U1674" s="118"/>
      <c r="V1674" s="118"/>
      <c r="W1674" s="118"/>
    </row>
    <row r="1675" spans="15:23" ht="14.25">
      <c r="O1675" s="118"/>
      <c r="P1675" s="118"/>
      <c r="Q1675" s="118"/>
      <c r="R1675" s="118"/>
      <c r="S1675" s="118"/>
      <c r="T1675" s="118"/>
      <c r="U1675" s="118"/>
      <c r="V1675" s="118"/>
      <c r="W1675" s="118"/>
    </row>
    <row r="1676" spans="15:23" ht="14.25">
      <c r="O1676" s="118"/>
      <c r="P1676" s="118"/>
      <c r="Q1676" s="118"/>
      <c r="R1676" s="118"/>
      <c r="S1676" s="118"/>
      <c r="T1676" s="118"/>
      <c r="U1676" s="118"/>
      <c r="V1676" s="118"/>
      <c r="W1676" s="118"/>
    </row>
    <row r="1677" spans="15:23" ht="14.25">
      <c r="O1677" s="118"/>
      <c r="P1677" s="118"/>
      <c r="Q1677" s="118"/>
      <c r="R1677" s="118"/>
      <c r="S1677" s="118"/>
      <c r="T1677" s="118"/>
      <c r="U1677" s="118"/>
      <c r="V1677" s="118"/>
      <c r="W1677" s="118"/>
    </row>
    <row r="1678" spans="15:23" ht="14.25">
      <c r="O1678" s="118"/>
      <c r="P1678" s="118"/>
      <c r="Q1678" s="118"/>
      <c r="R1678" s="118"/>
      <c r="S1678" s="118"/>
      <c r="T1678" s="118"/>
      <c r="U1678" s="118"/>
      <c r="V1678" s="118"/>
      <c r="W1678" s="118"/>
    </row>
    <row r="1679" spans="15:23" ht="14.25">
      <c r="O1679" s="118"/>
      <c r="P1679" s="118"/>
      <c r="Q1679" s="118"/>
      <c r="R1679" s="118"/>
      <c r="S1679" s="118"/>
      <c r="T1679" s="118"/>
      <c r="U1679" s="118"/>
      <c r="V1679" s="118"/>
      <c r="W1679" s="118"/>
    </row>
    <row r="1680" spans="15:23" ht="14.25">
      <c r="O1680" s="118"/>
      <c r="P1680" s="118"/>
      <c r="Q1680" s="118"/>
      <c r="R1680" s="118"/>
      <c r="S1680" s="118"/>
      <c r="T1680" s="118"/>
      <c r="U1680" s="118"/>
      <c r="V1680" s="118"/>
      <c r="W1680" s="118"/>
    </row>
    <row r="1681" spans="15:23" ht="14.25">
      <c r="O1681" s="118"/>
      <c r="P1681" s="118"/>
      <c r="Q1681" s="118"/>
      <c r="R1681" s="118"/>
      <c r="S1681" s="118"/>
      <c r="T1681" s="118"/>
      <c r="U1681" s="118"/>
      <c r="V1681" s="118"/>
      <c r="W1681" s="118"/>
    </row>
    <row r="1682" spans="15:23" ht="14.25">
      <c r="O1682" s="118"/>
      <c r="P1682" s="118"/>
      <c r="Q1682" s="118"/>
      <c r="R1682" s="118"/>
      <c r="S1682" s="118"/>
      <c r="T1682" s="118"/>
      <c r="U1682" s="118"/>
      <c r="V1682" s="118"/>
      <c r="W1682" s="118"/>
    </row>
    <row r="1683" spans="15:23" ht="14.25">
      <c r="O1683" s="118"/>
      <c r="P1683" s="118"/>
      <c r="Q1683" s="118"/>
      <c r="R1683" s="118"/>
      <c r="S1683" s="118"/>
      <c r="T1683" s="118"/>
      <c r="U1683" s="118"/>
      <c r="V1683" s="118"/>
      <c r="W1683" s="118"/>
    </row>
    <row r="1684" spans="15:23" ht="14.25">
      <c r="O1684" s="118"/>
      <c r="P1684" s="118"/>
      <c r="Q1684" s="118"/>
      <c r="R1684" s="118"/>
      <c r="S1684" s="118"/>
      <c r="T1684" s="118"/>
      <c r="U1684" s="118"/>
      <c r="V1684" s="118"/>
      <c r="W1684" s="118"/>
    </row>
    <row r="1685" spans="15:23" ht="14.25">
      <c r="O1685" s="118"/>
      <c r="P1685" s="118"/>
      <c r="Q1685" s="118"/>
      <c r="R1685" s="118"/>
      <c r="S1685" s="118"/>
      <c r="T1685" s="118"/>
      <c r="U1685" s="118"/>
      <c r="V1685" s="118"/>
      <c r="W1685" s="118"/>
    </row>
    <row r="1686" spans="15:23" ht="14.25">
      <c r="O1686" s="118"/>
      <c r="P1686" s="118"/>
      <c r="Q1686" s="118"/>
      <c r="R1686" s="118"/>
      <c r="S1686" s="118"/>
      <c r="T1686" s="118"/>
      <c r="U1686" s="118"/>
      <c r="V1686" s="118"/>
      <c r="W1686" s="118"/>
    </row>
    <row r="1687" spans="15:23" ht="14.25">
      <c r="O1687" s="118"/>
      <c r="P1687" s="118"/>
      <c r="Q1687" s="118"/>
      <c r="R1687" s="118"/>
      <c r="S1687" s="118"/>
      <c r="T1687" s="118"/>
      <c r="U1687" s="118"/>
      <c r="V1687" s="118"/>
      <c r="W1687" s="118"/>
    </row>
    <row r="1688" spans="15:23" ht="14.25">
      <c r="O1688" s="118"/>
      <c r="P1688" s="118"/>
      <c r="Q1688" s="118"/>
      <c r="R1688" s="118"/>
      <c r="S1688" s="118"/>
      <c r="T1688" s="118"/>
      <c r="U1688" s="118"/>
      <c r="V1688" s="118"/>
      <c r="W1688" s="118"/>
    </row>
    <row r="1689" spans="15:23" ht="14.25">
      <c r="O1689" s="118"/>
      <c r="P1689" s="118"/>
      <c r="Q1689" s="118"/>
      <c r="R1689" s="118"/>
      <c r="S1689" s="118"/>
      <c r="T1689" s="118"/>
      <c r="U1689" s="118"/>
      <c r="V1689" s="118"/>
      <c r="W1689" s="118"/>
    </row>
    <row r="1690" spans="15:23" ht="14.25">
      <c r="O1690" s="118"/>
      <c r="P1690" s="118"/>
      <c r="Q1690" s="118"/>
      <c r="R1690" s="118"/>
      <c r="S1690" s="118"/>
      <c r="T1690" s="118"/>
      <c r="U1690" s="118"/>
      <c r="V1690" s="118"/>
      <c r="W1690" s="118"/>
    </row>
    <row r="1691" spans="15:23" ht="14.25">
      <c r="O1691" s="118"/>
      <c r="P1691" s="118"/>
      <c r="Q1691" s="118"/>
      <c r="R1691" s="118"/>
      <c r="S1691" s="118"/>
      <c r="T1691" s="118"/>
      <c r="U1691" s="118"/>
      <c r="V1691" s="118"/>
      <c r="W1691" s="118"/>
    </row>
    <row r="1692" spans="15:23" ht="14.25">
      <c r="O1692" s="118"/>
      <c r="P1692" s="118"/>
      <c r="Q1692" s="118"/>
      <c r="R1692" s="118"/>
      <c r="S1692" s="118"/>
      <c r="T1692" s="118"/>
      <c r="U1692" s="118"/>
      <c r="V1692" s="118"/>
      <c r="W1692" s="118"/>
    </row>
    <row r="1693" spans="15:23" ht="14.25">
      <c r="O1693" s="118"/>
      <c r="P1693" s="118"/>
      <c r="Q1693" s="118"/>
      <c r="R1693" s="118"/>
      <c r="S1693" s="118"/>
      <c r="T1693" s="118"/>
      <c r="U1693" s="118"/>
      <c r="V1693" s="118"/>
      <c r="W1693" s="118"/>
    </row>
    <row r="1694" spans="15:23" ht="14.25">
      <c r="O1694" s="118"/>
      <c r="P1694" s="118"/>
      <c r="Q1694" s="118"/>
      <c r="R1694" s="118"/>
      <c r="S1694" s="118"/>
      <c r="T1694" s="118"/>
      <c r="U1694" s="118"/>
      <c r="V1694" s="118"/>
      <c r="W1694" s="118"/>
    </row>
    <row r="1695" spans="15:23" ht="14.25">
      <c r="O1695" s="118"/>
      <c r="P1695" s="118"/>
      <c r="Q1695" s="118"/>
      <c r="R1695" s="118"/>
      <c r="S1695" s="118"/>
      <c r="T1695" s="118"/>
      <c r="U1695" s="118"/>
      <c r="V1695" s="118"/>
      <c r="W1695" s="118"/>
    </row>
    <row r="1696" spans="15:23" ht="14.25">
      <c r="O1696" s="118"/>
      <c r="P1696" s="118"/>
      <c r="Q1696" s="118"/>
      <c r="R1696" s="118"/>
      <c r="S1696" s="118"/>
      <c r="T1696" s="118"/>
      <c r="U1696" s="118"/>
      <c r="V1696" s="118"/>
      <c r="W1696" s="118"/>
    </row>
    <row r="1697" spans="15:23" ht="14.25">
      <c r="O1697" s="118"/>
      <c r="P1697" s="118"/>
      <c r="Q1697" s="118"/>
      <c r="R1697" s="118"/>
      <c r="S1697" s="118"/>
      <c r="T1697" s="118"/>
      <c r="U1697" s="118"/>
      <c r="V1697" s="118"/>
      <c r="W1697" s="118"/>
    </row>
    <row r="1698" spans="15:23" ht="14.25">
      <c r="O1698" s="118"/>
      <c r="P1698" s="118"/>
      <c r="Q1698" s="118"/>
      <c r="R1698" s="118"/>
      <c r="S1698" s="118"/>
      <c r="T1698" s="118"/>
      <c r="U1698" s="118"/>
      <c r="V1698" s="118"/>
      <c r="W1698" s="118"/>
    </row>
    <row r="1699" spans="15:23" ht="14.25">
      <c r="O1699" s="118"/>
      <c r="P1699" s="118"/>
      <c r="Q1699" s="118"/>
      <c r="R1699" s="118"/>
      <c r="S1699" s="118"/>
      <c r="T1699" s="118"/>
      <c r="U1699" s="118"/>
      <c r="V1699" s="118"/>
      <c r="W1699" s="118"/>
    </row>
    <row r="1700" spans="15:23" ht="14.25">
      <c r="O1700" s="118"/>
      <c r="P1700" s="118"/>
      <c r="Q1700" s="118"/>
      <c r="R1700" s="118"/>
      <c r="S1700" s="118"/>
      <c r="T1700" s="118"/>
      <c r="U1700" s="118"/>
      <c r="V1700" s="118"/>
      <c r="W1700" s="118"/>
    </row>
    <row r="1701" spans="15:23" ht="14.25">
      <c r="O1701" s="118"/>
      <c r="P1701" s="118"/>
      <c r="Q1701" s="118"/>
      <c r="R1701" s="118"/>
      <c r="S1701" s="118"/>
      <c r="T1701" s="118"/>
      <c r="U1701" s="118"/>
      <c r="V1701" s="118"/>
      <c r="W1701" s="118"/>
    </row>
    <row r="1702" spans="15:23" ht="14.25">
      <c r="O1702" s="118"/>
      <c r="P1702" s="118"/>
      <c r="Q1702" s="118"/>
      <c r="R1702" s="118"/>
      <c r="S1702" s="118"/>
      <c r="T1702" s="118"/>
      <c r="U1702" s="118"/>
      <c r="V1702" s="118"/>
      <c r="W1702" s="118"/>
    </row>
    <row r="1703" spans="15:23" ht="14.25">
      <c r="O1703" s="118"/>
      <c r="P1703" s="118"/>
      <c r="Q1703" s="118"/>
      <c r="R1703" s="118"/>
      <c r="S1703" s="118"/>
      <c r="T1703" s="118"/>
      <c r="U1703" s="118"/>
      <c r="V1703" s="118"/>
      <c r="W1703" s="118"/>
    </row>
    <row r="1704" spans="15:23" ht="14.25">
      <c r="O1704" s="118"/>
      <c r="P1704" s="118"/>
      <c r="Q1704" s="118"/>
      <c r="R1704" s="118"/>
      <c r="S1704" s="118"/>
      <c r="T1704" s="118"/>
      <c r="U1704" s="118"/>
      <c r="V1704" s="118"/>
      <c r="W1704" s="118"/>
    </row>
    <row r="1705" spans="15:23" ht="14.25">
      <c r="O1705" s="118"/>
      <c r="P1705" s="118"/>
      <c r="Q1705" s="118"/>
      <c r="R1705" s="118"/>
      <c r="S1705" s="118"/>
      <c r="T1705" s="118"/>
      <c r="U1705" s="118"/>
      <c r="V1705" s="118"/>
      <c r="W1705" s="118"/>
    </row>
    <row r="1706" spans="15:23" ht="14.25">
      <c r="O1706" s="118"/>
      <c r="P1706" s="118"/>
      <c r="Q1706" s="118"/>
      <c r="R1706" s="118"/>
      <c r="S1706" s="118"/>
      <c r="T1706" s="118"/>
      <c r="U1706" s="118"/>
      <c r="V1706" s="118"/>
      <c r="W1706" s="118"/>
    </row>
    <row r="1707" spans="15:23" ht="14.25">
      <c r="O1707" s="118"/>
      <c r="P1707" s="118"/>
      <c r="Q1707" s="118"/>
      <c r="R1707" s="118"/>
      <c r="S1707" s="118"/>
      <c r="T1707" s="118"/>
      <c r="U1707" s="118"/>
      <c r="V1707" s="118"/>
      <c r="W1707" s="118"/>
    </row>
    <row r="1708" spans="15:23" ht="14.25">
      <c r="O1708" s="118"/>
      <c r="P1708" s="118"/>
      <c r="Q1708" s="118"/>
      <c r="R1708" s="118"/>
      <c r="S1708" s="118"/>
      <c r="T1708" s="118"/>
      <c r="U1708" s="118"/>
      <c r="V1708" s="118"/>
      <c r="W1708" s="118"/>
    </row>
    <row r="1709" spans="15:23" ht="14.25">
      <c r="O1709" s="118"/>
      <c r="P1709" s="118"/>
      <c r="Q1709" s="118"/>
      <c r="R1709" s="118"/>
      <c r="S1709" s="118"/>
      <c r="T1709" s="118"/>
      <c r="U1709" s="118"/>
      <c r="V1709" s="118"/>
      <c r="W1709" s="118"/>
    </row>
    <row r="1710" spans="15:23" ht="14.25">
      <c r="O1710" s="118"/>
      <c r="P1710" s="118"/>
      <c r="Q1710" s="118"/>
      <c r="R1710" s="118"/>
      <c r="S1710" s="118"/>
      <c r="T1710" s="118"/>
      <c r="U1710" s="118"/>
      <c r="V1710" s="118"/>
      <c r="W1710" s="118"/>
    </row>
    <row r="1711" spans="15:23" ht="14.25">
      <c r="O1711" s="118"/>
      <c r="P1711" s="118"/>
      <c r="Q1711" s="118"/>
      <c r="R1711" s="118"/>
      <c r="S1711" s="118"/>
      <c r="T1711" s="118"/>
      <c r="U1711" s="118"/>
      <c r="V1711" s="118"/>
      <c r="W1711" s="118"/>
    </row>
    <row r="1712" spans="15:23" ht="14.25">
      <c r="O1712" s="118"/>
      <c r="P1712" s="118"/>
      <c r="Q1712" s="118"/>
      <c r="R1712" s="118"/>
      <c r="S1712" s="118"/>
      <c r="T1712" s="118"/>
      <c r="U1712" s="118"/>
      <c r="V1712" s="118"/>
      <c r="W1712" s="118"/>
    </row>
    <row r="1713" spans="15:23" ht="14.25">
      <c r="O1713" s="118"/>
      <c r="P1713" s="118"/>
      <c r="Q1713" s="118"/>
      <c r="R1713" s="118"/>
      <c r="S1713" s="118"/>
      <c r="T1713" s="118"/>
      <c r="U1713" s="118"/>
      <c r="V1713" s="118"/>
      <c r="W1713" s="118"/>
    </row>
    <row r="1714" spans="15:23" ht="14.25">
      <c r="O1714" s="118"/>
      <c r="P1714" s="118"/>
      <c r="Q1714" s="118"/>
      <c r="R1714" s="118"/>
      <c r="S1714" s="118"/>
      <c r="T1714" s="118"/>
      <c r="U1714" s="118"/>
      <c r="V1714" s="118"/>
      <c r="W1714" s="118"/>
    </row>
    <row r="1715" spans="15:23" ht="14.25">
      <c r="O1715" s="118"/>
      <c r="P1715" s="118"/>
      <c r="Q1715" s="118"/>
      <c r="R1715" s="118"/>
      <c r="S1715" s="118"/>
      <c r="T1715" s="118"/>
      <c r="U1715" s="118"/>
      <c r="V1715" s="118"/>
      <c r="W1715" s="118"/>
    </row>
    <row r="1716" spans="15:23" ht="14.25">
      <c r="O1716" s="118"/>
      <c r="P1716" s="118"/>
      <c r="Q1716" s="118"/>
      <c r="R1716" s="118"/>
      <c r="S1716" s="118"/>
      <c r="T1716" s="118"/>
      <c r="U1716" s="118"/>
      <c r="V1716" s="118"/>
      <c r="W1716" s="118"/>
    </row>
    <row r="1717" spans="15:23" ht="14.25">
      <c r="O1717" s="118"/>
      <c r="P1717" s="118"/>
      <c r="Q1717" s="118"/>
      <c r="R1717" s="118"/>
      <c r="S1717" s="118"/>
      <c r="T1717" s="118"/>
      <c r="U1717" s="118"/>
      <c r="V1717" s="118"/>
      <c r="W1717" s="118"/>
    </row>
    <row r="1718" spans="15:23" ht="14.25">
      <c r="O1718" s="118"/>
      <c r="P1718" s="118"/>
      <c r="Q1718" s="118"/>
      <c r="R1718" s="118"/>
      <c r="S1718" s="118"/>
      <c r="T1718" s="118"/>
      <c r="U1718" s="118"/>
      <c r="V1718" s="118"/>
      <c r="W1718" s="118"/>
    </row>
    <row r="1719" spans="15:23" ht="14.25">
      <c r="O1719" s="118"/>
      <c r="P1719" s="118"/>
      <c r="Q1719" s="118"/>
      <c r="R1719" s="118"/>
      <c r="S1719" s="118"/>
      <c r="T1719" s="118"/>
      <c r="U1719" s="118"/>
      <c r="V1719" s="118"/>
      <c r="W1719" s="118"/>
    </row>
    <row r="1720" spans="15:23" ht="14.25">
      <c r="O1720" s="118"/>
      <c r="P1720" s="118"/>
      <c r="Q1720" s="118"/>
      <c r="R1720" s="118"/>
      <c r="S1720" s="118"/>
      <c r="T1720" s="118"/>
      <c r="U1720" s="118"/>
      <c r="V1720" s="118"/>
      <c r="W1720" s="118"/>
    </row>
    <row r="1721" spans="15:23" ht="14.25">
      <c r="O1721" s="118"/>
      <c r="P1721" s="118"/>
      <c r="Q1721" s="118"/>
      <c r="R1721" s="118"/>
      <c r="S1721" s="118"/>
      <c r="T1721" s="118"/>
      <c r="U1721" s="118"/>
      <c r="V1721" s="118"/>
      <c r="W1721" s="118"/>
    </row>
    <row r="1722" spans="15:23" ht="14.25">
      <c r="O1722" s="118"/>
      <c r="P1722" s="118"/>
      <c r="Q1722" s="118"/>
      <c r="R1722" s="118"/>
      <c r="S1722" s="118"/>
      <c r="T1722" s="118"/>
      <c r="U1722" s="118"/>
      <c r="V1722" s="118"/>
      <c r="W1722" s="118"/>
    </row>
    <row r="1723" spans="15:23" ht="14.25">
      <c r="O1723" s="118"/>
      <c r="P1723" s="118"/>
      <c r="Q1723" s="118"/>
      <c r="R1723" s="118"/>
      <c r="S1723" s="118"/>
      <c r="T1723" s="118"/>
      <c r="U1723" s="118"/>
      <c r="V1723" s="118"/>
      <c r="W1723" s="118"/>
    </row>
    <row r="1724" spans="15:23" ht="14.25">
      <c r="O1724" s="118"/>
      <c r="P1724" s="118"/>
      <c r="Q1724" s="118"/>
      <c r="R1724" s="118"/>
      <c r="S1724" s="118"/>
      <c r="T1724" s="118"/>
      <c r="U1724" s="118"/>
      <c r="V1724" s="118"/>
      <c r="W1724" s="118"/>
    </row>
    <row r="1725" spans="15:23" ht="14.25">
      <c r="O1725" s="118"/>
      <c r="P1725" s="118"/>
      <c r="Q1725" s="118"/>
      <c r="R1725" s="118"/>
      <c r="S1725" s="118"/>
      <c r="T1725" s="118"/>
      <c r="U1725" s="118"/>
      <c r="V1725" s="118"/>
      <c r="W1725" s="118"/>
    </row>
    <row r="1726" spans="15:23" ht="14.25">
      <c r="O1726" s="118"/>
      <c r="P1726" s="118"/>
      <c r="Q1726" s="118"/>
      <c r="R1726" s="118"/>
      <c r="S1726" s="118"/>
      <c r="T1726" s="118"/>
      <c r="U1726" s="118"/>
      <c r="V1726" s="118"/>
      <c r="W1726" s="118"/>
    </row>
    <row r="1727" spans="15:23" ht="14.25">
      <c r="O1727" s="118"/>
      <c r="P1727" s="118"/>
      <c r="Q1727" s="118"/>
      <c r="R1727" s="118"/>
      <c r="S1727" s="118"/>
      <c r="T1727" s="118"/>
      <c r="U1727" s="118"/>
      <c r="V1727" s="118"/>
      <c r="W1727" s="118"/>
    </row>
    <row r="1728" spans="15:23" ht="14.25">
      <c r="O1728" s="118"/>
      <c r="P1728" s="118"/>
      <c r="Q1728" s="118"/>
      <c r="R1728" s="118"/>
      <c r="S1728" s="118"/>
      <c r="T1728" s="118"/>
      <c r="U1728" s="118"/>
      <c r="V1728" s="118"/>
      <c r="W1728" s="118"/>
    </row>
    <row r="1729" spans="15:23" ht="14.25">
      <c r="O1729" s="118"/>
      <c r="P1729" s="118"/>
      <c r="Q1729" s="118"/>
      <c r="R1729" s="118"/>
      <c r="S1729" s="118"/>
      <c r="T1729" s="118"/>
      <c r="U1729" s="118"/>
      <c r="V1729" s="118"/>
      <c r="W1729" s="118"/>
    </row>
    <row r="1730" spans="15:23" ht="14.25">
      <c r="O1730" s="118"/>
      <c r="P1730" s="118"/>
      <c r="Q1730" s="118"/>
      <c r="R1730" s="118"/>
      <c r="S1730" s="118"/>
      <c r="T1730" s="118"/>
      <c r="U1730" s="118"/>
      <c r="V1730" s="118"/>
      <c r="W1730" s="118"/>
    </row>
    <row r="1731" spans="15:23" ht="14.25">
      <c r="O1731" s="118"/>
      <c r="P1731" s="118"/>
      <c r="Q1731" s="118"/>
      <c r="R1731" s="118"/>
      <c r="S1731" s="118"/>
      <c r="T1731" s="118"/>
      <c r="U1731" s="118"/>
      <c r="V1731" s="118"/>
      <c r="W1731" s="118"/>
    </row>
    <row r="1732" spans="15:23" ht="14.25">
      <c r="O1732" s="118"/>
      <c r="P1732" s="118"/>
      <c r="Q1732" s="118"/>
      <c r="R1732" s="118"/>
      <c r="S1732" s="118"/>
      <c r="T1732" s="118"/>
      <c r="U1732" s="118"/>
      <c r="V1732" s="118"/>
      <c r="W1732" s="118"/>
    </row>
    <row r="1733" spans="15:23" ht="14.25">
      <c r="O1733" s="118"/>
      <c r="P1733" s="118"/>
      <c r="Q1733" s="118"/>
      <c r="R1733" s="118"/>
      <c r="S1733" s="118"/>
      <c r="T1733" s="118"/>
      <c r="U1733" s="118"/>
      <c r="V1733" s="118"/>
      <c r="W1733" s="118"/>
    </row>
    <row r="1734" spans="15:23" ht="14.25">
      <c r="O1734" s="118"/>
      <c r="P1734" s="118"/>
      <c r="Q1734" s="118"/>
      <c r="R1734" s="118"/>
      <c r="S1734" s="118"/>
      <c r="T1734" s="118"/>
      <c r="U1734" s="118"/>
      <c r="V1734" s="118"/>
      <c r="W1734" s="118"/>
    </row>
    <row r="1735" spans="15:23" ht="14.25">
      <c r="O1735" s="118"/>
      <c r="P1735" s="118"/>
      <c r="Q1735" s="118"/>
      <c r="R1735" s="118"/>
      <c r="S1735" s="118"/>
      <c r="T1735" s="118"/>
      <c r="U1735" s="118"/>
      <c r="V1735" s="118"/>
      <c r="W1735" s="118"/>
    </row>
    <row r="1736" spans="15:23" ht="14.25">
      <c r="O1736" s="118"/>
      <c r="P1736" s="118"/>
      <c r="Q1736" s="118"/>
      <c r="R1736" s="118"/>
      <c r="S1736" s="118"/>
      <c r="T1736" s="118"/>
      <c r="U1736" s="118"/>
      <c r="V1736" s="118"/>
      <c r="W1736" s="118"/>
    </row>
    <row r="1737" spans="15:23" ht="14.25">
      <c r="O1737" s="118"/>
      <c r="P1737" s="118"/>
      <c r="Q1737" s="118"/>
      <c r="R1737" s="118"/>
      <c r="S1737" s="118"/>
      <c r="T1737" s="118"/>
      <c r="U1737" s="118"/>
      <c r="V1737" s="118"/>
      <c r="W1737" s="118"/>
    </row>
    <row r="1738" spans="15:23" ht="14.25">
      <c r="O1738" s="118"/>
      <c r="P1738" s="118"/>
      <c r="Q1738" s="118"/>
      <c r="R1738" s="118"/>
      <c r="S1738" s="118"/>
      <c r="T1738" s="118"/>
      <c r="U1738" s="118"/>
      <c r="V1738" s="118"/>
      <c r="W1738" s="118"/>
    </row>
    <row r="1739" spans="15:23" ht="14.25">
      <c r="O1739" s="118"/>
      <c r="P1739" s="118"/>
      <c r="Q1739" s="118"/>
      <c r="R1739" s="118"/>
      <c r="S1739" s="118"/>
      <c r="T1739" s="118"/>
      <c r="U1739" s="118"/>
      <c r="V1739" s="118"/>
      <c r="W1739" s="118"/>
    </row>
    <row r="1740" spans="15:23" ht="14.25">
      <c r="O1740" s="118"/>
      <c r="P1740" s="118"/>
      <c r="Q1740" s="118"/>
      <c r="R1740" s="118"/>
      <c r="S1740" s="118"/>
      <c r="T1740" s="118"/>
      <c r="U1740" s="118"/>
      <c r="V1740" s="118"/>
      <c r="W1740" s="118"/>
    </row>
    <row r="1741" spans="15:23" ht="14.25">
      <c r="O1741" s="118"/>
      <c r="P1741" s="118"/>
      <c r="Q1741" s="118"/>
      <c r="R1741" s="118"/>
      <c r="S1741" s="118"/>
      <c r="T1741" s="118"/>
      <c r="U1741" s="118"/>
      <c r="V1741" s="118"/>
      <c r="W1741" s="118"/>
    </row>
    <row r="1742" spans="15:23" ht="14.25">
      <c r="O1742" s="118"/>
      <c r="P1742" s="118"/>
      <c r="Q1742" s="118"/>
      <c r="R1742" s="118"/>
      <c r="S1742" s="118"/>
      <c r="T1742" s="118"/>
      <c r="U1742" s="118"/>
      <c r="V1742" s="118"/>
      <c r="W1742" s="118"/>
    </row>
    <row r="1743" spans="15:23" ht="14.25">
      <c r="O1743" s="118"/>
      <c r="P1743" s="118"/>
      <c r="Q1743" s="118"/>
      <c r="R1743" s="118"/>
      <c r="S1743" s="118"/>
      <c r="T1743" s="118"/>
      <c r="U1743" s="118"/>
      <c r="V1743" s="118"/>
      <c r="W1743" s="118"/>
    </row>
    <row r="1744" spans="15:23" ht="14.25">
      <c r="O1744" s="118"/>
      <c r="P1744" s="118"/>
      <c r="Q1744" s="118"/>
      <c r="R1744" s="118"/>
      <c r="S1744" s="118"/>
      <c r="T1744" s="118"/>
      <c r="U1744" s="118"/>
      <c r="V1744" s="118"/>
      <c r="W1744" s="118"/>
    </row>
    <row r="1745" spans="15:23" ht="14.25">
      <c r="O1745" s="118"/>
      <c r="P1745" s="118"/>
      <c r="Q1745" s="118"/>
      <c r="R1745" s="118"/>
      <c r="S1745" s="118"/>
      <c r="T1745" s="118"/>
      <c r="U1745" s="118"/>
      <c r="V1745" s="118"/>
      <c r="W1745" s="118"/>
    </row>
    <row r="1746" spans="15:23" ht="14.25">
      <c r="O1746" s="118"/>
      <c r="P1746" s="118"/>
      <c r="Q1746" s="118"/>
      <c r="R1746" s="118"/>
      <c r="S1746" s="118"/>
      <c r="T1746" s="118"/>
      <c r="U1746" s="118"/>
      <c r="V1746" s="118"/>
      <c r="W1746" s="118"/>
    </row>
    <row r="1747" spans="15:23" ht="14.25">
      <c r="O1747" s="118"/>
      <c r="P1747" s="118"/>
      <c r="Q1747" s="118"/>
      <c r="R1747" s="118"/>
      <c r="S1747" s="118"/>
      <c r="T1747" s="118"/>
      <c r="U1747" s="118"/>
      <c r="V1747" s="118"/>
      <c r="W1747" s="118"/>
    </row>
    <row r="1748" spans="15:23" ht="14.25">
      <c r="O1748" s="118"/>
      <c r="P1748" s="118"/>
      <c r="Q1748" s="118"/>
      <c r="R1748" s="118"/>
      <c r="S1748" s="118"/>
      <c r="T1748" s="118"/>
      <c r="U1748" s="118"/>
      <c r="V1748" s="118"/>
      <c r="W1748" s="118"/>
    </row>
    <row r="1749" spans="15:23" ht="14.25">
      <c r="O1749" s="118"/>
      <c r="P1749" s="118"/>
      <c r="Q1749" s="118"/>
      <c r="R1749" s="118"/>
      <c r="S1749" s="118"/>
      <c r="T1749" s="118"/>
      <c r="U1749" s="118"/>
      <c r="V1749" s="118"/>
      <c r="W1749" s="118"/>
    </row>
    <row r="1750" spans="15:23" ht="14.25">
      <c r="O1750" s="118"/>
      <c r="P1750" s="118"/>
      <c r="Q1750" s="118"/>
      <c r="R1750" s="118"/>
      <c r="S1750" s="118"/>
      <c r="T1750" s="118"/>
      <c r="U1750" s="118"/>
      <c r="V1750" s="118"/>
      <c r="W1750" s="118"/>
    </row>
    <row r="1751" spans="15:23" ht="14.25">
      <c r="O1751" s="118"/>
      <c r="P1751" s="118"/>
      <c r="Q1751" s="118"/>
      <c r="R1751" s="118"/>
      <c r="S1751" s="118"/>
      <c r="T1751" s="118"/>
      <c r="U1751" s="118"/>
      <c r="V1751" s="118"/>
      <c r="W1751" s="118"/>
    </row>
    <row r="1752" spans="15:23" ht="14.25">
      <c r="O1752" s="118"/>
      <c r="P1752" s="118"/>
      <c r="Q1752" s="118"/>
      <c r="R1752" s="118"/>
      <c r="S1752" s="118"/>
      <c r="T1752" s="118"/>
      <c r="U1752" s="118"/>
      <c r="V1752" s="118"/>
      <c r="W1752" s="118"/>
    </row>
    <row r="1753" spans="15:23" ht="14.25">
      <c r="O1753" s="118"/>
      <c r="P1753" s="118"/>
      <c r="Q1753" s="118"/>
      <c r="R1753" s="118"/>
      <c r="S1753" s="118"/>
      <c r="T1753" s="118"/>
      <c r="U1753" s="118"/>
      <c r="V1753" s="118"/>
      <c r="W1753" s="118"/>
    </row>
    <row r="1754" spans="15:23" ht="14.25">
      <c r="O1754" s="118"/>
      <c r="P1754" s="118"/>
      <c r="Q1754" s="118"/>
      <c r="R1754" s="118"/>
      <c r="S1754" s="118"/>
      <c r="T1754" s="118"/>
      <c r="U1754" s="118"/>
      <c r="V1754" s="118"/>
      <c r="W1754" s="118"/>
    </row>
    <row r="1755" spans="15:23" ht="14.25">
      <c r="O1755" s="118"/>
      <c r="P1755" s="118"/>
      <c r="Q1755" s="118"/>
      <c r="R1755" s="118"/>
      <c r="S1755" s="118"/>
      <c r="T1755" s="118"/>
      <c r="U1755" s="118"/>
      <c r="V1755" s="118"/>
      <c r="W1755" s="118"/>
    </row>
    <row r="1756" spans="15:23" ht="14.25">
      <c r="O1756" s="118"/>
      <c r="P1756" s="118"/>
      <c r="Q1756" s="118"/>
      <c r="R1756" s="118"/>
      <c r="S1756" s="118"/>
      <c r="T1756" s="118"/>
      <c r="U1756" s="118"/>
      <c r="V1756" s="118"/>
      <c r="W1756" s="118"/>
    </row>
    <row r="1757" spans="15:23" ht="14.25">
      <c r="O1757" s="118"/>
      <c r="P1757" s="118"/>
      <c r="Q1757" s="118"/>
      <c r="R1757" s="118"/>
      <c r="S1757" s="118"/>
      <c r="T1757" s="118"/>
      <c r="U1757" s="118"/>
      <c r="V1757" s="118"/>
      <c r="W1757" s="118"/>
    </row>
    <row r="1758" spans="15:23" ht="14.25">
      <c r="O1758" s="118"/>
      <c r="P1758" s="118"/>
      <c r="Q1758" s="118"/>
      <c r="R1758" s="118"/>
      <c r="S1758" s="118"/>
      <c r="T1758" s="118"/>
      <c r="U1758" s="118"/>
      <c r="V1758" s="118"/>
      <c r="W1758" s="118"/>
    </row>
    <row r="1759" spans="15:23" ht="14.25">
      <c r="O1759" s="118"/>
      <c r="P1759" s="118"/>
      <c r="Q1759" s="118"/>
      <c r="R1759" s="118"/>
      <c r="S1759" s="118"/>
      <c r="T1759" s="118"/>
      <c r="U1759" s="118"/>
      <c r="V1759" s="118"/>
      <c r="W1759" s="118"/>
    </row>
    <row r="1760" spans="15:23" ht="14.25">
      <c r="O1760" s="118"/>
      <c r="P1760" s="118"/>
      <c r="Q1760" s="118"/>
      <c r="R1760" s="118"/>
      <c r="S1760" s="118"/>
      <c r="T1760" s="118"/>
      <c r="U1760" s="118"/>
      <c r="V1760" s="118"/>
      <c r="W1760" s="118"/>
    </row>
    <row r="1761" spans="15:23" ht="14.25">
      <c r="O1761" s="118"/>
      <c r="P1761" s="118"/>
      <c r="Q1761" s="118"/>
      <c r="R1761" s="118"/>
      <c r="S1761" s="118"/>
      <c r="T1761" s="118"/>
      <c r="U1761" s="118"/>
      <c r="V1761" s="118"/>
      <c r="W1761" s="118"/>
    </row>
    <row r="1762" spans="15:23" ht="14.25">
      <c r="O1762" s="118"/>
      <c r="P1762" s="118"/>
      <c r="Q1762" s="118"/>
      <c r="R1762" s="118"/>
      <c r="S1762" s="118"/>
      <c r="T1762" s="118"/>
      <c r="U1762" s="118"/>
      <c r="V1762" s="118"/>
      <c r="W1762" s="118"/>
    </row>
    <row r="1763" spans="15:23" ht="14.25">
      <c r="O1763" s="118"/>
      <c r="P1763" s="118"/>
      <c r="Q1763" s="118"/>
      <c r="R1763" s="118"/>
      <c r="S1763" s="118"/>
      <c r="T1763" s="118"/>
      <c r="U1763" s="118"/>
      <c r="V1763" s="118"/>
      <c r="W1763" s="118"/>
    </row>
    <row r="1764" spans="15:23" ht="14.25">
      <c r="O1764" s="118"/>
      <c r="P1764" s="118"/>
      <c r="Q1764" s="118"/>
      <c r="R1764" s="118"/>
      <c r="S1764" s="118"/>
      <c r="T1764" s="118"/>
      <c r="U1764" s="118"/>
      <c r="V1764" s="118"/>
      <c r="W1764" s="118"/>
    </row>
    <row r="1765" spans="15:23" ht="14.25">
      <c r="O1765" s="118"/>
      <c r="P1765" s="118"/>
      <c r="Q1765" s="118"/>
      <c r="R1765" s="118"/>
      <c r="S1765" s="118"/>
      <c r="T1765" s="118"/>
      <c r="U1765" s="118"/>
      <c r="V1765" s="118"/>
      <c r="W1765" s="118"/>
    </row>
    <row r="1766" spans="15:23" ht="14.25">
      <c r="O1766" s="118"/>
      <c r="P1766" s="118"/>
      <c r="Q1766" s="118"/>
      <c r="R1766" s="118"/>
      <c r="S1766" s="118"/>
      <c r="T1766" s="118"/>
      <c r="U1766" s="118"/>
      <c r="V1766" s="118"/>
      <c r="W1766" s="118"/>
    </row>
    <row r="1767" spans="15:23" ht="14.25">
      <c r="O1767" s="118"/>
      <c r="P1767" s="118"/>
      <c r="Q1767" s="118"/>
      <c r="R1767" s="118"/>
      <c r="S1767" s="118"/>
      <c r="T1767" s="118"/>
      <c r="U1767" s="118"/>
      <c r="V1767" s="118"/>
      <c r="W1767" s="118"/>
    </row>
    <row r="1768" spans="15:23" ht="14.25">
      <c r="O1768" s="118"/>
      <c r="P1768" s="118"/>
      <c r="Q1768" s="118"/>
      <c r="R1768" s="118"/>
      <c r="S1768" s="118"/>
      <c r="T1768" s="118"/>
      <c r="U1768" s="118"/>
      <c r="V1768" s="118"/>
      <c r="W1768" s="118"/>
    </row>
    <row r="1769" spans="15:23" ht="14.25">
      <c r="O1769" s="118"/>
      <c r="P1769" s="118"/>
      <c r="Q1769" s="118"/>
      <c r="R1769" s="118"/>
      <c r="S1769" s="118"/>
      <c r="T1769" s="118"/>
      <c r="U1769" s="118"/>
      <c r="V1769" s="118"/>
      <c r="W1769" s="118"/>
    </row>
    <row r="1770" spans="15:23" ht="14.25">
      <c r="O1770" s="118"/>
      <c r="P1770" s="118"/>
      <c r="Q1770" s="118"/>
      <c r="R1770" s="118"/>
      <c r="S1770" s="118"/>
      <c r="T1770" s="118"/>
      <c r="U1770" s="118"/>
      <c r="V1770" s="118"/>
      <c r="W1770" s="118"/>
    </row>
    <row r="1771" spans="15:23" ht="14.25">
      <c r="O1771" s="118"/>
      <c r="P1771" s="118"/>
      <c r="Q1771" s="118"/>
      <c r="R1771" s="118"/>
      <c r="S1771" s="118"/>
      <c r="T1771" s="118"/>
      <c r="U1771" s="118"/>
      <c r="V1771" s="118"/>
      <c r="W1771" s="118"/>
    </row>
    <row r="1772" spans="15:23" ht="14.25">
      <c r="O1772" s="118"/>
      <c r="P1772" s="118"/>
      <c r="Q1772" s="118"/>
      <c r="R1772" s="118"/>
      <c r="S1772" s="118"/>
      <c r="T1772" s="118"/>
      <c r="U1772" s="118"/>
      <c r="V1772" s="118"/>
      <c r="W1772" s="118"/>
    </row>
    <row r="1773" spans="15:23" ht="14.25">
      <c r="O1773" s="118"/>
      <c r="P1773" s="118"/>
      <c r="Q1773" s="118"/>
      <c r="R1773" s="118"/>
      <c r="S1773" s="118"/>
      <c r="T1773" s="118"/>
      <c r="U1773" s="118"/>
      <c r="V1773" s="118"/>
      <c r="W1773" s="118"/>
    </row>
    <row r="1774" spans="15:23" ht="14.25">
      <c r="O1774" s="118"/>
      <c r="P1774" s="118"/>
      <c r="Q1774" s="118"/>
      <c r="R1774" s="118"/>
      <c r="S1774" s="118"/>
      <c r="T1774" s="118"/>
      <c r="U1774" s="118"/>
      <c r="V1774" s="118"/>
      <c r="W1774" s="118"/>
    </row>
    <row r="1775" spans="15:23" ht="14.25">
      <c r="O1775" s="118"/>
      <c r="P1775" s="118"/>
      <c r="Q1775" s="118"/>
      <c r="R1775" s="118"/>
      <c r="S1775" s="118"/>
      <c r="T1775" s="118"/>
      <c r="U1775" s="118"/>
      <c r="V1775" s="118"/>
      <c r="W1775" s="118"/>
    </row>
    <row r="1776" spans="15:23" ht="14.25">
      <c r="O1776" s="118"/>
      <c r="P1776" s="118"/>
      <c r="Q1776" s="118"/>
      <c r="R1776" s="118"/>
      <c r="S1776" s="118"/>
      <c r="T1776" s="118"/>
      <c r="U1776" s="118"/>
      <c r="V1776" s="118"/>
      <c r="W1776" s="118"/>
    </row>
    <row r="1777" spans="15:23" ht="14.25">
      <c r="O1777" s="118"/>
      <c r="P1777" s="118"/>
      <c r="Q1777" s="118"/>
      <c r="R1777" s="118"/>
      <c r="S1777" s="118"/>
      <c r="T1777" s="118"/>
      <c r="U1777" s="118"/>
      <c r="V1777" s="118"/>
      <c r="W1777" s="118"/>
    </row>
    <row r="1778" spans="15:23" ht="14.25">
      <c r="O1778" s="118"/>
      <c r="P1778" s="118"/>
      <c r="Q1778" s="118"/>
      <c r="R1778" s="118"/>
      <c r="S1778" s="118"/>
      <c r="T1778" s="118"/>
      <c r="U1778" s="118"/>
      <c r="V1778" s="118"/>
      <c r="W1778" s="118"/>
    </row>
    <row r="1779" spans="15:23" ht="14.25">
      <c r="O1779" s="118"/>
      <c r="P1779" s="118"/>
      <c r="Q1779" s="118"/>
      <c r="R1779" s="118"/>
      <c r="S1779" s="118"/>
      <c r="T1779" s="118"/>
      <c r="U1779" s="118"/>
      <c r="V1779" s="118"/>
      <c r="W1779" s="118"/>
    </row>
    <row r="1780" spans="15:23" ht="14.25">
      <c r="O1780" s="118"/>
      <c r="P1780" s="118"/>
      <c r="Q1780" s="118"/>
      <c r="R1780" s="118"/>
      <c r="S1780" s="118"/>
      <c r="T1780" s="118"/>
      <c r="U1780" s="118"/>
      <c r="V1780" s="118"/>
      <c r="W1780" s="118"/>
    </row>
    <row r="1781" spans="15:23" ht="14.25">
      <c r="O1781" s="118"/>
      <c r="P1781" s="118"/>
      <c r="Q1781" s="118"/>
      <c r="R1781" s="118"/>
      <c r="S1781" s="118"/>
      <c r="T1781" s="118"/>
      <c r="U1781" s="118"/>
      <c r="V1781" s="118"/>
      <c r="W1781" s="118"/>
    </row>
    <row r="1782" spans="15:23" ht="14.25">
      <c r="O1782" s="118"/>
      <c r="P1782" s="118"/>
      <c r="Q1782" s="118"/>
      <c r="R1782" s="118"/>
      <c r="S1782" s="118"/>
      <c r="T1782" s="118"/>
      <c r="U1782" s="118"/>
      <c r="V1782" s="118"/>
      <c r="W1782" s="118"/>
    </row>
    <row r="1783" spans="15:23" ht="14.25">
      <c r="O1783" s="118"/>
      <c r="P1783" s="118"/>
      <c r="Q1783" s="118"/>
      <c r="R1783" s="118"/>
      <c r="S1783" s="118"/>
      <c r="T1783" s="118"/>
      <c r="U1783" s="118"/>
      <c r="V1783" s="118"/>
      <c r="W1783" s="118"/>
    </row>
    <row r="1784" spans="15:23" ht="14.25">
      <c r="O1784" s="118"/>
      <c r="P1784" s="118"/>
      <c r="Q1784" s="118"/>
      <c r="R1784" s="118"/>
      <c r="S1784" s="118"/>
      <c r="T1784" s="118"/>
      <c r="U1784" s="118"/>
      <c r="V1784" s="118"/>
      <c r="W1784" s="118"/>
    </row>
    <row r="1785" spans="15:23" ht="14.25">
      <c r="O1785" s="118"/>
      <c r="P1785" s="118"/>
      <c r="Q1785" s="118"/>
      <c r="R1785" s="118"/>
      <c r="S1785" s="118"/>
      <c r="T1785" s="118"/>
      <c r="U1785" s="118"/>
      <c r="V1785" s="118"/>
      <c r="W1785" s="118"/>
    </row>
    <row r="1786" spans="15:23" ht="14.25">
      <c r="O1786" s="118"/>
      <c r="P1786" s="118"/>
      <c r="Q1786" s="118"/>
      <c r="R1786" s="118"/>
      <c r="S1786" s="118"/>
      <c r="T1786" s="118"/>
      <c r="U1786" s="118"/>
      <c r="V1786" s="118"/>
      <c r="W1786" s="118"/>
    </row>
    <row r="1787" spans="15:23" ht="14.25">
      <c r="O1787" s="118"/>
      <c r="P1787" s="118"/>
      <c r="Q1787" s="118"/>
      <c r="R1787" s="118"/>
      <c r="S1787" s="118"/>
      <c r="T1787" s="118"/>
      <c r="U1787" s="118"/>
      <c r="V1787" s="118"/>
      <c r="W1787" s="118"/>
    </row>
    <row r="1788" spans="15:23" ht="14.25">
      <c r="O1788" s="118"/>
      <c r="P1788" s="118"/>
      <c r="Q1788" s="118"/>
      <c r="R1788" s="118"/>
      <c r="S1788" s="118"/>
      <c r="T1788" s="118"/>
      <c r="U1788" s="118"/>
      <c r="V1788" s="118"/>
      <c r="W1788" s="118"/>
    </row>
    <row r="1789" spans="15:23" ht="14.25">
      <c r="O1789" s="118"/>
      <c r="P1789" s="118"/>
      <c r="Q1789" s="118"/>
      <c r="R1789" s="118"/>
      <c r="S1789" s="118"/>
      <c r="T1789" s="118"/>
      <c r="U1789" s="118"/>
      <c r="V1789" s="118"/>
      <c r="W1789" s="118"/>
    </row>
    <row r="1790" spans="15:23" ht="14.25">
      <c r="O1790" s="118"/>
      <c r="P1790" s="118"/>
      <c r="Q1790" s="118"/>
      <c r="R1790" s="118"/>
      <c r="S1790" s="118"/>
      <c r="T1790" s="118"/>
      <c r="U1790" s="118"/>
      <c r="V1790" s="118"/>
      <c r="W1790" s="118"/>
    </row>
    <row r="1791" spans="15:23" ht="14.25">
      <c r="O1791" s="118"/>
      <c r="P1791" s="118"/>
      <c r="Q1791" s="118"/>
      <c r="R1791" s="118"/>
      <c r="S1791" s="118"/>
      <c r="T1791" s="118"/>
      <c r="U1791" s="118"/>
      <c r="V1791" s="118"/>
      <c r="W1791" s="118"/>
    </row>
    <row r="1792" spans="15:23" ht="14.25">
      <c r="O1792" s="118"/>
      <c r="P1792" s="118"/>
      <c r="Q1792" s="118"/>
      <c r="R1792" s="118"/>
      <c r="S1792" s="118"/>
      <c r="T1792" s="118"/>
      <c r="U1792" s="118"/>
      <c r="V1792" s="118"/>
      <c r="W1792" s="118"/>
    </row>
    <row r="1793" spans="15:23" ht="14.25">
      <c r="O1793" s="118"/>
      <c r="P1793" s="118"/>
      <c r="Q1793" s="118"/>
      <c r="R1793" s="118"/>
      <c r="S1793" s="118"/>
      <c r="T1793" s="118"/>
      <c r="U1793" s="118"/>
      <c r="V1793" s="118"/>
      <c r="W1793" s="118"/>
    </row>
    <row r="1794" spans="15:23" ht="14.25">
      <c r="O1794" s="118"/>
      <c r="P1794" s="118"/>
      <c r="Q1794" s="118"/>
      <c r="R1794" s="118"/>
      <c r="S1794" s="118"/>
      <c r="T1794" s="118"/>
      <c r="U1794" s="118"/>
      <c r="V1794" s="118"/>
      <c r="W1794" s="118"/>
    </row>
    <row r="1795" spans="15:23" ht="14.25">
      <c r="O1795" s="118"/>
      <c r="P1795" s="118"/>
      <c r="Q1795" s="118"/>
      <c r="R1795" s="118"/>
      <c r="S1795" s="118"/>
      <c r="T1795" s="118"/>
      <c r="U1795" s="118"/>
      <c r="V1795" s="118"/>
      <c r="W1795" s="118"/>
    </row>
    <row r="1796" spans="15:23" ht="14.25">
      <c r="O1796" s="118"/>
      <c r="P1796" s="118"/>
      <c r="Q1796" s="118"/>
      <c r="R1796" s="118"/>
      <c r="S1796" s="118"/>
      <c r="T1796" s="118"/>
      <c r="U1796" s="118"/>
      <c r="V1796" s="118"/>
      <c r="W1796" s="118"/>
    </row>
    <row r="1797" spans="15:23" ht="14.25">
      <c r="O1797" s="118"/>
      <c r="P1797" s="118"/>
      <c r="Q1797" s="118"/>
      <c r="R1797" s="118"/>
      <c r="S1797" s="118"/>
      <c r="T1797" s="118"/>
      <c r="U1797" s="118"/>
      <c r="V1797" s="118"/>
      <c r="W1797" s="118"/>
    </row>
    <row r="1798" spans="15:23" ht="14.25">
      <c r="O1798" s="118"/>
      <c r="P1798" s="118"/>
      <c r="Q1798" s="118"/>
      <c r="R1798" s="118"/>
      <c r="S1798" s="118"/>
      <c r="T1798" s="118"/>
      <c r="U1798" s="118"/>
      <c r="V1798" s="118"/>
      <c r="W1798" s="118"/>
    </row>
    <row r="1799" spans="15:23" ht="14.25">
      <c r="O1799" s="118"/>
      <c r="P1799" s="118"/>
      <c r="Q1799" s="118"/>
      <c r="R1799" s="118"/>
      <c r="S1799" s="118"/>
      <c r="T1799" s="118"/>
      <c r="U1799" s="118"/>
      <c r="V1799" s="118"/>
      <c r="W1799" s="118"/>
    </row>
    <row r="1800" spans="15:23" ht="14.25">
      <c r="O1800" s="118"/>
      <c r="P1800" s="118"/>
      <c r="Q1800" s="118"/>
      <c r="R1800" s="118"/>
      <c r="S1800" s="118"/>
      <c r="T1800" s="118"/>
      <c r="U1800" s="118"/>
      <c r="V1800" s="118"/>
      <c r="W1800" s="118"/>
    </row>
    <row r="1801" spans="15:23" ht="14.25">
      <c r="O1801" s="118"/>
      <c r="P1801" s="118"/>
      <c r="Q1801" s="118"/>
      <c r="R1801" s="118"/>
      <c r="S1801" s="118"/>
      <c r="T1801" s="118"/>
      <c r="U1801" s="118"/>
      <c r="V1801" s="118"/>
      <c r="W1801" s="118"/>
    </row>
    <row r="1802" spans="15:23" ht="14.25">
      <c r="O1802" s="118"/>
      <c r="P1802" s="118"/>
      <c r="Q1802" s="118"/>
      <c r="R1802" s="118"/>
      <c r="S1802" s="118"/>
      <c r="T1802" s="118"/>
      <c r="U1802" s="118"/>
      <c r="V1802" s="118"/>
      <c r="W1802" s="118"/>
    </row>
    <row r="1803" spans="15:23" ht="14.25">
      <c r="O1803" s="118"/>
      <c r="P1803" s="118"/>
      <c r="Q1803" s="118"/>
      <c r="R1803" s="118"/>
      <c r="S1803" s="118"/>
      <c r="T1803" s="118"/>
      <c r="U1803" s="118"/>
      <c r="V1803" s="118"/>
      <c r="W1803" s="118"/>
    </row>
    <row r="1804" spans="15:23" ht="14.25">
      <c r="O1804" s="118"/>
      <c r="P1804" s="118"/>
      <c r="Q1804" s="118"/>
      <c r="R1804" s="118"/>
      <c r="S1804" s="118"/>
      <c r="T1804" s="118"/>
      <c r="U1804" s="118"/>
      <c r="V1804" s="118"/>
      <c r="W1804" s="118"/>
    </row>
    <row r="1805" spans="15:23" ht="14.25">
      <c r="O1805" s="118"/>
      <c r="P1805" s="118"/>
      <c r="Q1805" s="118"/>
      <c r="R1805" s="118"/>
      <c r="S1805" s="118"/>
      <c r="T1805" s="118"/>
      <c r="U1805" s="118"/>
      <c r="V1805" s="118"/>
      <c r="W1805" s="118"/>
    </row>
    <row r="1806" spans="15:23" ht="14.25">
      <c r="O1806" s="118"/>
      <c r="P1806" s="118"/>
      <c r="Q1806" s="118"/>
      <c r="R1806" s="118"/>
      <c r="S1806" s="118"/>
      <c r="T1806" s="118"/>
      <c r="U1806" s="118"/>
      <c r="V1806" s="118"/>
      <c r="W1806" s="118"/>
    </row>
    <row r="1807" spans="15:23" ht="14.25">
      <c r="O1807" s="118"/>
      <c r="P1807" s="118"/>
      <c r="Q1807" s="118"/>
      <c r="R1807" s="118"/>
      <c r="S1807" s="118"/>
      <c r="T1807" s="118"/>
      <c r="U1807" s="118"/>
      <c r="V1807" s="118"/>
      <c r="W1807" s="118"/>
    </row>
    <row r="1808" spans="15:23" ht="14.25">
      <c r="O1808" s="118"/>
      <c r="P1808" s="118"/>
      <c r="Q1808" s="118"/>
      <c r="R1808" s="118"/>
      <c r="S1808" s="118"/>
      <c r="T1808" s="118"/>
      <c r="U1808" s="118"/>
      <c r="V1808" s="118"/>
      <c r="W1808" s="118"/>
    </row>
    <row r="1809" spans="15:23" ht="14.25">
      <c r="O1809" s="118"/>
      <c r="P1809" s="118"/>
      <c r="Q1809" s="118"/>
      <c r="R1809" s="118"/>
      <c r="S1809" s="118"/>
      <c r="T1809" s="118"/>
      <c r="U1809" s="118"/>
      <c r="V1809" s="118"/>
      <c r="W1809" s="118"/>
    </row>
    <row r="1810" spans="15:23" ht="14.25">
      <c r="O1810" s="118"/>
      <c r="P1810" s="118"/>
      <c r="Q1810" s="118"/>
      <c r="R1810" s="118"/>
      <c r="S1810" s="118"/>
      <c r="T1810" s="118"/>
      <c r="U1810" s="118"/>
      <c r="V1810" s="118"/>
      <c r="W1810" s="118"/>
    </row>
    <row r="1811" spans="15:23" ht="14.25">
      <c r="O1811" s="118"/>
      <c r="P1811" s="118"/>
      <c r="Q1811" s="118"/>
      <c r="R1811" s="118"/>
      <c r="S1811" s="118"/>
      <c r="T1811" s="118"/>
      <c r="U1811" s="118"/>
      <c r="V1811" s="118"/>
      <c r="W1811" s="118"/>
    </row>
    <row r="1812" spans="15:23" ht="14.25">
      <c r="O1812" s="118"/>
      <c r="P1812" s="118"/>
      <c r="Q1812" s="118"/>
      <c r="R1812" s="118"/>
      <c r="S1812" s="118"/>
      <c r="T1812" s="118"/>
      <c r="U1812" s="118"/>
      <c r="V1812" s="118"/>
      <c r="W1812" s="118"/>
    </row>
    <row r="1813" spans="15:23" ht="14.25">
      <c r="O1813" s="118"/>
      <c r="P1813" s="118"/>
      <c r="Q1813" s="118"/>
      <c r="R1813" s="118"/>
      <c r="S1813" s="118"/>
      <c r="T1813" s="118"/>
      <c r="U1813" s="118"/>
      <c r="V1813" s="118"/>
      <c r="W1813" s="118"/>
    </row>
    <row r="1814" spans="15:23" ht="14.25">
      <c r="O1814" s="118"/>
      <c r="P1814" s="118"/>
      <c r="Q1814" s="118"/>
      <c r="R1814" s="118"/>
      <c r="S1814" s="118"/>
      <c r="T1814" s="118"/>
      <c r="U1814" s="118"/>
      <c r="V1814" s="118"/>
      <c r="W1814" s="118"/>
    </row>
    <row r="1815" spans="15:23" ht="14.25">
      <c r="O1815" s="118"/>
      <c r="P1815" s="118"/>
      <c r="Q1815" s="118"/>
      <c r="R1815" s="118"/>
      <c r="S1815" s="118"/>
      <c r="T1815" s="118"/>
      <c r="U1815" s="118"/>
      <c r="V1815" s="118"/>
      <c r="W1815" s="118"/>
    </row>
    <row r="1816" spans="15:23" ht="14.25">
      <c r="O1816" s="118"/>
      <c r="P1816" s="118"/>
      <c r="Q1816" s="118"/>
      <c r="R1816" s="118"/>
      <c r="S1816" s="118"/>
      <c r="T1816" s="118"/>
      <c r="U1816" s="118"/>
      <c r="V1816" s="118"/>
      <c r="W1816" s="118"/>
    </row>
    <row r="1817" spans="15:23" ht="14.25">
      <c r="O1817" s="118"/>
      <c r="P1817" s="118"/>
      <c r="Q1817" s="118"/>
      <c r="R1817" s="118"/>
      <c r="S1817" s="118"/>
      <c r="T1817" s="118"/>
      <c r="U1817" s="118"/>
      <c r="V1817" s="118"/>
      <c r="W1817" s="118"/>
    </row>
    <row r="1818" spans="15:23" ht="14.25">
      <c r="O1818" s="118"/>
      <c r="P1818" s="118"/>
      <c r="Q1818" s="118"/>
      <c r="R1818" s="118"/>
      <c r="S1818" s="118"/>
      <c r="T1818" s="118"/>
      <c r="U1818" s="118"/>
      <c r="V1818" s="118"/>
      <c r="W1818" s="118"/>
    </row>
    <row r="1819" spans="15:23" ht="14.25">
      <c r="O1819" s="118"/>
      <c r="P1819" s="118"/>
      <c r="Q1819" s="118"/>
      <c r="R1819" s="118"/>
      <c r="S1819" s="118"/>
      <c r="T1819" s="118"/>
      <c r="U1819" s="118"/>
      <c r="V1819" s="118"/>
      <c r="W1819" s="118"/>
    </row>
    <row r="1820" spans="15:23" ht="14.25">
      <c r="O1820" s="118"/>
      <c r="P1820" s="118"/>
      <c r="Q1820" s="118"/>
      <c r="R1820" s="118"/>
      <c r="S1820" s="118"/>
      <c r="T1820" s="118"/>
      <c r="U1820" s="118"/>
      <c r="V1820" s="118"/>
      <c r="W1820" s="118"/>
    </row>
    <row r="1821" spans="15:23" ht="14.25">
      <c r="O1821" s="118"/>
      <c r="P1821" s="118"/>
      <c r="Q1821" s="118"/>
      <c r="R1821" s="118"/>
      <c r="S1821" s="118"/>
      <c r="T1821" s="118"/>
      <c r="U1821" s="118"/>
      <c r="V1821" s="118"/>
      <c r="W1821" s="118"/>
    </row>
    <row r="1822" spans="15:23" ht="14.25">
      <c r="O1822" s="118"/>
      <c r="P1822" s="118"/>
      <c r="Q1822" s="118"/>
      <c r="R1822" s="118"/>
      <c r="S1822" s="118"/>
      <c r="T1822" s="118"/>
      <c r="U1822" s="118"/>
      <c r="V1822" s="118"/>
      <c r="W1822" s="118"/>
    </row>
    <row r="1823" spans="15:23" ht="14.25">
      <c r="O1823" s="118"/>
      <c r="P1823" s="118"/>
      <c r="Q1823" s="118"/>
      <c r="R1823" s="118"/>
      <c r="S1823" s="118"/>
      <c r="T1823" s="118"/>
      <c r="U1823" s="118"/>
      <c r="V1823" s="118"/>
      <c r="W1823" s="118"/>
    </row>
    <row r="1824" spans="15:23" ht="14.25">
      <c r="O1824" s="118"/>
      <c r="P1824" s="118"/>
      <c r="Q1824" s="118"/>
      <c r="R1824" s="118"/>
      <c r="S1824" s="118"/>
      <c r="T1824" s="118"/>
      <c r="U1824" s="118"/>
      <c r="V1824" s="118"/>
      <c r="W1824" s="118"/>
    </row>
    <row r="1825" spans="15:23" ht="14.25">
      <c r="O1825" s="118"/>
      <c r="P1825" s="118"/>
      <c r="Q1825" s="118"/>
      <c r="R1825" s="118"/>
      <c r="S1825" s="118"/>
      <c r="T1825" s="118"/>
      <c r="U1825" s="118"/>
      <c r="V1825" s="118"/>
      <c r="W1825" s="118"/>
    </row>
    <row r="1826" spans="15:23" ht="14.25">
      <c r="O1826" s="118"/>
      <c r="P1826" s="118"/>
      <c r="Q1826" s="118"/>
      <c r="R1826" s="118"/>
      <c r="S1826" s="118"/>
      <c r="T1826" s="118"/>
      <c r="U1826" s="118"/>
      <c r="V1826" s="118"/>
      <c r="W1826" s="118"/>
    </row>
    <row r="1827" spans="15:23" ht="14.25">
      <c r="O1827" s="118"/>
      <c r="P1827" s="118"/>
      <c r="Q1827" s="118"/>
      <c r="R1827" s="118"/>
      <c r="S1827" s="118"/>
      <c r="T1827" s="118"/>
      <c r="U1827" s="118"/>
      <c r="V1827" s="118"/>
      <c r="W1827" s="118"/>
    </row>
    <row r="1828" spans="15:23" ht="14.25">
      <c r="O1828" s="118"/>
      <c r="P1828" s="118"/>
      <c r="Q1828" s="118"/>
      <c r="R1828" s="118"/>
      <c r="S1828" s="118"/>
      <c r="T1828" s="118"/>
      <c r="U1828" s="118"/>
      <c r="V1828" s="118"/>
      <c r="W1828" s="118"/>
    </row>
    <row r="1829" spans="15:23" ht="14.25">
      <c r="O1829" s="118"/>
      <c r="P1829" s="118"/>
      <c r="Q1829" s="118"/>
      <c r="R1829" s="118"/>
      <c r="S1829" s="118"/>
      <c r="T1829" s="118"/>
      <c r="U1829" s="118"/>
      <c r="V1829" s="118"/>
      <c r="W1829" s="118"/>
    </row>
    <row r="1830" spans="15:23" ht="14.25">
      <c r="O1830" s="118"/>
      <c r="P1830" s="118"/>
      <c r="Q1830" s="118"/>
      <c r="R1830" s="118"/>
      <c r="S1830" s="118"/>
      <c r="T1830" s="118"/>
      <c r="U1830" s="118"/>
      <c r="V1830" s="118"/>
      <c r="W1830" s="118"/>
    </row>
    <row r="1831" spans="15:23" ht="14.25">
      <c r="O1831" s="118"/>
      <c r="P1831" s="118"/>
      <c r="Q1831" s="118"/>
      <c r="R1831" s="118"/>
      <c r="S1831" s="118"/>
      <c r="T1831" s="118"/>
      <c r="U1831" s="118"/>
      <c r="V1831" s="118"/>
      <c r="W1831" s="118"/>
    </row>
    <row r="1832" spans="15:23" ht="14.25">
      <c r="O1832" s="118"/>
      <c r="P1832" s="118"/>
      <c r="Q1832" s="118"/>
      <c r="R1832" s="118"/>
      <c r="S1832" s="118"/>
      <c r="T1832" s="118"/>
      <c r="U1832" s="118"/>
      <c r="V1832" s="118"/>
      <c r="W1832" s="118"/>
    </row>
    <row r="1833" spans="15:23" ht="14.25">
      <c r="O1833" s="118"/>
      <c r="P1833" s="118"/>
      <c r="Q1833" s="118"/>
      <c r="R1833" s="118"/>
      <c r="S1833" s="118"/>
      <c r="T1833" s="118"/>
      <c r="U1833" s="118"/>
      <c r="V1833" s="118"/>
      <c r="W1833" s="118"/>
    </row>
    <row r="1834" spans="15:23" ht="14.25">
      <c r="O1834" s="118"/>
      <c r="P1834" s="118"/>
      <c r="Q1834" s="118"/>
      <c r="R1834" s="118"/>
      <c r="S1834" s="118"/>
      <c r="T1834" s="118"/>
      <c r="U1834" s="118"/>
      <c r="V1834" s="118"/>
      <c r="W1834" s="118"/>
    </row>
    <row r="1835" spans="15:23" ht="14.25">
      <c r="O1835" s="118"/>
      <c r="P1835" s="118"/>
      <c r="Q1835" s="118"/>
      <c r="R1835" s="118"/>
      <c r="S1835" s="118"/>
      <c r="T1835" s="118"/>
      <c r="U1835" s="118"/>
      <c r="V1835" s="118"/>
      <c r="W1835" s="118"/>
    </row>
    <row r="1836" spans="15:23" ht="14.25">
      <c r="O1836" s="118"/>
      <c r="P1836" s="118"/>
      <c r="Q1836" s="118"/>
      <c r="R1836" s="118"/>
      <c r="S1836" s="118"/>
      <c r="T1836" s="118"/>
      <c r="U1836" s="118"/>
      <c r="V1836" s="118"/>
      <c r="W1836" s="118"/>
    </row>
    <row r="1837" spans="15:23" ht="14.25">
      <c r="O1837" s="118"/>
      <c r="P1837" s="118"/>
      <c r="Q1837" s="118"/>
      <c r="R1837" s="118"/>
      <c r="S1837" s="118"/>
      <c r="T1837" s="118"/>
      <c r="U1837" s="118"/>
      <c r="V1837" s="118"/>
      <c r="W1837" s="118"/>
    </row>
    <row r="1838" spans="15:23" ht="14.25">
      <c r="O1838" s="118"/>
      <c r="P1838" s="118"/>
      <c r="Q1838" s="118"/>
      <c r="R1838" s="118"/>
      <c r="S1838" s="118"/>
      <c r="T1838" s="118"/>
      <c r="U1838" s="118"/>
      <c r="V1838" s="118"/>
      <c r="W1838" s="118"/>
    </row>
    <row r="1839" spans="15:23" ht="14.25">
      <c r="O1839" s="118"/>
      <c r="P1839" s="118"/>
      <c r="Q1839" s="118"/>
      <c r="R1839" s="118"/>
      <c r="S1839" s="118"/>
      <c r="T1839" s="118"/>
      <c r="U1839" s="118"/>
      <c r="V1839" s="118"/>
      <c r="W1839" s="118"/>
    </row>
    <row r="1840" spans="15:23" ht="14.25">
      <c r="O1840" s="118"/>
      <c r="P1840" s="118"/>
      <c r="Q1840" s="118"/>
      <c r="R1840" s="118"/>
      <c r="S1840" s="118"/>
      <c r="T1840" s="118"/>
      <c r="U1840" s="118"/>
      <c r="V1840" s="118"/>
      <c r="W1840" s="118"/>
    </row>
    <row r="1841" spans="15:23" ht="14.25">
      <c r="O1841" s="118"/>
      <c r="P1841" s="118"/>
      <c r="Q1841" s="118"/>
      <c r="R1841" s="118"/>
      <c r="S1841" s="118"/>
      <c r="T1841" s="118"/>
      <c r="U1841" s="118"/>
      <c r="V1841" s="118"/>
      <c r="W1841" s="118"/>
    </row>
    <row r="1842" spans="15:23" ht="14.25">
      <c r="O1842" s="118"/>
      <c r="P1842" s="118"/>
      <c r="Q1842" s="118"/>
      <c r="R1842" s="118"/>
      <c r="S1842" s="118"/>
      <c r="T1842" s="118"/>
      <c r="U1842" s="118"/>
      <c r="V1842" s="118"/>
      <c r="W1842" s="118"/>
    </row>
    <row r="1843" spans="15:23" ht="14.25">
      <c r="O1843" s="118"/>
      <c r="P1843" s="118"/>
      <c r="Q1843" s="118"/>
      <c r="R1843" s="118"/>
      <c r="S1843" s="118"/>
      <c r="T1843" s="118"/>
      <c r="U1843" s="118"/>
      <c r="V1843" s="118"/>
      <c r="W1843" s="118"/>
    </row>
    <row r="1844" spans="15:23" ht="14.25">
      <c r="O1844" s="118"/>
      <c r="P1844" s="118"/>
      <c r="Q1844" s="118"/>
      <c r="R1844" s="118"/>
      <c r="S1844" s="118"/>
      <c r="T1844" s="118"/>
      <c r="U1844" s="118"/>
      <c r="V1844" s="118"/>
      <c r="W1844" s="118"/>
    </row>
    <row r="1845" spans="15:23" ht="14.25">
      <c r="O1845" s="118"/>
      <c r="P1845" s="118"/>
      <c r="Q1845" s="118"/>
      <c r="R1845" s="118"/>
      <c r="S1845" s="118"/>
      <c r="T1845" s="118"/>
      <c r="U1845" s="118"/>
      <c r="V1845" s="118"/>
      <c r="W1845" s="118"/>
    </row>
    <row r="1846" spans="15:23" ht="14.25">
      <c r="O1846" s="118"/>
      <c r="P1846" s="118"/>
      <c r="Q1846" s="118"/>
      <c r="R1846" s="118"/>
      <c r="S1846" s="118"/>
      <c r="T1846" s="118"/>
      <c r="U1846" s="118"/>
      <c r="V1846" s="118"/>
      <c r="W1846" s="118"/>
    </row>
    <row r="1847" spans="15:23" ht="14.25">
      <c r="O1847" s="118"/>
      <c r="P1847" s="118"/>
      <c r="Q1847" s="118"/>
      <c r="R1847" s="118"/>
      <c r="S1847" s="118"/>
      <c r="T1847" s="118"/>
      <c r="U1847" s="118"/>
      <c r="V1847" s="118"/>
      <c r="W1847" s="118"/>
    </row>
    <row r="1848" spans="15:23" ht="14.25">
      <c r="O1848" s="118"/>
      <c r="P1848" s="118"/>
      <c r="Q1848" s="118"/>
      <c r="R1848" s="118"/>
      <c r="S1848" s="118"/>
      <c r="T1848" s="118"/>
      <c r="U1848" s="118"/>
      <c r="V1848" s="118"/>
      <c r="W1848" s="118"/>
    </row>
    <row r="1849" spans="15:23" ht="14.25">
      <c r="O1849" s="118"/>
      <c r="P1849" s="118"/>
      <c r="Q1849" s="118"/>
      <c r="R1849" s="118"/>
      <c r="S1849" s="118"/>
      <c r="T1849" s="118"/>
      <c r="U1849" s="118"/>
      <c r="V1849" s="118"/>
      <c r="W1849" s="118"/>
    </row>
    <row r="1850" spans="15:23" ht="14.25">
      <c r="O1850" s="118"/>
      <c r="P1850" s="118"/>
      <c r="Q1850" s="118"/>
      <c r="R1850" s="118"/>
      <c r="S1850" s="118"/>
      <c r="T1850" s="118"/>
      <c r="U1850" s="118"/>
      <c r="V1850" s="118"/>
      <c r="W1850" s="118"/>
    </row>
    <row r="1851" spans="15:23" ht="14.25">
      <c r="O1851" s="118"/>
      <c r="P1851" s="118"/>
      <c r="Q1851" s="118"/>
      <c r="R1851" s="118"/>
      <c r="S1851" s="118"/>
      <c r="T1851" s="118"/>
      <c r="U1851" s="118"/>
      <c r="V1851" s="118"/>
      <c r="W1851" s="118"/>
    </row>
    <row r="1852" spans="15:23" ht="14.25">
      <c r="O1852" s="118"/>
      <c r="P1852" s="118"/>
      <c r="Q1852" s="118"/>
      <c r="R1852" s="118"/>
      <c r="S1852" s="118"/>
      <c r="T1852" s="118"/>
      <c r="U1852" s="118"/>
      <c r="V1852" s="118"/>
      <c r="W1852" s="118"/>
    </row>
    <row r="1853" spans="15:23" ht="14.25">
      <c r="O1853" s="118"/>
      <c r="P1853" s="118"/>
      <c r="Q1853" s="118"/>
      <c r="R1853" s="118"/>
      <c r="S1853" s="118"/>
      <c r="T1853" s="118"/>
      <c r="U1853" s="118"/>
      <c r="V1853" s="118"/>
      <c r="W1853" s="118"/>
    </row>
    <row r="1854" spans="15:23" ht="14.25">
      <c r="O1854" s="118"/>
      <c r="P1854" s="118"/>
      <c r="Q1854" s="118"/>
      <c r="R1854" s="118"/>
      <c r="S1854" s="118"/>
      <c r="T1854" s="118"/>
      <c r="U1854" s="118"/>
      <c r="V1854" s="118"/>
      <c r="W1854" s="118"/>
    </row>
    <row r="1855" spans="15:23" ht="14.25">
      <c r="O1855" s="118"/>
      <c r="P1855" s="118"/>
      <c r="Q1855" s="118"/>
      <c r="R1855" s="118"/>
      <c r="S1855" s="118"/>
      <c r="T1855" s="118"/>
      <c r="U1855" s="118"/>
      <c r="V1855" s="118"/>
      <c r="W1855" s="118"/>
    </row>
    <row r="1856" spans="15:23" ht="14.25">
      <c r="O1856" s="118"/>
      <c r="P1856" s="118"/>
      <c r="Q1856" s="118"/>
      <c r="R1856" s="118"/>
      <c r="S1856" s="118"/>
      <c r="T1856" s="118"/>
      <c r="U1856" s="118"/>
      <c r="V1856" s="118"/>
      <c r="W1856" s="118"/>
    </row>
    <row r="1857" spans="15:23" ht="14.25">
      <c r="O1857" s="118"/>
      <c r="P1857" s="118"/>
      <c r="Q1857" s="118"/>
      <c r="R1857" s="118"/>
      <c r="S1857" s="118"/>
      <c r="T1857" s="118"/>
      <c r="U1857" s="118"/>
      <c r="V1857" s="118"/>
      <c r="W1857" s="118"/>
    </row>
    <row r="1858" spans="15:23" ht="14.25">
      <c r="O1858" s="118"/>
      <c r="P1858" s="118"/>
      <c r="Q1858" s="118"/>
      <c r="R1858" s="118"/>
      <c r="S1858" s="118"/>
      <c r="T1858" s="118"/>
      <c r="U1858" s="118"/>
      <c r="V1858" s="118"/>
      <c r="W1858" s="118"/>
    </row>
    <row r="1859" spans="15:23" ht="14.25">
      <c r="O1859" s="118"/>
      <c r="P1859" s="118"/>
      <c r="Q1859" s="118"/>
      <c r="R1859" s="118"/>
      <c r="S1859" s="118"/>
      <c r="T1859" s="118"/>
      <c r="U1859" s="118"/>
      <c r="V1859" s="118"/>
      <c r="W1859" s="118"/>
    </row>
    <row r="1860" spans="15:23" ht="14.25">
      <c r="O1860" s="118"/>
      <c r="P1860" s="118"/>
      <c r="Q1860" s="118"/>
      <c r="R1860" s="118"/>
      <c r="S1860" s="118"/>
      <c r="T1860" s="118"/>
      <c r="U1860" s="118"/>
      <c r="V1860" s="118"/>
      <c r="W1860" s="118"/>
    </row>
    <row r="1861" spans="15:23" ht="14.25">
      <c r="O1861" s="118"/>
      <c r="P1861" s="118"/>
      <c r="Q1861" s="118"/>
      <c r="R1861" s="118"/>
      <c r="S1861" s="118"/>
      <c r="T1861" s="118"/>
      <c r="U1861" s="118"/>
      <c r="V1861" s="118"/>
      <c r="W1861" s="118"/>
    </row>
    <row r="1862" spans="15:23" ht="14.25">
      <c r="O1862" s="118"/>
      <c r="P1862" s="118"/>
      <c r="Q1862" s="118"/>
      <c r="R1862" s="118"/>
      <c r="S1862" s="118"/>
      <c r="T1862" s="118"/>
      <c r="U1862" s="118"/>
      <c r="V1862" s="118"/>
      <c r="W1862" s="118"/>
    </row>
    <row r="1863" spans="15:23" ht="14.25">
      <c r="O1863" s="118"/>
      <c r="P1863" s="118"/>
      <c r="Q1863" s="118"/>
      <c r="R1863" s="118"/>
      <c r="S1863" s="118"/>
      <c r="T1863" s="118"/>
      <c r="U1863" s="118"/>
      <c r="V1863" s="118"/>
      <c r="W1863" s="118"/>
    </row>
    <row r="1864" spans="15:23" ht="14.25">
      <c r="O1864" s="118"/>
      <c r="P1864" s="118"/>
      <c r="Q1864" s="118"/>
      <c r="R1864" s="118"/>
      <c r="S1864" s="118"/>
      <c r="T1864" s="118"/>
      <c r="U1864" s="118"/>
      <c r="V1864" s="118"/>
      <c r="W1864" s="118"/>
    </row>
    <row r="1865" spans="15:23" ht="14.25">
      <c r="O1865" s="118"/>
      <c r="P1865" s="118"/>
      <c r="Q1865" s="118"/>
      <c r="R1865" s="118"/>
      <c r="S1865" s="118"/>
      <c r="T1865" s="118"/>
      <c r="U1865" s="118"/>
      <c r="V1865" s="118"/>
      <c r="W1865" s="118"/>
    </row>
    <row r="1866" spans="15:23" ht="14.25">
      <c r="O1866" s="118"/>
      <c r="P1866" s="118"/>
      <c r="Q1866" s="118"/>
      <c r="R1866" s="118"/>
      <c r="S1866" s="118"/>
      <c r="T1866" s="118"/>
      <c r="U1866" s="118"/>
      <c r="V1866" s="118"/>
      <c r="W1866" s="118"/>
    </row>
    <row r="1867" spans="15:23" ht="14.25">
      <c r="O1867" s="118"/>
      <c r="P1867" s="118"/>
      <c r="Q1867" s="118"/>
      <c r="R1867" s="118"/>
      <c r="S1867" s="118"/>
      <c r="T1867" s="118"/>
      <c r="U1867" s="118"/>
      <c r="V1867" s="118"/>
      <c r="W1867" s="118"/>
    </row>
    <row r="1868" spans="15:23" ht="14.25">
      <c r="O1868" s="118"/>
      <c r="P1868" s="118"/>
      <c r="Q1868" s="118"/>
      <c r="R1868" s="118"/>
      <c r="S1868" s="118"/>
      <c r="T1868" s="118"/>
      <c r="U1868" s="118"/>
      <c r="V1868" s="118"/>
      <c r="W1868" s="118"/>
    </row>
    <row r="1869" spans="15:23" ht="14.25">
      <c r="O1869" s="118"/>
      <c r="P1869" s="118"/>
      <c r="Q1869" s="118"/>
      <c r="R1869" s="118"/>
      <c r="S1869" s="118"/>
      <c r="T1869" s="118"/>
      <c r="U1869" s="118"/>
      <c r="V1869" s="118"/>
      <c r="W1869" s="118"/>
    </row>
    <row r="1870" spans="15:23" ht="14.25">
      <c r="O1870" s="118"/>
      <c r="P1870" s="118"/>
      <c r="Q1870" s="118"/>
      <c r="R1870" s="118"/>
      <c r="S1870" s="118"/>
      <c r="T1870" s="118"/>
      <c r="U1870" s="118"/>
      <c r="V1870" s="118"/>
      <c r="W1870" s="118"/>
    </row>
    <row r="1871" spans="15:23" ht="14.25">
      <c r="O1871" s="118"/>
      <c r="P1871" s="118"/>
      <c r="Q1871" s="118"/>
      <c r="R1871" s="118"/>
      <c r="S1871" s="118"/>
      <c r="T1871" s="118"/>
      <c r="U1871" s="118"/>
      <c r="V1871" s="118"/>
      <c r="W1871" s="118"/>
    </row>
    <row r="1872" spans="15:23" ht="14.25">
      <c r="O1872" s="118"/>
      <c r="P1872" s="118"/>
      <c r="Q1872" s="118"/>
      <c r="R1872" s="118"/>
      <c r="S1872" s="118"/>
      <c r="T1872" s="118"/>
      <c r="U1872" s="118"/>
      <c r="V1872" s="118"/>
      <c r="W1872" s="118"/>
    </row>
    <row r="1873" spans="15:23" ht="14.25">
      <c r="O1873" s="118"/>
      <c r="P1873" s="118"/>
      <c r="Q1873" s="118"/>
      <c r="R1873" s="118"/>
      <c r="S1873" s="118"/>
      <c r="T1873" s="118"/>
      <c r="U1873" s="118"/>
      <c r="V1873" s="118"/>
      <c r="W1873" s="118"/>
    </row>
    <row r="1874" spans="15:23" ht="14.25">
      <c r="O1874" s="118"/>
      <c r="P1874" s="118"/>
      <c r="Q1874" s="118"/>
      <c r="R1874" s="118"/>
      <c r="S1874" s="118"/>
      <c r="T1874" s="118"/>
      <c r="U1874" s="118"/>
      <c r="V1874" s="118"/>
      <c r="W1874" s="118"/>
    </row>
    <row r="1875" spans="15:23" ht="14.25">
      <c r="O1875" s="118"/>
      <c r="P1875" s="118"/>
      <c r="Q1875" s="118"/>
      <c r="R1875" s="118"/>
      <c r="S1875" s="118"/>
      <c r="T1875" s="118"/>
      <c r="U1875" s="118"/>
      <c r="V1875" s="118"/>
      <c r="W1875" s="118"/>
    </row>
    <row r="1876" spans="15:23" ht="14.25">
      <c r="O1876" s="118"/>
      <c r="P1876" s="118"/>
      <c r="Q1876" s="118"/>
      <c r="R1876" s="118"/>
      <c r="S1876" s="118"/>
      <c r="T1876" s="118"/>
      <c r="U1876" s="118"/>
      <c r="V1876" s="118"/>
      <c r="W1876" s="118"/>
    </row>
    <row r="1877" spans="15:23" ht="14.25">
      <c r="O1877" s="118"/>
      <c r="P1877" s="118"/>
      <c r="Q1877" s="118"/>
      <c r="R1877" s="118"/>
      <c r="S1877" s="118"/>
      <c r="T1877" s="118"/>
      <c r="U1877" s="118"/>
      <c r="V1877" s="118"/>
      <c r="W1877" s="118"/>
    </row>
    <row r="1878" spans="15:23" ht="14.25">
      <c r="O1878" s="118"/>
      <c r="P1878" s="118"/>
      <c r="Q1878" s="118"/>
      <c r="R1878" s="118"/>
      <c r="S1878" s="118"/>
      <c r="T1878" s="118"/>
      <c r="U1878" s="118"/>
      <c r="V1878" s="118"/>
      <c r="W1878" s="118"/>
    </row>
    <row r="1879" spans="15:23" ht="14.25">
      <c r="O1879" s="118"/>
      <c r="P1879" s="118"/>
      <c r="Q1879" s="118"/>
      <c r="R1879" s="118"/>
      <c r="S1879" s="118"/>
      <c r="T1879" s="118"/>
      <c r="U1879" s="118"/>
      <c r="V1879" s="118"/>
      <c r="W1879" s="118"/>
    </row>
    <row r="1880" spans="15:23" ht="14.25">
      <c r="O1880" s="118"/>
      <c r="P1880" s="118"/>
      <c r="Q1880" s="118"/>
      <c r="R1880" s="118"/>
      <c r="S1880" s="118"/>
      <c r="T1880" s="118"/>
      <c r="U1880" s="118"/>
      <c r="V1880" s="118"/>
      <c r="W1880" s="118"/>
    </row>
    <row r="1881" spans="15:23" ht="14.25">
      <c r="O1881" s="118"/>
      <c r="P1881" s="118"/>
      <c r="Q1881" s="118"/>
      <c r="R1881" s="118"/>
      <c r="S1881" s="118"/>
      <c r="T1881" s="118"/>
      <c r="U1881" s="118"/>
      <c r="V1881" s="118"/>
      <c r="W1881" s="118"/>
    </row>
    <row r="1882" spans="15:23" ht="14.25">
      <c r="O1882" s="118"/>
      <c r="P1882" s="118"/>
      <c r="Q1882" s="118"/>
      <c r="R1882" s="118"/>
      <c r="S1882" s="118"/>
      <c r="T1882" s="118"/>
      <c r="U1882" s="118"/>
      <c r="V1882" s="118"/>
      <c r="W1882" s="118"/>
    </row>
    <row r="1883" spans="15:23" ht="14.25">
      <c r="O1883" s="118"/>
      <c r="P1883" s="118"/>
      <c r="Q1883" s="118"/>
      <c r="R1883" s="118"/>
      <c r="S1883" s="118"/>
      <c r="T1883" s="118"/>
      <c r="U1883" s="118"/>
      <c r="V1883" s="118"/>
      <c r="W1883" s="118"/>
    </row>
    <row r="1884" spans="15:23" ht="14.25">
      <c r="O1884" s="118"/>
      <c r="P1884" s="118"/>
      <c r="Q1884" s="118"/>
      <c r="R1884" s="118"/>
      <c r="S1884" s="118"/>
      <c r="T1884" s="118"/>
      <c r="U1884" s="118"/>
      <c r="V1884" s="118"/>
      <c r="W1884" s="118"/>
    </row>
    <row r="1885" spans="15:23" ht="14.25">
      <c r="O1885" s="118"/>
      <c r="P1885" s="118"/>
      <c r="Q1885" s="118"/>
      <c r="R1885" s="118"/>
      <c r="S1885" s="118"/>
      <c r="T1885" s="118"/>
      <c r="U1885" s="118"/>
      <c r="V1885" s="118"/>
      <c r="W1885" s="118"/>
    </row>
    <row r="1886" spans="15:23" ht="14.25">
      <c r="O1886" s="118"/>
      <c r="P1886" s="118"/>
      <c r="Q1886" s="118"/>
      <c r="R1886" s="118"/>
      <c r="S1886" s="118"/>
      <c r="T1886" s="118"/>
      <c r="U1886" s="118"/>
      <c r="V1886" s="118"/>
      <c r="W1886" s="118"/>
    </row>
    <row r="1887" spans="15:23" ht="14.25">
      <c r="O1887" s="118"/>
      <c r="P1887" s="118"/>
      <c r="Q1887" s="118"/>
      <c r="R1887" s="118"/>
      <c r="S1887" s="118"/>
      <c r="T1887" s="118"/>
      <c r="U1887" s="118"/>
      <c r="V1887" s="118"/>
      <c r="W1887" s="118"/>
    </row>
    <row r="1888" spans="15:23" ht="14.25">
      <c r="O1888" s="118"/>
      <c r="P1888" s="118"/>
      <c r="Q1888" s="118"/>
      <c r="R1888" s="118"/>
      <c r="S1888" s="118"/>
      <c r="T1888" s="118"/>
      <c r="U1888" s="118"/>
      <c r="V1888" s="118"/>
      <c r="W1888" s="118"/>
    </row>
    <row r="1889" spans="15:23" ht="14.25">
      <c r="O1889" s="118"/>
      <c r="P1889" s="118"/>
      <c r="Q1889" s="118"/>
      <c r="R1889" s="118"/>
      <c r="S1889" s="118"/>
      <c r="T1889" s="118"/>
      <c r="U1889" s="118"/>
      <c r="V1889" s="118"/>
      <c r="W1889" s="118"/>
    </row>
    <row r="1890" spans="15:23" ht="14.25">
      <c r="O1890" s="118"/>
      <c r="P1890" s="118"/>
      <c r="Q1890" s="118"/>
      <c r="R1890" s="118"/>
      <c r="S1890" s="118"/>
      <c r="T1890" s="118"/>
      <c r="U1890" s="118"/>
      <c r="V1890" s="118"/>
      <c r="W1890" s="118"/>
    </row>
    <row r="1891" spans="15:23" ht="14.25">
      <c r="O1891" s="118"/>
      <c r="P1891" s="118"/>
      <c r="Q1891" s="118"/>
      <c r="R1891" s="118"/>
      <c r="S1891" s="118"/>
      <c r="T1891" s="118"/>
      <c r="U1891" s="118"/>
      <c r="V1891" s="118"/>
      <c r="W1891" s="118"/>
    </row>
    <row r="1892" spans="15:23" ht="14.25">
      <c r="O1892" s="118"/>
      <c r="P1892" s="118"/>
      <c r="Q1892" s="118"/>
      <c r="R1892" s="118"/>
      <c r="S1892" s="118"/>
      <c r="T1892" s="118"/>
      <c r="U1892" s="118"/>
      <c r="V1892" s="118"/>
      <c r="W1892" s="118"/>
    </row>
    <row r="1893" spans="15:23" ht="14.25">
      <c r="O1893" s="118"/>
      <c r="P1893" s="118"/>
      <c r="Q1893" s="118"/>
      <c r="R1893" s="118"/>
      <c r="S1893" s="118"/>
      <c r="T1893" s="118"/>
      <c r="U1893" s="118"/>
      <c r="V1893" s="118"/>
      <c r="W1893" s="118"/>
    </row>
    <row r="1894" spans="15:23" ht="14.25">
      <c r="O1894" s="118"/>
      <c r="P1894" s="118"/>
      <c r="Q1894" s="118"/>
      <c r="R1894" s="118"/>
      <c r="S1894" s="118"/>
      <c r="T1894" s="118"/>
      <c r="U1894" s="118"/>
      <c r="V1894" s="118"/>
      <c r="W1894" s="118"/>
    </row>
    <row r="1895" spans="15:23" ht="14.25">
      <c r="O1895" s="118"/>
      <c r="P1895" s="118"/>
      <c r="Q1895" s="118"/>
      <c r="R1895" s="118"/>
      <c r="S1895" s="118"/>
      <c r="T1895" s="118"/>
      <c r="U1895" s="118"/>
      <c r="V1895" s="118"/>
      <c r="W1895" s="118"/>
    </row>
    <row r="1896" spans="15:23" ht="14.25">
      <c r="O1896" s="118"/>
      <c r="P1896" s="118"/>
      <c r="Q1896" s="118"/>
      <c r="R1896" s="118"/>
      <c r="S1896" s="118"/>
      <c r="T1896" s="118"/>
      <c r="U1896" s="118"/>
      <c r="V1896" s="118"/>
      <c r="W1896" s="118"/>
    </row>
    <row r="1897" spans="15:23" ht="14.25">
      <c r="O1897" s="118"/>
      <c r="P1897" s="118"/>
      <c r="Q1897" s="118"/>
      <c r="R1897" s="118"/>
      <c r="S1897" s="118"/>
      <c r="T1897" s="118"/>
      <c r="U1897" s="118"/>
      <c r="V1897" s="118"/>
      <c r="W1897" s="118"/>
    </row>
    <row r="1898" spans="15:23" ht="14.25">
      <c r="O1898" s="118"/>
      <c r="P1898" s="118"/>
      <c r="Q1898" s="118"/>
      <c r="R1898" s="118"/>
      <c r="S1898" s="118"/>
      <c r="T1898" s="118"/>
      <c r="U1898" s="118"/>
      <c r="V1898" s="118"/>
      <c r="W1898" s="118"/>
    </row>
    <row r="1899" spans="15:23" ht="14.25">
      <c r="O1899" s="118"/>
      <c r="P1899" s="118"/>
      <c r="Q1899" s="118"/>
      <c r="R1899" s="118"/>
      <c r="S1899" s="118"/>
      <c r="T1899" s="118"/>
      <c r="U1899" s="118"/>
      <c r="V1899" s="118"/>
      <c r="W1899" s="118"/>
    </row>
    <row r="1900" spans="15:23" ht="14.25">
      <c r="O1900" s="118"/>
      <c r="P1900" s="118"/>
      <c r="Q1900" s="118"/>
      <c r="R1900" s="118"/>
      <c r="S1900" s="118"/>
      <c r="T1900" s="118"/>
      <c r="U1900" s="118"/>
      <c r="V1900" s="118"/>
      <c r="W1900" s="118"/>
    </row>
    <row r="1901" spans="15:23" ht="14.25">
      <c r="O1901" s="118"/>
      <c r="P1901" s="118"/>
      <c r="Q1901" s="118"/>
      <c r="R1901" s="118"/>
      <c r="S1901" s="118"/>
      <c r="T1901" s="118"/>
      <c r="U1901" s="118"/>
      <c r="V1901" s="118"/>
      <c r="W1901" s="118"/>
    </row>
    <row r="1902" spans="15:23" ht="14.25">
      <c r="O1902" s="118"/>
      <c r="P1902" s="118"/>
      <c r="Q1902" s="118"/>
      <c r="R1902" s="118"/>
      <c r="S1902" s="118"/>
      <c r="T1902" s="118"/>
      <c r="U1902" s="118"/>
      <c r="V1902" s="118"/>
      <c r="W1902" s="118"/>
    </row>
    <row r="1903" spans="15:23" ht="14.25">
      <c r="O1903" s="118"/>
      <c r="P1903" s="118"/>
      <c r="Q1903" s="118"/>
      <c r="R1903" s="118"/>
      <c r="S1903" s="118"/>
      <c r="T1903" s="118"/>
      <c r="U1903" s="118"/>
      <c r="V1903" s="118"/>
      <c r="W1903" s="118"/>
    </row>
    <row r="1904" spans="15:23" ht="14.25">
      <c r="O1904" s="118"/>
      <c r="P1904" s="118"/>
      <c r="Q1904" s="118"/>
      <c r="R1904" s="118"/>
      <c r="S1904" s="118"/>
      <c r="T1904" s="118"/>
      <c r="U1904" s="118"/>
      <c r="V1904" s="118"/>
      <c r="W1904" s="118"/>
    </row>
    <row r="1905" spans="15:23" ht="14.25">
      <c r="O1905" s="118"/>
      <c r="P1905" s="118"/>
      <c r="Q1905" s="118"/>
      <c r="R1905" s="118"/>
      <c r="S1905" s="118"/>
      <c r="T1905" s="118"/>
      <c r="U1905" s="118"/>
      <c r="V1905" s="118"/>
      <c r="W1905" s="118"/>
    </row>
    <row r="1906" spans="15:23" ht="14.25">
      <c r="O1906" s="118"/>
      <c r="P1906" s="118"/>
      <c r="Q1906" s="118"/>
      <c r="R1906" s="118"/>
      <c r="S1906" s="118"/>
      <c r="T1906" s="118"/>
      <c r="U1906" s="118"/>
      <c r="V1906" s="118"/>
      <c r="W1906" s="118"/>
    </row>
    <row r="1907" spans="15:23" ht="14.25">
      <c r="O1907" s="118"/>
      <c r="P1907" s="118"/>
      <c r="Q1907" s="118"/>
      <c r="R1907" s="118"/>
      <c r="S1907" s="118"/>
      <c r="T1907" s="118"/>
      <c r="U1907" s="118"/>
      <c r="V1907" s="118"/>
      <c r="W1907" s="118"/>
    </row>
    <row r="1908" spans="15:23" ht="14.25">
      <c r="O1908" s="118"/>
      <c r="P1908" s="118"/>
      <c r="Q1908" s="118"/>
      <c r="R1908" s="118"/>
      <c r="S1908" s="118"/>
      <c r="T1908" s="118"/>
      <c r="U1908" s="118"/>
      <c r="V1908" s="118"/>
      <c r="W1908" s="118"/>
    </row>
    <row r="1909" spans="15:23" ht="14.25">
      <c r="O1909" s="118"/>
      <c r="P1909" s="118"/>
      <c r="Q1909" s="118"/>
      <c r="R1909" s="118"/>
      <c r="S1909" s="118"/>
      <c r="T1909" s="118"/>
      <c r="U1909" s="118"/>
      <c r="V1909" s="118"/>
      <c r="W1909" s="118"/>
    </row>
    <row r="1910" spans="15:23" ht="14.25">
      <c r="O1910" s="118"/>
      <c r="P1910" s="118"/>
      <c r="Q1910" s="118"/>
      <c r="R1910" s="118"/>
      <c r="S1910" s="118"/>
      <c r="T1910" s="118"/>
      <c r="U1910" s="118"/>
      <c r="V1910" s="118"/>
      <c r="W1910" s="118"/>
    </row>
    <row r="1911" spans="15:23" ht="14.25">
      <c r="O1911" s="118"/>
      <c r="P1911" s="118"/>
      <c r="Q1911" s="118"/>
      <c r="R1911" s="118"/>
      <c r="S1911" s="118"/>
      <c r="T1911" s="118"/>
      <c r="U1911" s="118"/>
      <c r="V1911" s="118"/>
      <c r="W1911" s="118"/>
    </row>
    <row r="1912" spans="15:23" ht="14.25">
      <c r="O1912" s="118"/>
      <c r="P1912" s="118"/>
      <c r="Q1912" s="118"/>
      <c r="R1912" s="118"/>
      <c r="S1912" s="118"/>
      <c r="T1912" s="118"/>
      <c r="U1912" s="118"/>
      <c r="V1912" s="118"/>
      <c r="W1912" s="118"/>
    </row>
    <row r="1913" spans="15:23" ht="14.25">
      <c r="O1913" s="118"/>
      <c r="P1913" s="118"/>
      <c r="Q1913" s="118"/>
      <c r="R1913" s="118"/>
      <c r="S1913" s="118"/>
      <c r="T1913" s="118"/>
      <c r="U1913" s="118"/>
      <c r="V1913" s="118"/>
      <c r="W1913" s="118"/>
    </row>
    <row r="1914" spans="15:23" ht="14.25">
      <c r="O1914" s="118"/>
      <c r="P1914" s="118"/>
      <c r="Q1914" s="118"/>
      <c r="R1914" s="118"/>
      <c r="S1914" s="118"/>
      <c r="T1914" s="118"/>
      <c r="U1914" s="118"/>
      <c r="V1914" s="118"/>
      <c r="W1914" s="118"/>
    </row>
    <row r="1915" spans="15:23" ht="14.25">
      <c r="O1915" s="118"/>
      <c r="P1915" s="118"/>
      <c r="Q1915" s="118"/>
      <c r="R1915" s="118"/>
      <c r="S1915" s="118"/>
      <c r="T1915" s="118"/>
      <c r="U1915" s="118"/>
      <c r="V1915" s="118"/>
      <c r="W1915" s="118"/>
    </row>
    <row r="1916" spans="15:23" ht="14.25">
      <c r="O1916" s="118"/>
      <c r="P1916" s="118"/>
      <c r="Q1916" s="118"/>
      <c r="R1916" s="118"/>
      <c r="S1916" s="118"/>
      <c r="T1916" s="118"/>
      <c r="U1916" s="118"/>
      <c r="V1916" s="118"/>
      <c r="W1916" s="118"/>
    </row>
    <row r="1917" spans="15:23" ht="14.25">
      <c r="O1917" s="118"/>
      <c r="P1917" s="118"/>
      <c r="Q1917" s="118"/>
      <c r="R1917" s="118"/>
      <c r="S1917" s="118"/>
      <c r="T1917" s="118"/>
      <c r="U1917" s="118"/>
      <c r="V1917" s="118"/>
      <c r="W1917" s="118"/>
    </row>
    <row r="1918" spans="15:23" ht="14.25">
      <c r="O1918" s="118"/>
      <c r="P1918" s="118"/>
      <c r="Q1918" s="118"/>
      <c r="R1918" s="118"/>
      <c r="S1918" s="118"/>
      <c r="T1918" s="118"/>
      <c r="U1918" s="118"/>
      <c r="V1918" s="118"/>
      <c r="W1918" s="118"/>
    </row>
    <row r="1919" spans="15:23" ht="14.25">
      <c r="O1919" s="118"/>
      <c r="P1919" s="118"/>
      <c r="Q1919" s="118"/>
      <c r="R1919" s="118"/>
      <c r="S1919" s="118"/>
      <c r="T1919" s="118"/>
      <c r="U1919" s="118"/>
      <c r="V1919" s="118"/>
      <c r="W1919" s="118"/>
    </row>
    <row r="1920" spans="15:23" ht="14.25">
      <c r="O1920" s="118"/>
      <c r="P1920" s="118"/>
      <c r="Q1920" s="118"/>
      <c r="R1920" s="118"/>
      <c r="S1920" s="118"/>
      <c r="T1920" s="118"/>
      <c r="U1920" s="118"/>
      <c r="V1920" s="118"/>
      <c r="W1920" s="118"/>
    </row>
    <row r="1921" spans="15:23" ht="14.25">
      <c r="O1921" s="118"/>
      <c r="P1921" s="118"/>
      <c r="Q1921" s="118"/>
      <c r="R1921" s="118"/>
      <c r="S1921" s="118"/>
      <c r="T1921" s="118"/>
      <c r="U1921" s="118"/>
      <c r="V1921" s="118"/>
      <c r="W1921" s="118"/>
    </row>
    <row r="1922" spans="15:23" ht="14.25">
      <c r="O1922" s="118"/>
      <c r="P1922" s="118"/>
      <c r="Q1922" s="118"/>
      <c r="R1922" s="118"/>
      <c r="S1922" s="118"/>
      <c r="T1922" s="118"/>
      <c r="U1922" s="118"/>
      <c r="V1922" s="118"/>
      <c r="W1922" s="118"/>
    </row>
    <row r="1923" spans="15:23" ht="14.25">
      <c r="O1923" s="118"/>
      <c r="P1923" s="118"/>
      <c r="Q1923" s="118"/>
      <c r="R1923" s="118"/>
      <c r="S1923" s="118"/>
      <c r="T1923" s="118"/>
      <c r="U1923" s="118"/>
      <c r="V1923" s="118"/>
      <c r="W1923" s="118"/>
    </row>
    <row r="1924" spans="15:23" ht="14.25">
      <c r="O1924" s="118"/>
      <c r="P1924" s="118"/>
      <c r="Q1924" s="118"/>
      <c r="R1924" s="118"/>
      <c r="S1924" s="118"/>
      <c r="T1924" s="118"/>
      <c r="U1924" s="118"/>
      <c r="V1924" s="118"/>
      <c r="W1924" s="118"/>
    </row>
    <row r="1925" spans="15:23" ht="14.25">
      <c r="O1925" s="118"/>
      <c r="P1925" s="118"/>
      <c r="Q1925" s="118"/>
      <c r="R1925" s="118"/>
      <c r="S1925" s="118"/>
      <c r="T1925" s="118"/>
      <c r="U1925" s="118"/>
      <c r="V1925" s="118"/>
      <c r="W1925" s="118"/>
    </row>
    <row r="1926" spans="15:23" ht="14.25">
      <c r="O1926" s="118"/>
      <c r="P1926" s="118"/>
      <c r="Q1926" s="118"/>
      <c r="R1926" s="118"/>
      <c r="S1926" s="118"/>
      <c r="T1926" s="118"/>
      <c r="U1926" s="118"/>
      <c r="V1926" s="118"/>
      <c r="W1926" s="118"/>
    </row>
    <row r="1927" spans="15:23" ht="14.25">
      <c r="O1927" s="118"/>
      <c r="P1927" s="118"/>
      <c r="Q1927" s="118"/>
      <c r="R1927" s="118"/>
      <c r="S1927" s="118"/>
      <c r="T1927" s="118"/>
      <c r="U1927" s="118"/>
      <c r="V1927" s="118"/>
      <c r="W1927" s="118"/>
    </row>
    <row r="1928" spans="15:23" ht="14.25">
      <c r="O1928" s="118"/>
      <c r="P1928" s="118"/>
      <c r="Q1928" s="118"/>
      <c r="R1928" s="118"/>
      <c r="S1928" s="118"/>
      <c r="T1928" s="118"/>
      <c r="U1928" s="118"/>
      <c r="V1928" s="118"/>
      <c r="W1928" s="118"/>
    </row>
    <row r="1929" spans="15:23" ht="14.25">
      <c r="O1929" s="118"/>
      <c r="P1929" s="118"/>
      <c r="Q1929" s="118"/>
      <c r="R1929" s="118"/>
      <c r="S1929" s="118"/>
      <c r="T1929" s="118"/>
      <c r="U1929" s="118"/>
      <c r="V1929" s="118"/>
      <c r="W1929" s="118"/>
    </row>
    <row r="1930" spans="15:23" ht="14.25">
      <c r="O1930" s="118"/>
      <c r="P1930" s="118"/>
      <c r="Q1930" s="118"/>
      <c r="R1930" s="118"/>
      <c r="S1930" s="118"/>
      <c r="T1930" s="118"/>
      <c r="U1930" s="118"/>
      <c r="V1930" s="118"/>
      <c r="W1930" s="118"/>
    </row>
    <row r="1931" spans="15:23" ht="14.25">
      <c r="O1931" s="118"/>
      <c r="P1931" s="118"/>
      <c r="Q1931" s="118"/>
      <c r="R1931" s="118"/>
      <c r="S1931" s="118"/>
      <c r="T1931" s="118"/>
      <c r="U1931" s="118"/>
      <c r="V1931" s="118"/>
      <c r="W1931" s="118"/>
    </row>
    <row r="1932" spans="15:23" ht="14.25">
      <c r="O1932" s="118"/>
      <c r="P1932" s="118"/>
      <c r="Q1932" s="118"/>
      <c r="R1932" s="118"/>
      <c r="S1932" s="118"/>
      <c r="T1932" s="118"/>
      <c r="U1932" s="118"/>
      <c r="V1932" s="118"/>
      <c r="W1932" s="118"/>
    </row>
    <row r="1933" spans="15:23" ht="14.25">
      <c r="O1933" s="118"/>
      <c r="P1933" s="118"/>
      <c r="Q1933" s="118"/>
      <c r="R1933" s="118"/>
      <c r="S1933" s="118"/>
      <c r="T1933" s="118"/>
      <c r="U1933" s="118"/>
      <c r="V1933" s="118"/>
      <c r="W1933" s="118"/>
    </row>
    <row r="1934" spans="15:23" ht="14.25">
      <c r="O1934" s="118"/>
      <c r="P1934" s="118"/>
      <c r="Q1934" s="118"/>
      <c r="R1934" s="118"/>
      <c r="S1934" s="118"/>
      <c r="T1934" s="118"/>
      <c r="U1934" s="118"/>
      <c r="V1934" s="118"/>
      <c r="W1934" s="118"/>
    </row>
    <row r="1935" spans="15:23" ht="14.25">
      <c r="O1935" s="118"/>
      <c r="P1935" s="118"/>
      <c r="Q1935" s="118"/>
      <c r="R1935" s="118"/>
      <c r="S1935" s="118"/>
      <c r="T1935" s="118"/>
      <c r="U1935" s="118"/>
      <c r="V1935" s="118"/>
      <c r="W1935" s="118"/>
    </row>
    <row r="1936" spans="15:23" ht="14.25">
      <c r="O1936" s="118"/>
      <c r="P1936" s="118"/>
      <c r="Q1936" s="118"/>
      <c r="R1936" s="118"/>
      <c r="S1936" s="118"/>
      <c r="T1936" s="118"/>
      <c r="U1936" s="118"/>
      <c r="V1936" s="118"/>
      <c r="W1936" s="118"/>
    </row>
    <row r="1937" spans="15:23" ht="14.25">
      <c r="O1937" s="118"/>
      <c r="P1937" s="118"/>
      <c r="Q1937" s="118"/>
      <c r="R1937" s="118"/>
      <c r="S1937" s="118"/>
      <c r="T1937" s="118"/>
      <c r="U1937" s="118"/>
      <c r="V1937" s="118"/>
      <c r="W1937" s="118"/>
    </row>
    <row r="1938" spans="15:23" ht="14.25">
      <c r="O1938" s="118"/>
      <c r="P1938" s="118"/>
      <c r="Q1938" s="118"/>
      <c r="R1938" s="118"/>
      <c r="S1938" s="118"/>
      <c r="T1938" s="118"/>
      <c r="U1938" s="118"/>
      <c r="V1938" s="118"/>
      <c r="W1938" s="118"/>
    </row>
    <row r="1939" spans="15:23" ht="14.25">
      <c r="O1939" s="118"/>
      <c r="P1939" s="118"/>
      <c r="Q1939" s="118"/>
      <c r="R1939" s="118"/>
      <c r="S1939" s="118"/>
      <c r="T1939" s="118"/>
      <c r="U1939" s="118"/>
      <c r="V1939" s="118"/>
      <c r="W1939" s="118"/>
    </row>
    <row r="1940" spans="15:23" ht="14.25">
      <c r="O1940" s="118"/>
      <c r="P1940" s="118"/>
      <c r="Q1940" s="118"/>
      <c r="R1940" s="118"/>
      <c r="S1940" s="118"/>
      <c r="T1940" s="118"/>
      <c r="U1940" s="118"/>
      <c r="V1940" s="118"/>
      <c r="W1940" s="118"/>
    </row>
    <row r="1941" spans="15:23" ht="14.25">
      <c r="O1941" s="118"/>
      <c r="P1941" s="118"/>
      <c r="Q1941" s="118"/>
      <c r="R1941" s="118"/>
      <c r="S1941" s="118"/>
      <c r="T1941" s="118"/>
      <c r="U1941" s="118"/>
      <c r="V1941" s="118"/>
      <c r="W1941" s="118"/>
    </row>
    <row r="1942" spans="15:23" ht="14.25">
      <c r="O1942" s="118"/>
      <c r="P1942" s="118"/>
      <c r="Q1942" s="118"/>
      <c r="R1942" s="118"/>
      <c r="S1942" s="118"/>
      <c r="T1942" s="118"/>
      <c r="U1942" s="118"/>
      <c r="V1942" s="118"/>
      <c r="W1942" s="118"/>
    </row>
    <row r="1943" spans="15:23" ht="14.25">
      <c r="O1943" s="118"/>
      <c r="P1943" s="118"/>
      <c r="Q1943" s="118"/>
      <c r="R1943" s="118"/>
      <c r="S1943" s="118"/>
      <c r="T1943" s="118"/>
      <c r="U1943" s="118"/>
      <c r="V1943" s="118"/>
      <c r="W1943" s="118"/>
    </row>
    <row r="1944" spans="15:23" ht="14.25">
      <c r="O1944" s="118"/>
      <c r="P1944" s="118"/>
      <c r="Q1944" s="118"/>
      <c r="R1944" s="118"/>
      <c r="S1944" s="118"/>
      <c r="T1944" s="118"/>
      <c r="U1944" s="118"/>
      <c r="V1944" s="118"/>
      <c r="W1944" s="118"/>
    </row>
    <row r="1945" spans="15:23" ht="14.25">
      <c r="O1945" s="118"/>
      <c r="P1945" s="118"/>
      <c r="Q1945" s="118"/>
      <c r="R1945" s="118"/>
      <c r="S1945" s="118"/>
      <c r="T1945" s="118"/>
      <c r="U1945" s="118"/>
      <c r="V1945" s="118"/>
      <c r="W1945" s="118"/>
    </row>
    <row r="1946" spans="15:23" ht="14.25">
      <c r="O1946" s="118"/>
      <c r="P1946" s="118"/>
      <c r="Q1946" s="118"/>
      <c r="R1946" s="118"/>
      <c r="S1946" s="118"/>
      <c r="T1946" s="118"/>
      <c r="U1946" s="118"/>
      <c r="V1946" s="118"/>
      <c r="W1946" s="118"/>
    </row>
    <row r="1947" spans="15:23" ht="14.25">
      <c r="O1947" s="118"/>
      <c r="P1947" s="118"/>
      <c r="Q1947" s="118"/>
      <c r="R1947" s="118"/>
      <c r="S1947" s="118"/>
      <c r="T1947" s="118"/>
      <c r="U1947" s="118"/>
      <c r="V1947" s="118"/>
      <c r="W1947" s="118"/>
    </row>
    <row r="1948" spans="15:23" ht="14.25">
      <c r="O1948" s="118"/>
      <c r="P1948" s="118"/>
      <c r="Q1948" s="118"/>
      <c r="R1948" s="118"/>
      <c r="S1948" s="118"/>
      <c r="T1948" s="118"/>
      <c r="U1948" s="118"/>
      <c r="V1948" s="118"/>
      <c r="W1948" s="118"/>
    </row>
    <row r="1949" spans="15:23" ht="14.25">
      <c r="O1949" s="118"/>
      <c r="P1949" s="118"/>
      <c r="Q1949" s="118"/>
      <c r="R1949" s="118"/>
      <c r="S1949" s="118"/>
      <c r="T1949" s="118"/>
      <c r="U1949" s="118"/>
      <c r="V1949" s="118"/>
      <c r="W1949" s="118"/>
    </row>
    <row r="1950" spans="15:23" ht="14.25">
      <c r="O1950" s="118"/>
      <c r="P1950" s="118"/>
      <c r="Q1950" s="118"/>
      <c r="R1950" s="118"/>
      <c r="S1950" s="118"/>
      <c r="T1950" s="118"/>
      <c r="U1950" s="118"/>
      <c r="V1950" s="118"/>
      <c r="W1950" s="118"/>
    </row>
    <row r="1951" spans="15:23" ht="14.25">
      <c r="O1951" s="118"/>
      <c r="P1951" s="118"/>
      <c r="Q1951" s="118"/>
      <c r="R1951" s="118"/>
      <c r="S1951" s="118"/>
      <c r="T1951" s="118"/>
      <c r="U1951" s="118"/>
      <c r="V1951" s="118"/>
      <c r="W1951" s="118"/>
    </row>
    <row r="1952" spans="15:23" ht="14.25">
      <c r="O1952" s="118"/>
      <c r="P1952" s="118"/>
      <c r="Q1952" s="118"/>
      <c r="R1952" s="118"/>
      <c r="S1952" s="118"/>
      <c r="T1952" s="118"/>
      <c r="U1952" s="118"/>
      <c r="V1952" s="118"/>
      <c r="W1952" s="118"/>
    </row>
    <row r="1953" spans="15:23" ht="14.25">
      <c r="O1953" s="118"/>
      <c r="P1953" s="118"/>
      <c r="Q1953" s="118"/>
      <c r="R1953" s="118"/>
      <c r="S1953" s="118"/>
      <c r="T1953" s="118"/>
      <c r="U1953" s="118"/>
      <c r="V1953" s="118"/>
      <c r="W1953" s="118"/>
    </row>
    <row r="1954" spans="15:23" ht="14.25">
      <c r="O1954" s="118"/>
      <c r="P1954" s="118"/>
      <c r="Q1954" s="118"/>
      <c r="R1954" s="118"/>
      <c r="S1954" s="118"/>
      <c r="T1954" s="118"/>
      <c r="U1954" s="118"/>
      <c r="V1954" s="118"/>
      <c r="W1954" s="118"/>
    </row>
    <row r="1955" spans="15:23" ht="14.25">
      <c r="O1955" s="118"/>
      <c r="P1955" s="118"/>
      <c r="Q1955" s="118"/>
      <c r="R1955" s="118"/>
      <c r="S1955" s="118"/>
      <c r="T1955" s="118"/>
      <c r="U1955" s="118"/>
      <c r="V1955" s="118"/>
      <c r="W1955" s="118"/>
    </row>
    <row r="1956" spans="15:23" ht="14.25">
      <c r="O1956" s="118"/>
      <c r="P1956" s="118"/>
      <c r="Q1956" s="118"/>
      <c r="R1956" s="118"/>
      <c r="S1956" s="118"/>
      <c r="T1956" s="118"/>
      <c r="U1956" s="118"/>
      <c r="V1956" s="118"/>
      <c r="W1956" s="118"/>
    </row>
    <row r="1957" spans="15:23" ht="14.25">
      <c r="O1957" s="118"/>
      <c r="P1957" s="118"/>
      <c r="Q1957" s="118"/>
      <c r="R1957" s="118"/>
      <c r="S1957" s="118"/>
      <c r="T1957" s="118"/>
      <c r="U1957" s="118"/>
      <c r="V1957" s="118"/>
      <c r="W1957" s="118"/>
    </row>
    <row r="1958" spans="15:23" ht="14.25">
      <c r="O1958" s="118"/>
      <c r="P1958" s="118"/>
      <c r="Q1958" s="118"/>
      <c r="R1958" s="118"/>
      <c r="S1958" s="118"/>
      <c r="T1958" s="118"/>
      <c r="U1958" s="118"/>
      <c r="V1958" s="118"/>
      <c r="W1958" s="118"/>
    </row>
    <row r="1959" spans="15:23" ht="14.25">
      <c r="O1959" s="118"/>
      <c r="P1959" s="118"/>
      <c r="Q1959" s="118"/>
      <c r="R1959" s="118"/>
      <c r="S1959" s="118"/>
      <c r="T1959" s="118"/>
      <c r="U1959" s="118"/>
      <c r="V1959" s="118"/>
      <c r="W1959" s="118"/>
    </row>
    <row r="1960" spans="15:23" ht="14.25">
      <c r="O1960" s="118"/>
      <c r="P1960" s="118"/>
      <c r="Q1960" s="118"/>
      <c r="R1960" s="118"/>
      <c r="S1960" s="118"/>
      <c r="T1960" s="118"/>
      <c r="U1960" s="118"/>
      <c r="V1960" s="118"/>
      <c r="W1960" s="118"/>
    </row>
    <row r="1961" spans="15:23" ht="14.25">
      <c r="O1961" s="118"/>
      <c r="P1961" s="118"/>
      <c r="Q1961" s="118"/>
      <c r="R1961" s="118"/>
      <c r="S1961" s="118"/>
      <c r="T1961" s="118"/>
      <c r="U1961" s="118"/>
      <c r="V1961" s="118"/>
      <c r="W1961" s="118"/>
    </row>
    <row r="1962" spans="15:23" ht="14.25">
      <c r="O1962" s="118"/>
      <c r="P1962" s="118"/>
      <c r="Q1962" s="118"/>
      <c r="R1962" s="118"/>
      <c r="S1962" s="118"/>
      <c r="T1962" s="118"/>
      <c r="U1962" s="118"/>
      <c r="V1962" s="118"/>
      <c r="W1962" s="118"/>
    </row>
    <row r="1963" spans="15:23" ht="14.25">
      <c r="O1963" s="118"/>
      <c r="P1963" s="118"/>
      <c r="Q1963" s="118"/>
      <c r="R1963" s="118"/>
      <c r="S1963" s="118"/>
      <c r="T1963" s="118"/>
      <c r="U1963" s="118"/>
      <c r="V1963" s="118"/>
      <c r="W1963" s="118"/>
    </row>
    <row r="1964" spans="15:23" ht="14.25">
      <c r="O1964" s="118"/>
      <c r="P1964" s="118"/>
      <c r="Q1964" s="118"/>
      <c r="R1964" s="118"/>
      <c r="S1964" s="118"/>
      <c r="T1964" s="118"/>
      <c r="U1964" s="118"/>
      <c r="V1964" s="118"/>
      <c r="W1964" s="118"/>
    </row>
    <row r="1965" spans="15:23" ht="14.25">
      <c r="O1965" s="118"/>
      <c r="P1965" s="118"/>
      <c r="Q1965" s="118"/>
      <c r="R1965" s="118"/>
      <c r="S1965" s="118"/>
      <c r="T1965" s="118"/>
      <c r="U1965" s="118"/>
      <c r="V1965" s="118"/>
      <c r="W1965" s="118"/>
    </row>
    <row r="1966" spans="15:23" ht="14.25">
      <c r="O1966" s="118"/>
      <c r="P1966" s="118"/>
      <c r="Q1966" s="118"/>
      <c r="R1966" s="118"/>
      <c r="S1966" s="118"/>
      <c r="T1966" s="118"/>
      <c r="U1966" s="118"/>
      <c r="V1966" s="118"/>
      <c r="W1966" s="118"/>
    </row>
    <row r="1967" spans="15:23" ht="14.25">
      <c r="O1967" s="118"/>
      <c r="P1967" s="118"/>
      <c r="Q1967" s="118"/>
      <c r="R1967" s="118"/>
      <c r="S1967" s="118"/>
      <c r="T1967" s="118"/>
      <c r="U1967" s="118"/>
      <c r="V1967" s="118"/>
      <c r="W1967" s="118"/>
    </row>
    <row r="1968" spans="15:23" ht="14.25">
      <c r="O1968" s="118"/>
      <c r="P1968" s="118"/>
      <c r="Q1968" s="118"/>
      <c r="R1968" s="118"/>
      <c r="S1968" s="118"/>
      <c r="T1968" s="118"/>
      <c r="U1968" s="118"/>
      <c r="V1968" s="118"/>
      <c r="W1968" s="118"/>
    </row>
    <row r="1969" spans="15:23" ht="14.25">
      <c r="O1969" s="118"/>
      <c r="P1969" s="118"/>
      <c r="Q1969" s="118"/>
      <c r="R1969" s="118"/>
      <c r="S1969" s="118"/>
      <c r="T1969" s="118"/>
      <c r="U1969" s="118"/>
      <c r="V1969" s="118"/>
      <c r="W1969" s="118"/>
    </row>
    <row r="1970" spans="15:23" ht="14.25">
      <c r="O1970" s="118"/>
      <c r="P1970" s="118"/>
      <c r="Q1970" s="118"/>
      <c r="R1970" s="118"/>
      <c r="S1970" s="118"/>
      <c r="T1970" s="118"/>
      <c r="U1970" s="118"/>
      <c r="V1970" s="118"/>
      <c r="W1970" s="118"/>
    </row>
    <row r="1971" spans="15:23" ht="14.25">
      <c r="O1971" s="118"/>
      <c r="P1971" s="118"/>
      <c r="Q1971" s="118"/>
      <c r="R1971" s="118"/>
      <c r="S1971" s="118"/>
      <c r="T1971" s="118"/>
      <c r="U1971" s="118"/>
      <c r="V1971" s="118"/>
      <c r="W1971" s="118"/>
    </row>
    <row r="1972" spans="15:23" ht="14.25">
      <c r="O1972" s="118"/>
      <c r="P1972" s="118"/>
      <c r="Q1972" s="118"/>
      <c r="R1972" s="118"/>
      <c r="S1972" s="118"/>
      <c r="T1972" s="118"/>
      <c r="U1972" s="118"/>
      <c r="V1972" s="118"/>
      <c r="W1972" s="118"/>
    </row>
    <row r="1973" spans="15:23" ht="14.25">
      <c r="O1973" s="118"/>
      <c r="P1973" s="118"/>
      <c r="Q1973" s="118"/>
      <c r="R1973" s="118"/>
      <c r="S1973" s="118"/>
      <c r="T1973" s="118"/>
      <c r="U1973" s="118"/>
      <c r="V1973" s="118"/>
      <c r="W1973" s="118"/>
    </row>
    <row r="1974" spans="15:23" ht="14.25">
      <c r="O1974" s="118"/>
      <c r="P1974" s="118"/>
      <c r="Q1974" s="118"/>
      <c r="R1974" s="118"/>
      <c r="S1974" s="118"/>
      <c r="T1974" s="118"/>
      <c r="U1974" s="118"/>
      <c r="V1974" s="118"/>
      <c r="W1974" s="118"/>
    </row>
    <row r="1975" spans="15:23" ht="14.25">
      <c r="O1975" s="118"/>
      <c r="P1975" s="118"/>
      <c r="Q1975" s="118"/>
      <c r="R1975" s="118"/>
      <c r="S1975" s="118"/>
      <c r="T1975" s="118"/>
      <c r="U1975" s="118"/>
      <c r="V1975" s="118"/>
      <c r="W1975" s="118"/>
    </row>
    <row r="1976" spans="15:23" ht="14.25">
      <c r="O1976" s="118"/>
      <c r="P1976" s="118"/>
      <c r="Q1976" s="118"/>
      <c r="R1976" s="118"/>
      <c r="S1976" s="118"/>
      <c r="T1976" s="118"/>
      <c r="U1976" s="118"/>
      <c r="V1976" s="118"/>
      <c r="W1976" s="118"/>
    </row>
    <row r="1977" spans="15:23" ht="14.25">
      <c r="O1977" s="118"/>
      <c r="P1977" s="118"/>
      <c r="Q1977" s="118"/>
      <c r="R1977" s="118"/>
      <c r="S1977" s="118"/>
      <c r="T1977" s="118"/>
      <c r="U1977" s="118"/>
      <c r="V1977" s="118"/>
      <c r="W1977" s="118"/>
    </row>
    <row r="1978" spans="15:23" ht="14.25">
      <c r="O1978" s="118"/>
      <c r="P1978" s="118"/>
      <c r="Q1978" s="118"/>
      <c r="R1978" s="118"/>
      <c r="S1978" s="118"/>
      <c r="T1978" s="118"/>
      <c r="U1978" s="118"/>
      <c r="V1978" s="118"/>
      <c r="W1978" s="118"/>
    </row>
    <row r="1979" spans="15:23" ht="14.25">
      <c r="O1979" s="118"/>
      <c r="P1979" s="118"/>
      <c r="Q1979" s="118"/>
      <c r="R1979" s="118"/>
      <c r="S1979" s="118"/>
      <c r="T1979" s="118"/>
      <c r="U1979" s="118"/>
      <c r="V1979" s="118"/>
      <c r="W1979" s="118"/>
    </row>
    <row r="1980" spans="15:23" ht="14.25">
      <c r="O1980" s="118"/>
      <c r="P1980" s="118"/>
      <c r="Q1980" s="118"/>
      <c r="R1980" s="118"/>
      <c r="S1980" s="118"/>
      <c r="T1980" s="118"/>
      <c r="U1980" s="118"/>
      <c r="V1980" s="118"/>
      <c r="W1980" s="118"/>
    </row>
    <row r="1981" spans="15:23" ht="14.25">
      <c r="O1981" s="118"/>
      <c r="P1981" s="118"/>
      <c r="Q1981" s="118"/>
      <c r="R1981" s="118"/>
      <c r="S1981" s="118"/>
      <c r="T1981" s="118"/>
      <c r="U1981" s="118"/>
      <c r="V1981" s="118"/>
      <c r="W1981" s="118"/>
    </row>
    <row r="1982" spans="15:23" ht="14.25">
      <c r="O1982" s="118"/>
      <c r="P1982" s="118"/>
      <c r="Q1982" s="118"/>
      <c r="R1982" s="118"/>
      <c r="S1982" s="118"/>
      <c r="T1982" s="118"/>
      <c r="U1982" s="118"/>
      <c r="V1982" s="118"/>
      <c r="W1982" s="118"/>
    </row>
    <row r="1983" spans="15:23" ht="14.25">
      <c r="O1983" s="118"/>
      <c r="P1983" s="118"/>
      <c r="Q1983" s="118"/>
      <c r="R1983" s="118"/>
      <c r="S1983" s="118"/>
      <c r="T1983" s="118"/>
      <c r="U1983" s="118"/>
      <c r="V1983" s="118"/>
      <c r="W1983" s="118"/>
    </row>
    <row r="1984" spans="15:23" ht="14.25">
      <c r="O1984" s="118"/>
      <c r="P1984" s="118"/>
      <c r="Q1984" s="118"/>
      <c r="R1984" s="118"/>
      <c r="S1984" s="118"/>
      <c r="T1984" s="118"/>
      <c r="U1984" s="118"/>
      <c r="V1984" s="118"/>
      <c r="W1984" s="118"/>
    </row>
    <row r="1985" spans="15:23" ht="14.25">
      <c r="O1985" s="118"/>
      <c r="P1985" s="118"/>
      <c r="Q1985" s="118"/>
      <c r="R1985" s="118"/>
      <c r="S1985" s="118"/>
      <c r="T1985" s="118"/>
      <c r="U1985" s="118"/>
      <c r="V1985" s="118"/>
      <c r="W1985" s="118"/>
    </row>
    <row r="1986" spans="15:23" ht="14.25">
      <c r="O1986" s="118"/>
      <c r="P1986" s="118"/>
      <c r="Q1986" s="118"/>
      <c r="R1986" s="118"/>
      <c r="S1986" s="118"/>
      <c r="T1986" s="118"/>
      <c r="U1986" s="118"/>
      <c r="V1986" s="118"/>
      <c r="W1986" s="118"/>
    </row>
    <row r="1987" spans="15:23" ht="14.25">
      <c r="O1987" s="118"/>
      <c r="P1987" s="118"/>
      <c r="Q1987" s="118"/>
      <c r="R1987" s="118"/>
      <c r="S1987" s="118"/>
      <c r="T1987" s="118"/>
      <c r="U1987" s="118"/>
      <c r="V1987" s="118"/>
      <c r="W1987" s="118"/>
    </row>
    <row r="1988" spans="15:23" ht="14.25">
      <c r="O1988" s="118"/>
      <c r="P1988" s="118"/>
      <c r="Q1988" s="118"/>
      <c r="R1988" s="118"/>
      <c r="S1988" s="118"/>
      <c r="T1988" s="118"/>
      <c r="U1988" s="118"/>
      <c r="V1988" s="118"/>
      <c r="W1988" s="118"/>
    </row>
    <row r="1989" spans="15:23" ht="14.25">
      <c r="O1989" s="118"/>
      <c r="P1989" s="118"/>
      <c r="Q1989" s="118"/>
      <c r="R1989" s="118"/>
      <c r="S1989" s="118"/>
      <c r="T1989" s="118"/>
      <c r="U1989" s="118"/>
      <c r="V1989" s="118"/>
      <c r="W1989" s="118"/>
    </row>
    <row r="1990" spans="15:23" ht="14.25">
      <c r="O1990" s="118"/>
      <c r="P1990" s="118"/>
      <c r="Q1990" s="118"/>
      <c r="R1990" s="118"/>
      <c r="S1990" s="118"/>
      <c r="T1990" s="118"/>
      <c r="U1990" s="118"/>
      <c r="V1990" s="118"/>
      <c r="W1990" s="118"/>
    </row>
    <row r="1991" spans="15:23" ht="14.25">
      <c r="O1991" s="118"/>
      <c r="P1991" s="118"/>
      <c r="Q1991" s="118"/>
      <c r="R1991" s="118"/>
      <c r="S1991" s="118"/>
      <c r="T1991" s="118"/>
      <c r="U1991" s="118"/>
      <c r="V1991" s="118"/>
      <c r="W1991" s="118"/>
    </row>
    <row r="1992" spans="15:23" ht="14.25">
      <c r="O1992" s="118"/>
      <c r="P1992" s="118"/>
      <c r="Q1992" s="118"/>
      <c r="R1992" s="118"/>
      <c r="S1992" s="118"/>
      <c r="T1992" s="118"/>
      <c r="U1992" s="118"/>
      <c r="V1992" s="118"/>
      <c r="W1992" s="118"/>
    </row>
    <row r="1993" spans="15:23" ht="14.25">
      <c r="O1993" s="118"/>
      <c r="P1993" s="118"/>
      <c r="Q1993" s="118"/>
      <c r="R1993" s="118"/>
      <c r="S1993" s="118"/>
      <c r="T1993" s="118"/>
      <c r="U1993" s="118"/>
      <c r="V1993" s="118"/>
      <c r="W1993" s="118"/>
    </row>
    <row r="1994" spans="15:23" ht="14.25">
      <c r="O1994" s="118"/>
      <c r="P1994" s="118"/>
      <c r="Q1994" s="118"/>
      <c r="R1994" s="118"/>
      <c r="S1994" s="118"/>
      <c r="T1994" s="118"/>
      <c r="U1994" s="118"/>
      <c r="V1994" s="118"/>
      <c r="W1994" s="118"/>
    </row>
    <row r="1995" spans="15:23" ht="14.25">
      <c r="O1995" s="118"/>
      <c r="P1995" s="118"/>
      <c r="Q1995" s="118"/>
      <c r="R1995" s="118"/>
      <c r="S1995" s="118"/>
      <c r="T1995" s="118"/>
      <c r="U1995" s="118"/>
      <c r="V1995" s="118"/>
      <c r="W1995" s="118"/>
    </row>
    <row r="1996" spans="15:23" ht="14.25">
      <c r="O1996" s="118"/>
      <c r="P1996" s="118"/>
      <c r="Q1996" s="118"/>
      <c r="R1996" s="118"/>
      <c r="S1996" s="118"/>
      <c r="T1996" s="118"/>
      <c r="U1996" s="118"/>
      <c r="V1996" s="118"/>
      <c r="W1996" s="118"/>
    </row>
    <row r="1997" spans="15:23" ht="14.25">
      <c r="O1997" s="118"/>
      <c r="P1997" s="118"/>
      <c r="Q1997" s="118"/>
      <c r="R1997" s="118"/>
      <c r="S1997" s="118"/>
      <c r="T1997" s="118"/>
      <c r="U1997" s="118"/>
      <c r="V1997" s="118"/>
      <c r="W1997" s="118"/>
    </row>
    <row r="1998" spans="15:23" ht="14.25">
      <c r="O1998" s="118"/>
      <c r="P1998" s="118"/>
      <c r="Q1998" s="118"/>
      <c r="R1998" s="118"/>
      <c r="S1998" s="118"/>
      <c r="T1998" s="118"/>
      <c r="U1998" s="118"/>
      <c r="V1998" s="118"/>
      <c r="W1998" s="118"/>
    </row>
    <row r="1999" spans="15:23" ht="14.25">
      <c r="O1999" s="118"/>
      <c r="P1999" s="118"/>
      <c r="Q1999" s="118"/>
      <c r="R1999" s="118"/>
      <c r="S1999" s="118"/>
      <c r="T1999" s="118"/>
      <c r="U1999" s="118"/>
      <c r="V1999" s="118"/>
      <c r="W1999" s="118"/>
    </row>
    <row r="2000" spans="15:23" ht="14.25">
      <c r="O2000" s="118"/>
      <c r="P2000" s="118"/>
      <c r="Q2000" s="118"/>
      <c r="R2000" s="118"/>
      <c r="S2000" s="118"/>
      <c r="T2000" s="118"/>
      <c r="U2000" s="118"/>
      <c r="V2000" s="118"/>
      <c r="W2000" s="118"/>
    </row>
    <row r="2001" spans="15:23" ht="14.25">
      <c r="O2001" s="118"/>
      <c r="P2001" s="118"/>
      <c r="Q2001" s="118"/>
      <c r="R2001" s="118"/>
      <c r="S2001" s="118"/>
      <c r="T2001" s="118"/>
      <c r="U2001" s="118"/>
      <c r="V2001" s="118"/>
      <c r="W2001" s="118"/>
    </row>
    <row r="2002" spans="15:23" ht="14.25">
      <c r="O2002" s="118"/>
      <c r="P2002" s="118"/>
      <c r="Q2002" s="118"/>
      <c r="R2002" s="118"/>
      <c r="S2002" s="118"/>
      <c r="T2002" s="118"/>
      <c r="U2002" s="118"/>
      <c r="V2002" s="118"/>
      <c r="W2002" s="118"/>
    </row>
    <row r="2003" spans="15:23" ht="14.25">
      <c r="O2003" s="118"/>
      <c r="P2003" s="118"/>
      <c r="Q2003" s="118"/>
      <c r="R2003" s="118"/>
      <c r="S2003" s="118"/>
      <c r="T2003" s="118"/>
      <c r="U2003" s="118"/>
      <c r="V2003" s="118"/>
      <c r="W2003" s="118"/>
    </row>
    <row r="2004" spans="15:23" ht="14.25">
      <c r="O2004" s="118"/>
      <c r="P2004" s="118"/>
      <c r="Q2004" s="118"/>
      <c r="R2004" s="118"/>
      <c r="S2004" s="118"/>
      <c r="T2004" s="118"/>
      <c r="U2004" s="118"/>
      <c r="V2004" s="118"/>
      <c r="W2004" s="118"/>
    </row>
    <row r="2005" spans="15:23" ht="14.25">
      <c r="O2005" s="118"/>
      <c r="P2005" s="118"/>
      <c r="Q2005" s="118"/>
      <c r="R2005" s="118"/>
      <c r="S2005" s="118"/>
      <c r="T2005" s="118"/>
      <c r="U2005" s="118"/>
      <c r="V2005" s="118"/>
      <c r="W2005" s="118"/>
    </row>
    <row r="2006" spans="15:23" ht="14.25">
      <c r="O2006" s="118"/>
      <c r="P2006" s="118"/>
      <c r="Q2006" s="118"/>
      <c r="R2006" s="118"/>
      <c r="S2006" s="118"/>
      <c r="T2006" s="118"/>
      <c r="U2006" s="118"/>
      <c r="V2006" s="118"/>
      <c r="W2006" s="118"/>
    </row>
    <row r="2007" spans="15:23" ht="14.25">
      <c r="O2007" s="118"/>
      <c r="P2007" s="118"/>
      <c r="Q2007" s="118"/>
      <c r="R2007" s="118"/>
      <c r="S2007" s="118"/>
      <c r="T2007" s="118"/>
      <c r="U2007" s="118"/>
      <c r="V2007" s="118"/>
      <c r="W2007" s="118"/>
    </row>
    <row r="2008" spans="15:23" ht="14.25">
      <c r="O2008" s="118"/>
      <c r="P2008" s="118"/>
      <c r="Q2008" s="118"/>
      <c r="R2008" s="118"/>
      <c r="S2008" s="118"/>
      <c r="T2008" s="118"/>
      <c r="U2008" s="118"/>
      <c r="V2008" s="118"/>
      <c r="W2008" s="118"/>
    </row>
    <row r="2009" spans="15:23" ht="14.25">
      <c r="O2009" s="118"/>
      <c r="P2009" s="118"/>
      <c r="Q2009" s="118"/>
      <c r="R2009" s="118"/>
      <c r="S2009" s="118"/>
      <c r="T2009" s="118"/>
      <c r="U2009" s="118"/>
      <c r="V2009" s="118"/>
      <c r="W2009" s="118"/>
    </row>
    <row r="2010" spans="15:23" ht="14.25">
      <c r="O2010" s="118"/>
      <c r="P2010" s="118"/>
      <c r="Q2010" s="118"/>
      <c r="R2010" s="118"/>
      <c r="S2010" s="118"/>
      <c r="T2010" s="118"/>
      <c r="U2010" s="118"/>
      <c r="V2010" s="118"/>
      <c r="W2010" s="118"/>
    </row>
    <row r="2011" spans="15:23" ht="14.25">
      <c r="O2011" s="118"/>
      <c r="P2011" s="118"/>
      <c r="Q2011" s="118"/>
      <c r="R2011" s="118"/>
      <c r="S2011" s="118"/>
      <c r="T2011" s="118"/>
      <c r="U2011" s="118"/>
      <c r="V2011" s="118"/>
      <c r="W2011" s="118"/>
    </row>
    <row r="2012" spans="15:23" ht="14.25">
      <c r="O2012" s="118"/>
      <c r="P2012" s="118"/>
      <c r="Q2012" s="118"/>
      <c r="R2012" s="118"/>
      <c r="S2012" s="118"/>
      <c r="T2012" s="118"/>
      <c r="U2012" s="118"/>
      <c r="V2012" s="118"/>
      <c r="W2012" s="118"/>
    </row>
    <row r="2013" spans="15:23" ht="14.25">
      <c r="O2013" s="118"/>
      <c r="P2013" s="118"/>
      <c r="Q2013" s="118"/>
      <c r="R2013" s="118"/>
      <c r="S2013" s="118"/>
      <c r="T2013" s="118"/>
      <c r="U2013" s="118"/>
      <c r="V2013" s="118"/>
      <c r="W2013" s="118"/>
    </row>
    <row r="2014" spans="15:23" ht="14.25">
      <c r="O2014" s="118"/>
      <c r="P2014" s="118"/>
      <c r="Q2014" s="118"/>
      <c r="R2014" s="118"/>
      <c r="S2014" s="118"/>
      <c r="T2014" s="118"/>
      <c r="U2014" s="118"/>
      <c r="V2014" s="118"/>
      <c r="W2014" s="118"/>
    </row>
    <row r="2015" spans="15:23" ht="14.25">
      <c r="O2015" s="118"/>
      <c r="P2015" s="118"/>
      <c r="Q2015" s="118"/>
      <c r="R2015" s="118"/>
      <c r="S2015" s="118"/>
      <c r="T2015" s="118"/>
      <c r="U2015" s="118"/>
      <c r="V2015" s="118"/>
      <c r="W2015" s="118"/>
    </row>
    <row r="2016" spans="15:23" ht="14.25">
      <c r="O2016" s="118"/>
      <c r="P2016" s="118"/>
      <c r="Q2016" s="118"/>
      <c r="R2016" s="118"/>
      <c r="S2016" s="118"/>
      <c r="T2016" s="118"/>
      <c r="U2016" s="118"/>
      <c r="V2016" s="118"/>
      <c r="W2016" s="118"/>
    </row>
    <row r="2017" spans="15:23" ht="14.25">
      <c r="O2017" s="118"/>
      <c r="P2017" s="118"/>
      <c r="Q2017" s="118"/>
      <c r="R2017" s="118"/>
      <c r="S2017" s="118"/>
      <c r="T2017" s="118"/>
      <c r="U2017" s="118"/>
      <c r="V2017" s="118"/>
      <c r="W2017" s="118"/>
    </row>
    <row r="2018" spans="15:23" ht="14.25">
      <c r="O2018" s="118"/>
      <c r="P2018" s="118"/>
      <c r="Q2018" s="118"/>
      <c r="R2018" s="118"/>
      <c r="S2018" s="118"/>
      <c r="T2018" s="118"/>
      <c r="U2018" s="118"/>
      <c r="V2018" s="118"/>
      <c r="W2018" s="118"/>
    </row>
    <row r="2019" spans="15:23" ht="14.25">
      <c r="O2019" s="118"/>
      <c r="P2019" s="118"/>
      <c r="Q2019" s="118"/>
      <c r="R2019" s="118"/>
      <c r="S2019" s="118"/>
      <c r="T2019" s="118"/>
      <c r="U2019" s="118"/>
      <c r="V2019" s="118"/>
      <c r="W2019" s="118"/>
    </row>
    <row r="2020" spans="15:23" ht="14.25">
      <c r="O2020" s="118"/>
      <c r="P2020" s="118"/>
      <c r="Q2020" s="118"/>
      <c r="R2020" s="118"/>
      <c r="S2020" s="118"/>
      <c r="T2020" s="118"/>
      <c r="U2020" s="118"/>
      <c r="V2020" s="118"/>
      <c r="W2020" s="118"/>
    </row>
    <row r="2021" spans="15:23" ht="14.25">
      <c r="O2021" s="118"/>
      <c r="P2021" s="118"/>
      <c r="Q2021" s="118"/>
      <c r="R2021" s="118"/>
      <c r="S2021" s="118"/>
      <c r="T2021" s="118"/>
      <c r="U2021" s="118"/>
      <c r="V2021" s="118"/>
      <c r="W2021" s="118"/>
    </row>
    <row r="2022" spans="15:23" ht="14.25">
      <c r="O2022" s="118"/>
      <c r="P2022" s="118"/>
      <c r="Q2022" s="118"/>
      <c r="R2022" s="118"/>
      <c r="S2022" s="118"/>
      <c r="T2022" s="118"/>
      <c r="U2022" s="118"/>
      <c r="V2022" s="118"/>
      <c r="W2022" s="118"/>
    </row>
    <row r="2023" spans="15:23" ht="14.25">
      <c r="O2023" s="118"/>
      <c r="P2023" s="118"/>
      <c r="Q2023" s="118"/>
      <c r="R2023" s="118"/>
      <c r="S2023" s="118"/>
      <c r="T2023" s="118"/>
      <c r="U2023" s="118"/>
      <c r="V2023" s="118"/>
      <c r="W2023" s="118"/>
    </row>
    <row r="2024" spans="15:23" ht="14.25">
      <c r="O2024" s="118"/>
      <c r="P2024" s="118"/>
      <c r="Q2024" s="118"/>
      <c r="R2024" s="118"/>
      <c r="S2024" s="118"/>
      <c r="T2024" s="118"/>
      <c r="U2024" s="118"/>
      <c r="V2024" s="118"/>
      <c r="W2024" s="118"/>
    </row>
    <row r="2025" spans="15:23" ht="14.25">
      <c r="O2025" s="118"/>
      <c r="P2025" s="118"/>
      <c r="Q2025" s="118"/>
      <c r="R2025" s="118"/>
      <c r="S2025" s="118"/>
      <c r="T2025" s="118"/>
      <c r="U2025" s="118"/>
      <c r="V2025" s="118"/>
      <c r="W2025" s="118"/>
    </row>
    <row r="2026" spans="15:23" ht="14.25">
      <c r="O2026" s="118"/>
      <c r="P2026" s="118"/>
      <c r="Q2026" s="118"/>
      <c r="R2026" s="118"/>
      <c r="S2026" s="118"/>
      <c r="T2026" s="118"/>
      <c r="U2026" s="118"/>
      <c r="V2026" s="118"/>
      <c r="W2026" s="118"/>
    </row>
    <row r="2027" spans="15:23" ht="14.25">
      <c r="O2027" s="118"/>
      <c r="P2027" s="118"/>
      <c r="Q2027" s="118"/>
      <c r="R2027" s="118"/>
      <c r="S2027" s="118"/>
      <c r="T2027" s="118"/>
      <c r="U2027" s="118"/>
      <c r="V2027" s="118"/>
      <c r="W2027" s="118"/>
    </row>
    <row r="2028" spans="15:23" ht="14.25">
      <c r="O2028" s="118"/>
      <c r="P2028" s="118"/>
      <c r="Q2028" s="118"/>
      <c r="R2028" s="118"/>
      <c r="S2028" s="118"/>
      <c r="T2028" s="118"/>
      <c r="U2028" s="118"/>
      <c r="V2028" s="118"/>
      <c r="W2028" s="118"/>
    </row>
    <row r="2029" spans="15:23" ht="14.25">
      <c r="O2029" s="118"/>
      <c r="P2029" s="118"/>
      <c r="Q2029" s="118"/>
      <c r="R2029" s="118"/>
      <c r="S2029" s="118"/>
      <c r="T2029" s="118"/>
      <c r="U2029" s="118"/>
      <c r="V2029" s="118"/>
      <c r="W2029" s="118"/>
    </row>
    <row r="2030" spans="15:23" ht="14.25">
      <c r="O2030" s="118"/>
      <c r="P2030" s="118"/>
      <c r="Q2030" s="118"/>
      <c r="R2030" s="118"/>
      <c r="S2030" s="118"/>
      <c r="T2030" s="118"/>
      <c r="U2030" s="118"/>
      <c r="V2030" s="118"/>
      <c r="W2030" s="118"/>
    </row>
    <row r="2031" spans="15:23" ht="14.25">
      <c r="O2031" s="118"/>
      <c r="P2031" s="118"/>
      <c r="Q2031" s="118"/>
      <c r="R2031" s="118"/>
      <c r="S2031" s="118"/>
      <c r="T2031" s="118"/>
      <c r="U2031" s="118"/>
      <c r="V2031" s="118"/>
      <c r="W2031" s="118"/>
    </row>
    <row r="2032" spans="15:23" ht="14.25">
      <c r="O2032" s="118"/>
      <c r="P2032" s="118"/>
      <c r="Q2032" s="118"/>
      <c r="R2032" s="118"/>
      <c r="S2032" s="118"/>
      <c r="T2032" s="118"/>
      <c r="U2032" s="118"/>
      <c r="V2032" s="118"/>
      <c r="W2032" s="118"/>
    </row>
    <row r="2033" spans="15:23" ht="14.25">
      <c r="O2033" s="118"/>
      <c r="P2033" s="118"/>
      <c r="Q2033" s="118"/>
      <c r="R2033" s="118"/>
      <c r="S2033" s="118"/>
      <c r="T2033" s="118"/>
      <c r="U2033" s="118"/>
      <c r="V2033" s="118"/>
      <c r="W2033" s="118"/>
    </row>
    <row r="2034" spans="15:23" ht="14.25">
      <c r="O2034" s="118"/>
      <c r="P2034" s="118"/>
      <c r="Q2034" s="118"/>
      <c r="R2034" s="118"/>
      <c r="S2034" s="118"/>
      <c r="T2034" s="118"/>
      <c r="U2034" s="118"/>
      <c r="V2034" s="118"/>
      <c r="W2034" s="118"/>
    </row>
    <row r="2035" spans="15:23" ht="14.25">
      <c r="O2035" s="118"/>
      <c r="P2035" s="118"/>
      <c r="Q2035" s="118"/>
      <c r="R2035" s="118"/>
      <c r="S2035" s="118"/>
      <c r="T2035" s="118"/>
      <c r="U2035" s="118"/>
      <c r="V2035" s="118"/>
      <c r="W2035" s="118"/>
    </row>
    <row r="2036" spans="15:23" ht="14.25">
      <c r="O2036" s="118"/>
      <c r="P2036" s="118"/>
      <c r="Q2036" s="118"/>
      <c r="R2036" s="118"/>
      <c r="S2036" s="118"/>
      <c r="T2036" s="118"/>
      <c r="U2036" s="118"/>
      <c r="V2036" s="118"/>
      <c r="W2036" s="118"/>
    </row>
    <row r="2037" spans="15:23" ht="14.25">
      <c r="O2037" s="118"/>
      <c r="P2037" s="118"/>
      <c r="Q2037" s="118"/>
      <c r="R2037" s="118"/>
      <c r="S2037" s="118"/>
      <c r="T2037" s="118"/>
      <c r="U2037" s="118"/>
      <c r="V2037" s="118"/>
      <c r="W2037" s="118"/>
    </row>
    <row r="2038" spans="15:23" ht="14.25">
      <c r="O2038" s="118"/>
      <c r="P2038" s="118"/>
      <c r="Q2038" s="118"/>
      <c r="R2038" s="118"/>
      <c r="S2038" s="118"/>
      <c r="T2038" s="118"/>
      <c r="U2038" s="118"/>
      <c r="V2038" s="118"/>
      <c r="W2038" s="118"/>
    </row>
    <row r="2039" spans="15:23" ht="14.25">
      <c r="O2039" s="118"/>
      <c r="P2039" s="118"/>
      <c r="Q2039" s="118"/>
      <c r="R2039" s="118"/>
      <c r="S2039" s="118"/>
      <c r="T2039" s="118"/>
      <c r="U2039" s="118"/>
      <c r="V2039" s="118"/>
      <c r="W2039" s="118"/>
    </row>
    <row r="2040" spans="15:23" ht="14.25">
      <c r="O2040" s="118"/>
      <c r="P2040" s="118"/>
      <c r="Q2040" s="118"/>
      <c r="R2040" s="118"/>
      <c r="S2040" s="118"/>
      <c r="T2040" s="118"/>
      <c r="U2040" s="118"/>
      <c r="V2040" s="118"/>
      <c r="W2040" s="118"/>
    </row>
    <row r="2041" spans="15:23" ht="14.25">
      <c r="O2041" s="118"/>
      <c r="P2041" s="118"/>
      <c r="Q2041" s="118"/>
      <c r="R2041" s="118"/>
      <c r="S2041" s="118"/>
      <c r="T2041" s="118"/>
      <c r="U2041" s="118"/>
      <c r="V2041" s="118"/>
      <c r="W2041" s="118"/>
    </row>
    <row r="2042" spans="15:23" ht="14.25">
      <c r="O2042" s="118"/>
      <c r="P2042" s="118"/>
      <c r="Q2042" s="118"/>
      <c r="R2042" s="118"/>
      <c r="S2042" s="118"/>
      <c r="T2042" s="118"/>
      <c r="U2042" s="118"/>
      <c r="V2042" s="118"/>
      <c r="W2042" s="118"/>
    </row>
    <row r="2043" spans="15:23" ht="14.25">
      <c r="O2043" s="118"/>
      <c r="P2043" s="118"/>
      <c r="Q2043" s="118"/>
      <c r="R2043" s="118"/>
      <c r="S2043" s="118"/>
      <c r="T2043" s="118"/>
      <c r="U2043" s="118"/>
      <c r="V2043" s="118"/>
      <c r="W2043" s="118"/>
    </row>
    <row r="2044" spans="15:23" ht="14.25">
      <c r="O2044" s="118"/>
      <c r="P2044" s="118"/>
      <c r="Q2044" s="118"/>
      <c r="R2044" s="118"/>
      <c r="S2044" s="118"/>
      <c r="T2044" s="118"/>
      <c r="U2044" s="118"/>
      <c r="V2044" s="118"/>
      <c r="W2044" s="118"/>
    </row>
    <row r="2045" spans="15:23" ht="14.25">
      <c r="O2045" s="118"/>
      <c r="P2045" s="118"/>
      <c r="Q2045" s="118"/>
      <c r="R2045" s="118"/>
      <c r="S2045" s="118"/>
      <c r="T2045" s="118"/>
      <c r="U2045" s="118"/>
      <c r="V2045" s="118"/>
      <c r="W2045" s="118"/>
    </row>
    <row r="2046" spans="15:23" ht="14.25">
      <c r="O2046" s="118"/>
      <c r="P2046" s="118"/>
      <c r="Q2046" s="118"/>
      <c r="R2046" s="118"/>
      <c r="S2046" s="118"/>
      <c r="T2046" s="118"/>
      <c r="U2046" s="118"/>
      <c r="V2046" s="118"/>
      <c r="W2046" s="118"/>
    </row>
    <row r="2047" spans="15:23" ht="14.25">
      <c r="O2047" s="118"/>
      <c r="P2047" s="118"/>
      <c r="Q2047" s="118"/>
      <c r="R2047" s="118"/>
      <c r="S2047" s="118"/>
      <c r="T2047" s="118"/>
      <c r="U2047" s="118"/>
      <c r="V2047" s="118"/>
      <c r="W2047" s="118"/>
    </row>
    <row r="2048" spans="15:23" ht="14.25">
      <c r="O2048" s="118"/>
      <c r="P2048" s="118"/>
      <c r="Q2048" s="118"/>
      <c r="R2048" s="118"/>
      <c r="S2048" s="118"/>
      <c r="T2048" s="118"/>
      <c r="U2048" s="118"/>
      <c r="V2048" s="118"/>
      <c r="W2048" s="118"/>
    </row>
    <row r="2049" spans="15:23" ht="14.25">
      <c r="O2049" s="118"/>
      <c r="P2049" s="118"/>
      <c r="Q2049" s="118"/>
      <c r="R2049" s="118"/>
      <c r="S2049" s="118"/>
      <c r="T2049" s="118"/>
      <c r="U2049" s="118"/>
      <c r="V2049" s="118"/>
      <c r="W2049" s="118"/>
    </row>
    <row r="2050" spans="15:23" ht="14.25">
      <c r="O2050" s="118"/>
      <c r="P2050" s="118"/>
      <c r="Q2050" s="118"/>
      <c r="R2050" s="118"/>
      <c r="S2050" s="118"/>
      <c r="T2050" s="118"/>
      <c r="U2050" s="118"/>
      <c r="V2050" s="118"/>
      <c r="W2050" s="118"/>
    </row>
    <row r="2051" spans="15:23" ht="14.25">
      <c r="O2051" s="118"/>
      <c r="P2051" s="118"/>
      <c r="Q2051" s="118"/>
      <c r="R2051" s="118"/>
      <c r="S2051" s="118"/>
      <c r="T2051" s="118"/>
      <c r="U2051" s="118"/>
      <c r="V2051" s="118"/>
      <c r="W2051" s="118"/>
    </row>
    <row r="2052" spans="15:23" ht="14.25">
      <c r="O2052" s="118"/>
      <c r="P2052" s="118"/>
      <c r="Q2052" s="118"/>
      <c r="R2052" s="118"/>
      <c r="S2052" s="118"/>
      <c r="T2052" s="118"/>
      <c r="U2052" s="118"/>
      <c r="V2052" s="118"/>
      <c r="W2052" s="118"/>
    </row>
    <row r="2053" spans="15:23" ht="14.25">
      <c r="O2053" s="118"/>
      <c r="P2053" s="118"/>
      <c r="Q2053" s="118"/>
      <c r="R2053" s="118"/>
      <c r="S2053" s="118"/>
      <c r="T2053" s="118"/>
      <c r="U2053" s="118"/>
      <c r="V2053" s="118"/>
      <c r="W2053" s="118"/>
    </row>
    <row r="2054" spans="15:23" ht="14.25">
      <c r="O2054" s="118"/>
      <c r="P2054" s="118"/>
      <c r="Q2054" s="118"/>
      <c r="R2054" s="118"/>
      <c r="S2054" s="118"/>
      <c r="T2054" s="118"/>
      <c r="U2054" s="118"/>
      <c r="V2054" s="118"/>
      <c r="W2054" s="118"/>
    </row>
    <row r="2055" spans="15:23" ht="14.25">
      <c r="O2055" s="118"/>
      <c r="P2055" s="118"/>
      <c r="Q2055" s="118"/>
      <c r="R2055" s="118"/>
      <c r="S2055" s="118"/>
      <c r="T2055" s="118"/>
      <c r="U2055" s="118"/>
      <c r="V2055" s="118"/>
      <c r="W2055" s="118"/>
    </row>
    <row r="2056" spans="15:23" ht="14.25">
      <c r="O2056" s="118"/>
      <c r="P2056" s="118"/>
      <c r="Q2056" s="118"/>
      <c r="R2056" s="118"/>
      <c r="S2056" s="118"/>
      <c r="T2056" s="118"/>
      <c r="U2056" s="118"/>
      <c r="V2056" s="118"/>
      <c r="W2056" s="118"/>
    </row>
    <row r="2057" spans="15:23" ht="14.25">
      <c r="O2057" s="118"/>
      <c r="P2057" s="118"/>
      <c r="Q2057" s="118"/>
      <c r="R2057" s="118"/>
      <c r="S2057" s="118"/>
      <c r="T2057" s="118"/>
      <c r="U2057" s="118"/>
      <c r="V2057" s="118"/>
      <c r="W2057" s="118"/>
    </row>
    <row r="2058" spans="15:23" ht="14.25">
      <c r="O2058" s="118"/>
      <c r="P2058" s="118"/>
      <c r="Q2058" s="118"/>
      <c r="R2058" s="118"/>
      <c r="S2058" s="118"/>
      <c r="T2058" s="118"/>
      <c r="U2058" s="118"/>
      <c r="V2058" s="118"/>
      <c r="W2058" s="118"/>
    </row>
    <row r="2059" spans="15:23" ht="14.25">
      <c r="O2059" s="118"/>
      <c r="P2059" s="118"/>
      <c r="Q2059" s="118"/>
      <c r="R2059" s="118"/>
      <c r="S2059" s="118"/>
      <c r="T2059" s="118"/>
      <c r="U2059" s="118"/>
      <c r="V2059" s="118"/>
      <c r="W2059" s="118"/>
    </row>
    <row r="2060" spans="15:23" ht="14.25">
      <c r="O2060" s="118"/>
      <c r="P2060" s="118"/>
      <c r="Q2060" s="118"/>
      <c r="R2060" s="118"/>
      <c r="S2060" s="118"/>
      <c r="T2060" s="118"/>
      <c r="U2060" s="118"/>
      <c r="V2060" s="118"/>
      <c r="W2060" s="118"/>
    </row>
    <row r="2061" spans="15:23" ht="14.25">
      <c r="O2061" s="118"/>
      <c r="P2061" s="118"/>
      <c r="Q2061" s="118"/>
      <c r="R2061" s="118"/>
      <c r="S2061" s="118"/>
      <c r="T2061" s="118"/>
      <c r="U2061" s="118"/>
      <c r="V2061" s="118"/>
      <c r="W2061" s="118"/>
    </row>
    <row r="2062" spans="15:23" ht="14.25">
      <c r="O2062" s="118"/>
      <c r="P2062" s="118"/>
      <c r="Q2062" s="118"/>
      <c r="R2062" s="118"/>
      <c r="S2062" s="118"/>
      <c r="T2062" s="118"/>
      <c r="U2062" s="118"/>
      <c r="V2062" s="118"/>
      <c r="W2062" s="118"/>
    </row>
    <row r="2063" spans="15:23" ht="14.25">
      <c r="O2063" s="118"/>
      <c r="P2063" s="118"/>
      <c r="Q2063" s="118"/>
      <c r="R2063" s="118"/>
      <c r="S2063" s="118"/>
      <c r="T2063" s="118"/>
      <c r="U2063" s="118"/>
      <c r="V2063" s="118"/>
      <c r="W2063" s="118"/>
    </row>
    <row r="2064" spans="15:23" ht="14.25">
      <c r="O2064" s="118"/>
      <c r="P2064" s="118"/>
      <c r="Q2064" s="118"/>
      <c r="R2064" s="118"/>
      <c r="S2064" s="118"/>
      <c r="T2064" s="118"/>
      <c r="U2064" s="118"/>
      <c r="V2064" s="118"/>
      <c r="W2064" s="118"/>
    </row>
    <row r="2065" spans="15:23" ht="14.25">
      <c r="O2065" s="118"/>
      <c r="P2065" s="118"/>
      <c r="Q2065" s="118"/>
      <c r="R2065" s="118"/>
      <c r="S2065" s="118"/>
      <c r="T2065" s="118"/>
      <c r="U2065" s="118"/>
      <c r="V2065" s="118"/>
      <c r="W2065" s="118"/>
    </row>
    <row r="2066" spans="15:23" ht="14.25">
      <c r="O2066" s="118"/>
      <c r="P2066" s="118"/>
      <c r="Q2066" s="118"/>
      <c r="R2066" s="118"/>
      <c r="S2066" s="118"/>
      <c r="T2066" s="118"/>
      <c r="U2066" s="118"/>
      <c r="V2066" s="118"/>
      <c r="W2066" s="118"/>
    </row>
    <row r="2067" spans="15:23" ht="14.25">
      <c r="O2067" s="118"/>
      <c r="P2067" s="118"/>
      <c r="Q2067" s="118"/>
      <c r="R2067" s="118"/>
      <c r="S2067" s="118"/>
      <c r="T2067" s="118"/>
      <c r="U2067" s="118"/>
      <c r="V2067" s="118"/>
      <c r="W2067" s="118"/>
    </row>
    <row r="2068" spans="15:23" ht="14.25">
      <c r="O2068" s="118"/>
      <c r="P2068" s="118"/>
      <c r="Q2068" s="118"/>
      <c r="R2068" s="118"/>
      <c r="S2068" s="118"/>
      <c r="T2068" s="118"/>
      <c r="U2068" s="118"/>
      <c r="V2068" s="118"/>
      <c r="W2068" s="118"/>
    </row>
    <row r="2069" spans="15:23" ht="14.25">
      <c r="O2069" s="118"/>
      <c r="P2069" s="118"/>
      <c r="Q2069" s="118"/>
      <c r="R2069" s="118"/>
      <c r="S2069" s="118"/>
      <c r="T2069" s="118"/>
      <c r="U2069" s="118"/>
      <c r="V2069" s="118"/>
      <c r="W2069" s="118"/>
    </row>
    <row r="2070" spans="15:23" ht="14.25">
      <c r="O2070" s="118"/>
      <c r="P2070" s="118"/>
      <c r="Q2070" s="118"/>
      <c r="R2070" s="118"/>
      <c r="S2070" s="118"/>
      <c r="T2070" s="118"/>
      <c r="U2070" s="118"/>
      <c r="V2070" s="118"/>
      <c r="W2070" s="118"/>
    </row>
    <row r="2071" spans="15:23" ht="14.25">
      <c r="O2071" s="118"/>
      <c r="P2071" s="118"/>
      <c r="Q2071" s="118"/>
      <c r="R2071" s="118"/>
      <c r="S2071" s="118"/>
      <c r="T2071" s="118"/>
      <c r="U2071" s="118"/>
      <c r="V2071" s="118"/>
      <c r="W2071" s="118"/>
    </row>
    <row r="2072" spans="15:23" ht="14.25">
      <c r="O2072" s="118"/>
      <c r="P2072" s="118"/>
      <c r="Q2072" s="118"/>
      <c r="R2072" s="118"/>
      <c r="S2072" s="118"/>
      <c r="T2072" s="118"/>
      <c r="U2072" s="118"/>
      <c r="V2072" s="118"/>
      <c r="W2072" s="118"/>
    </row>
    <row r="2073" spans="15:23" ht="14.25">
      <c r="O2073" s="118"/>
      <c r="P2073" s="118"/>
      <c r="Q2073" s="118"/>
      <c r="R2073" s="118"/>
      <c r="S2073" s="118"/>
      <c r="T2073" s="118"/>
      <c r="U2073" s="118"/>
      <c r="V2073" s="118"/>
      <c r="W2073" s="118"/>
    </row>
    <row r="2074" spans="15:23" ht="14.25">
      <c r="O2074" s="118"/>
      <c r="P2074" s="118"/>
      <c r="Q2074" s="118"/>
      <c r="R2074" s="118"/>
      <c r="S2074" s="118"/>
      <c r="T2074" s="118"/>
      <c r="U2074" s="118"/>
      <c r="V2074" s="118"/>
      <c r="W2074" s="118"/>
    </row>
    <row r="2075" spans="15:23" ht="14.25">
      <c r="O2075" s="118"/>
      <c r="P2075" s="118"/>
      <c r="Q2075" s="118"/>
      <c r="R2075" s="118"/>
      <c r="S2075" s="118"/>
      <c r="T2075" s="118"/>
      <c r="U2075" s="118"/>
      <c r="V2075" s="118"/>
      <c r="W2075" s="118"/>
    </row>
    <row r="2076" spans="15:23" ht="14.25">
      <c r="O2076" s="118"/>
      <c r="P2076" s="118"/>
      <c r="Q2076" s="118"/>
      <c r="R2076" s="118"/>
      <c r="S2076" s="118"/>
      <c r="T2076" s="118"/>
      <c r="U2076" s="118"/>
      <c r="V2076" s="118"/>
      <c r="W2076" s="118"/>
    </row>
    <row r="2077" spans="15:23" ht="14.25">
      <c r="O2077" s="118"/>
      <c r="P2077" s="118"/>
      <c r="Q2077" s="118"/>
      <c r="R2077" s="118"/>
      <c r="S2077" s="118"/>
      <c r="T2077" s="118"/>
      <c r="U2077" s="118"/>
      <c r="V2077" s="118"/>
      <c r="W2077" s="118"/>
    </row>
    <row r="2078" spans="15:23" ht="14.25">
      <c r="O2078" s="118"/>
      <c r="P2078" s="118"/>
      <c r="Q2078" s="118"/>
      <c r="R2078" s="118"/>
      <c r="S2078" s="118"/>
      <c r="T2078" s="118"/>
      <c r="U2078" s="118"/>
      <c r="V2078" s="118"/>
      <c r="W2078" s="118"/>
    </row>
    <row r="2079" spans="15:23" ht="14.25">
      <c r="O2079" s="118"/>
      <c r="P2079" s="118"/>
      <c r="Q2079" s="118"/>
      <c r="R2079" s="118"/>
      <c r="S2079" s="118"/>
      <c r="T2079" s="118"/>
      <c r="U2079" s="118"/>
      <c r="V2079" s="118"/>
      <c r="W2079" s="118"/>
    </row>
    <row r="2080" spans="15:23" ht="14.25">
      <c r="O2080" s="118"/>
      <c r="P2080" s="118"/>
      <c r="Q2080" s="118"/>
      <c r="R2080" s="118"/>
      <c r="S2080" s="118"/>
      <c r="T2080" s="118"/>
      <c r="U2080" s="118"/>
      <c r="V2080" s="118"/>
      <c r="W2080" s="118"/>
    </row>
    <row r="2081" spans="15:23" ht="14.25">
      <c r="O2081" s="118"/>
      <c r="P2081" s="118"/>
      <c r="Q2081" s="118"/>
      <c r="R2081" s="118"/>
      <c r="S2081" s="118"/>
      <c r="T2081" s="118"/>
      <c r="U2081" s="118"/>
      <c r="V2081" s="118"/>
      <c r="W2081" s="118"/>
    </row>
    <row r="2082" spans="15:23" ht="14.25">
      <c r="O2082" s="118"/>
      <c r="P2082" s="118"/>
      <c r="Q2082" s="118"/>
      <c r="R2082" s="118"/>
      <c r="S2082" s="118"/>
      <c r="T2082" s="118"/>
      <c r="U2082" s="118"/>
      <c r="V2082" s="118"/>
      <c r="W2082" s="118"/>
    </row>
    <row r="2083" spans="15:23" ht="14.25">
      <c r="O2083" s="118"/>
      <c r="P2083" s="118"/>
      <c r="Q2083" s="118"/>
      <c r="R2083" s="118"/>
      <c r="S2083" s="118"/>
      <c r="T2083" s="118"/>
      <c r="U2083" s="118"/>
      <c r="V2083" s="118"/>
      <c r="W2083" s="118"/>
    </row>
    <row r="2084" spans="15:23" ht="14.25">
      <c r="O2084" s="118"/>
      <c r="P2084" s="118"/>
      <c r="Q2084" s="118"/>
      <c r="R2084" s="118"/>
      <c r="S2084" s="118"/>
      <c r="T2084" s="118"/>
      <c r="U2084" s="118"/>
      <c r="V2084" s="118"/>
      <c r="W2084" s="118"/>
    </row>
    <row r="2085" spans="15:23" ht="14.25">
      <c r="O2085" s="118"/>
      <c r="P2085" s="118"/>
      <c r="Q2085" s="118"/>
      <c r="R2085" s="118"/>
      <c r="S2085" s="118"/>
      <c r="T2085" s="118"/>
      <c r="U2085" s="118"/>
      <c r="V2085" s="118"/>
      <c r="W2085" s="118"/>
    </row>
    <row r="2086" spans="15:23" ht="14.25">
      <c r="O2086" s="118"/>
      <c r="P2086" s="118"/>
      <c r="Q2086" s="118"/>
      <c r="R2086" s="118"/>
      <c r="S2086" s="118"/>
      <c r="T2086" s="118"/>
      <c r="U2086" s="118"/>
      <c r="V2086" s="118"/>
      <c r="W2086" s="118"/>
    </row>
    <row r="2087" spans="15:23" ht="14.25">
      <c r="O2087" s="118"/>
      <c r="P2087" s="118"/>
      <c r="Q2087" s="118"/>
      <c r="R2087" s="118"/>
      <c r="S2087" s="118"/>
      <c r="T2087" s="118"/>
      <c r="U2087" s="118"/>
      <c r="V2087" s="118"/>
      <c r="W2087" s="118"/>
    </row>
    <row r="2088" spans="15:23" ht="14.25">
      <c r="O2088" s="118"/>
      <c r="P2088" s="118"/>
      <c r="Q2088" s="118"/>
      <c r="R2088" s="118"/>
      <c r="S2088" s="118"/>
      <c r="T2088" s="118"/>
      <c r="U2088" s="118"/>
      <c r="V2088" s="118"/>
      <c r="W2088" s="118"/>
    </row>
    <row r="2089" spans="15:23" ht="14.25">
      <c r="O2089" s="118"/>
      <c r="P2089" s="118"/>
      <c r="Q2089" s="118"/>
      <c r="R2089" s="118"/>
      <c r="S2089" s="118"/>
      <c r="T2089" s="118"/>
      <c r="U2089" s="118"/>
      <c r="V2089" s="118"/>
      <c r="W2089" s="118"/>
    </row>
    <row r="2090" spans="15:23" ht="14.25">
      <c r="O2090" s="118"/>
      <c r="P2090" s="118"/>
      <c r="Q2090" s="118"/>
      <c r="R2090" s="118"/>
      <c r="S2090" s="118"/>
      <c r="T2090" s="118"/>
      <c r="U2090" s="118"/>
      <c r="V2090" s="118"/>
      <c r="W2090" s="118"/>
    </row>
    <row r="2091" spans="15:23" ht="14.25">
      <c r="O2091" s="118"/>
      <c r="P2091" s="118"/>
      <c r="Q2091" s="118"/>
      <c r="R2091" s="118"/>
      <c r="S2091" s="118"/>
      <c r="T2091" s="118"/>
      <c r="U2091" s="118"/>
      <c r="V2091" s="118"/>
      <c r="W2091" s="118"/>
    </row>
    <row r="2092" spans="15:23" ht="14.25">
      <c r="O2092" s="118"/>
      <c r="P2092" s="118"/>
      <c r="Q2092" s="118"/>
      <c r="R2092" s="118"/>
      <c r="S2092" s="118"/>
      <c r="T2092" s="118"/>
      <c r="U2092" s="118"/>
      <c r="V2092" s="118"/>
      <c r="W2092" s="118"/>
    </row>
    <row r="2093" spans="15:23" ht="14.25">
      <c r="O2093" s="118"/>
      <c r="P2093" s="118"/>
      <c r="Q2093" s="118"/>
      <c r="R2093" s="118"/>
      <c r="S2093" s="118"/>
      <c r="T2093" s="118"/>
      <c r="U2093" s="118"/>
      <c r="V2093" s="118"/>
      <c r="W2093" s="118"/>
    </row>
    <row r="2094" spans="15:23" ht="14.25">
      <c r="O2094" s="118"/>
      <c r="P2094" s="118"/>
      <c r="Q2094" s="118"/>
      <c r="R2094" s="118"/>
      <c r="S2094" s="118"/>
      <c r="T2094" s="118"/>
      <c r="U2094" s="118"/>
      <c r="V2094" s="118"/>
      <c r="W2094" s="118"/>
    </row>
    <row r="2095" spans="15:23" ht="14.25">
      <c r="O2095" s="118"/>
      <c r="P2095" s="118"/>
      <c r="Q2095" s="118"/>
      <c r="R2095" s="118"/>
      <c r="S2095" s="118"/>
      <c r="T2095" s="118"/>
      <c r="U2095" s="118"/>
      <c r="V2095" s="118"/>
      <c r="W2095" s="118"/>
    </row>
    <row r="2096" spans="15:23" ht="14.25">
      <c r="O2096" s="118"/>
      <c r="P2096" s="118"/>
      <c r="Q2096" s="118"/>
      <c r="R2096" s="118"/>
      <c r="S2096" s="118"/>
      <c r="T2096" s="118"/>
      <c r="U2096" s="118"/>
      <c r="V2096" s="118"/>
      <c r="W2096" s="118"/>
    </row>
    <row r="2097" spans="15:23" ht="14.25">
      <c r="O2097" s="118"/>
      <c r="P2097" s="118"/>
      <c r="Q2097" s="118"/>
      <c r="R2097" s="118"/>
      <c r="S2097" s="118"/>
      <c r="T2097" s="118"/>
      <c r="U2097" s="118"/>
      <c r="V2097" s="118"/>
      <c r="W2097" s="118"/>
    </row>
    <row r="2098" spans="15:23" ht="14.25">
      <c r="O2098" s="118"/>
      <c r="P2098" s="118"/>
      <c r="Q2098" s="118"/>
      <c r="R2098" s="118"/>
      <c r="S2098" s="118"/>
      <c r="T2098" s="118"/>
      <c r="U2098" s="118"/>
      <c r="V2098" s="118"/>
      <c r="W2098" s="118"/>
    </row>
    <row r="2099" spans="15:23" ht="14.25">
      <c r="O2099" s="118"/>
      <c r="P2099" s="118"/>
      <c r="Q2099" s="118"/>
      <c r="R2099" s="118"/>
      <c r="S2099" s="118"/>
      <c r="T2099" s="118"/>
      <c r="U2099" s="118"/>
      <c r="V2099" s="118"/>
      <c r="W2099" s="118"/>
    </row>
    <row r="2100" spans="15:23" ht="14.25">
      <c r="O2100" s="118"/>
      <c r="P2100" s="118"/>
      <c r="Q2100" s="118"/>
      <c r="R2100" s="118"/>
      <c r="S2100" s="118"/>
      <c r="T2100" s="118"/>
      <c r="U2100" s="118"/>
      <c r="V2100" s="118"/>
      <c r="W2100" s="118"/>
    </row>
    <row r="2101" spans="15:23" ht="14.25">
      <c r="O2101" s="118"/>
      <c r="P2101" s="118"/>
      <c r="Q2101" s="118"/>
      <c r="R2101" s="118"/>
      <c r="S2101" s="118"/>
      <c r="T2101" s="118"/>
      <c r="U2101" s="118"/>
      <c r="V2101" s="118"/>
      <c r="W2101" s="118"/>
    </row>
    <row r="2102" spans="15:23" ht="14.25">
      <c r="O2102" s="118"/>
      <c r="P2102" s="118"/>
      <c r="Q2102" s="118"/>
      <c r="R2102" s="118"/>
      <c r="S2102" s="118"/>
      <c r="T2102" s="118"/>
      <c r="U2102" s="118"/>
      <c r="V2102" s="118"/>
      <c r="W2102" s="118"/>
    </row>
    <row r="2103" spans="15:23" ht="14.25">
      <c r="O2103" s="118"/>
      <c r="P2103" s="118"/>
      <c r="Q2103" s="118"/>
      <c r="R2103" s="118"/>
      <c r="S2103" s="118"/>
      <c r="T2103" s="118"/>
      <c r="U2103" s="118"/>
      <c r="V2103" s="118"/>
      <c r="W2103" s="118"/>
    </row>
    <row r="2104" spans="15:23" ht="14.25">
      <c r="O2104" s="118"/>
      <c r="P2104" s="118"/>
      <c r="Q2104" s="118"/>
      <c r="R2104" s="118"/>
      <c r="S2104" s="118"/>
      <c r="T2104" s="118"/>
      <c r="U2104" s="118"/>
      <c r="V2104" s="118"/>
      <c r="W2104" s="118"/>
    </row>
    <row r="2105" spans="15:23" ht="14.25">
      <c r="O2105" s="118"/>
      <c r="P2105" s="118"/>
      <c r="Q2105" s="118"/>
      <c r="R2105" s="118"/>
      <c r="S2105" s="118"/>
      <c r="T2105" s="118"/>
      <c r="U2105" s="118"/>
      <c r="V2105" s="118"/>
      <c r="W2105" s="118"/>
    </row>
    <row r="2106" spans="15:23" ht="14.25">
      <c r="O2106" s="118"/>
      <c r="P2106" s="118"/>
      <c r="Q2106" s="118"/>
      <c r="R2106" s="118"/>
      <c r="S2106" s="118"/>
      <c r="T2106" s="118"/>
      <c r="U2106" s="118"/>
      <c r="V2106" s="118"/>
      <c r="W2106" s="118"/>
    </row>
    <row r="2107" spans="15:23" ht="14.25">
      <c r="O2107" s="118"/>
      <c r="P2107" s="118"/>
      <c r="Q2107" s="118"/>
      <c r="R2107" s="118"/>
      <c r="S2107" s="118"/>
      <c r="T2107" s="118"/>
      <c r="U2107" s="118"/>
      <c r="V2107" s="118"/>
      <c r="W2107" s="118"/>
    </row>
    <row r="2108" spans="15:23" ht="14.25">
      <c r="O2108" s="118"/>
      <c r="P2108" s="118"/>
      <c r="Q2108" s="118"/>
      <c r="R2108" s="118"/>
      <c r="S2108" s="118"/>
      <c r="T2108" s="118"/>
      <c r="U2108" s="118"/>
      <c r="V2108" s="118"/>
      <c r="W2108" s="118"/>
    </row>
    <row r="2109" spans="15:23" ht="14.25">
      <c r="O2109" s="118"/>
      <c r="P2109" s="118"/>
      <c r="Q2109" s="118"/>
      <c r="R2109" s="118"/>
      <c r="S2109" s="118"/>
      <c r="T2109" s="118"/>
      <c r="U2109" s="118"/>
      <c r="V2109" s="118"/>
      <c r="W2109" s="118"/>
    </row>
    <row r="2110" spans="15:23" ht="14.25">
      <c r="O2110" s="118"/>
      <c r="P2110" s="118"/>
      <c r="Q2110" s="118"/>
      <c r="R2110" s="118"/>
      <c r="S2110" s="118"/>
      <c r="T2110" s="118"/>
      <c r="U2110" s="118"/>
      <c r="V2110" s="118"/>
      <c r="W2110" s="118"/>
    </row>
    <row r="2111" spans="15:23" ht="14.25">
      <c r="O2111" s="118"/>
      <c r="P2111" s="118"/>
      <c r="Q2111" s="118"/>
      <c r="R2111" s="118"/>
      <c r="S2111" s="118"/>
      <c r="T2111" s="118"/>
      <c r="U2111" s="118"/>
      <c r="V2111" s="118"/>
      <c r="W2111" s="118"/>
    </row>
    <row r="2112" spans="15:23" ht="14.25">
      <c r="O2112" s="118"/>
      <c r="P2112" s="118"/>
      <c r="Q2112" s="118"/>
      <c r="R2112" s="118"/>
      <c r="S2112" s="118"/>
      <c r="T2112" s="118"/>
      <c r="U2112" s="118"/>
      <c r="V2112" s="118"/>
      <c r="W2112" s="118"/>
    </row>
    <row r="2113" spans="15:23" ht="14.25">
      <c r="O2113" s="118"/>
      <c r="P2113" s="118"/>
      <c r="Q2113" s="118"/>
      <c r="R2113" s="118"/>
      <c r="S2113" s="118"/>
      <c r="T2113" s="118"/>
      <c r="U2113" s="118"/>
      <c r="V2113" s="118"/>
      <c r="W2113" s="118"/>
    </row>
    <row r="2114" spans="15:23" ht="14.25">
      <c r="O2114" s="118"/>
      <c r="P2114" s="118"/>
      <c r="Q2114" s="118"/>
      <c r="R2114" s="118"/>
      <c r="S2114" s="118"/>
      <c r="T2114" s="118"/>
      <c r="U2114" s="118"/>
      <c r="V2114" s="118"/>
      <c r="W2114" s="118"/>
    </row>
    <row r="2115" spans="15:23" ht="14.25">
      <c r="O2115" s="118"/>
      <c r="P2115" s="118"/>
      <c r="Q2115" s="118"/>
      <c r="R2115" s="118"/>
      <c r="S2115" s="118"/>
      <c r="T2115" s="118"/>
      <c r="U2115" s="118"/>
      <c r="V2115" s="118"/>
      <c r="W2115" s="118"/>
    </row>
    <row r="2116" spans="15:23" ht="14.25">
      <c r="O2116" s="118"/>
      <c r="P2116" s="118"/>
      <c r="Q2116" s="118"/>
      <c r="R2116" s="118"/>
      <c r="S2116" s="118"/>
      <c r="T2116" s="118"/>
      <c r="U2116" s="118"/>
      <c r="V2116" s="118"/>
      <c r="W2116" s="118"/>
    </row>
    <row r="2117" spans="15:23" ht="14.25">
      <c r="O2117" s="118"/>
      <c r="P2117" s="118"/>
      <c r="Q2117" s="118"/>
      <c r="R2117" s="118"/>
      <c r="S2117" s="118"/>
      <c r="T2117" s="118"/>
      <c r="U2117" s="118"/>
      <c r="V2117" s="118"/>
      <c r="W2117" s="118"/>
    </row>
    <row r="2118" spans="15:23" ht="14.25">
      <c r="O2118" s="118"/>
      <c r="P2118" s="118"/>
      <c r="Q2118" s="118"/>
      <c r="R2118" s="118"/>
      <c r="S2118" s="118"/>
      <c r="T2118" s="118"/>
      <c r="U2118" s="118"/>
      <c r="V2118" s="118"/>
      <c r="W2118" s="118"/>
    </row>
    <row r="2119" spans="15:23" ht="14.25">
      <c r="O2119" s="118"/>
      <c r="P2119" s="118"/>
      <c r="Q2119" s="118"/>
      <c r="R2119" s="118"/>
      <c r="S2119" s="118"/>
      <c r="T2119" s="118"/>
      <c r="U2119" s="118"/>
      <c r="V2119" s="118"/>
      <c r="W2119" s="118"/>
    </row>
    <row r="2120" spans="15:23" ht="14.25">
      <c r="O2120" s="118"/>
      <c r="P2120" s="118"/>
      <c r="Q2120" s="118"/>
      <c r="R2120" s="118"/>
      <c r="S2120" s="118"/>
      <c r="T2120" s="118"/>
      <c r="U2120" s="118"/>
      <c r="V2120" s="118"/>
      <c r="W2120" s="118"/>
    </row>
    <row r="2121" spans="15:23" ht="14.25">
      <c r="O2121" s="118"/>
      <c r="P2121" s="118"/>
      <c r="Q2121" s="118"/>
      <c r="R2121" s="118"/>
      <c r="S2121" s="118"/>
      <c r="T2121" s="118"/>
      <c r="U2121" s="118"/>
      <c r="V2121" s="118"/>
      <c r="W2121" s="118"/>
    </row>
    <row r="2122" spans="15:23" ht="14.25">
      <c r="O2122" s="118"/>
      <c r="P2122" s="118"/>
      <c r="Q2122" s="118"/>
      <c r="R2122" s="118"/>
      <c r="S2122" s="118"/>
      <c r="T2122" s="118"/>
      <c r="U2122" s="118"/>
      <c r="V2122" s="118"/>
      <c r="W2122" s="118"/>
    </row>
    <row r="2123" spans="15:23" ht="14.25">
      <c r="O2123" s="118"/>
      <c r="P2123" s="118"/>
      <c r="Q2123" s="118"/>
      <c r="R2123" s="118"/>
      <c r="S2123" s="118"/>
      <c r="T2123" s="118"/>
      <c r="U2123" s="118"/>
      <c r="V2123" s="118"/>
      <c r="W2123" s="118"/>
    </row>
    <row r="2124" spans="15:23" ht="14.25">
      <c r="O2124" s="118"/>
      <c r="P2124" s="118"/>
      <c r="Q2124" s="118"/>
      <c r="R2124" s="118"/>
      <c r="S2124" s="118"/>
      <c r="T2124" s="118"/>
      <c r="U2124" s="118"/>
      <c r="V2124" s="118"/>
      <c r="W2124" s="118"/>
    </row>
    <row r="2125" spans="15:23" ht="14.25">
      <c r="O2125" s="118"/>
      <c r="P2125" s="118"/>
      <c r="Q2125" s="118"/>
      <c r="R2125" s="118"/>
      <c r="S2125" s="118"/>
      <c r="T2125" s="118"/>
      <c r="U2125" s="118"/>
      <c r="V2125" s="118"/>
      <c r="W2125" s="118"/>
    </row>
    <row r="2126" spans="15:23" ht="14.25">
      <c r="O2126" s="118"/>
      <c r="P2126" s="118"/>
      <c r="Q2126" s="118"/>
      <c r="R2126" s="118"/>
      <c r="S2126" s="118"/>
      <c r="T2126" s="118"/>
      <c r="U2126" s="118"/>
      <c r="V2126" s="118"/>
      <c r="W2126" s="118"/>
    </row>
    <row r="2127" spans="15:23" ht="14.25">
      <c r="O2127" s="118"/>
      <c r="P2127" s="118"/>
      <c r="Q2127" s="118"/>
      <c r="R2127" s="118"/>
      <c r="S2127" s="118"/>
      <c r="T2127" s="118"/>
      <c r="U2127" s="118"/>
      <c r="V2127" s="118"/>
      <c r="W2127" s="118"/>
    </row>
    <row r="2128" spans="15:23" ht="14.25">
      <c r="O2128" s="118"/>
      <c r="P2128" s="118"/>
      <c r="Q2128" s="118"/>
      <c r="R2128" s="118"/>
      <c r="S2128" s="118"/>
      <c r="T2128" s="118"/>
      <c r="U2128" s="118"/>
      <c r="V2128" s="118"/>
      <c r="W2128" s="118"/>
    </row>
    <row r="2129" spans="15:23" ht="14.25">
      <c r="O2129" s="118"/>
      <c r="P2129" s="118"/>
      <c r="Q2129" s="118"/>
      <c r="R2129" s="118"/>
      <c r="S2129" s="118"/>
      <c r="T2129" s="118"/>
      <c r="U2129" s="118"/>
      <c r="V2129" s="118"/>
      <c r="W2129" s="118"/>
    </row>
    <row r="2130" spans="15:23" ht="14.25">
      <c r="O2130" s="118"/>
      <c r="P2130" s="118"/>
      <c r="Q2130" s="118"/>
      <c r="R2130" s="118"/>
      <c r="S2130" s="118"/>
      <c r="T2130" s="118"/>
      <c r="U2130" s="118"/>
      <c r="V2130" s="118"/>
      <c r="W2130" s="118"/>
    </row>
    <row r="2131" spans="15:23" ht="14.25">
      <c r="O2131" s="118"/>
      <c r="P2131" s="118"/>
      <c r="Q2131" s="118"/>
      <c r="R2131" s="118"/>
      <c r="S2131" s="118"/>
      <c r="T2131" s="118"/>
      <c r="U2131" s="118"/>
      <c r="V2131" s="118"/>
      <c r="W2131" s="118"/>
    </row>
    <row r="2132" spans="15:23" ht="14.25">
      <c r="O2132" s="118"/>
      <c r="P2132" s="118"/>
      <c r="Q2132" s="118"/>
      <c r="R2132" s="118"/>
      <c r="S2132" s="118"/>
      <c r="T2132" s="118"/>
      <c r="U2132" s="118"/>
      <c r="V2132" s="118"/>
      <c r="W2132" s="118"/>
    </row>
    <row r="2133" spans="15:23" ht="14.25">
      <c r="O2133" s="118"/>
      <c r="P2133" s="118"/>
      <c r="Q2133" s="118"/>
      <c r="R2133" s="118"/>
      <c r="S2133" s="118"/>
      <c r="T2133" s="118"/>
      <c r="U2133" s="118"/>
      <c r="V2133" s="118"/>
      <c r="W2133" s="118"/>
    </row>
    <row r="2134" spans="15:23" ht="14.25">
      <c r="O2134" s="118"/>
      <c r="P2134" s="118"/>
      <c r="Q2134" s="118"/>
      <c r="R2134" s="118"/>
      <c r="S2134" s="118"/>
      <c r="T2134" s="118"/>
      <c r="U2134" s="118"/>
      <c r="V2134" s="118"/>
      <c r="W2134" s="118"/>
    </row>
    <row r="2135" spans="15:23" ht="14.25">
      <c r="O2135" s="118"/>
      <c r="P2135" s="118"/>
      <c r="Q2135" s="118"/>
      <c r="R2135" s="118"/>
      <c r="S2135" s="118"/>
      <c r="T2135" s="118"/>
      <c r="U2135" s="118"/>
      <c r="V2135" s="118"/>
      <c r="W2135" s="118"/>
    </row>
    <row r="2136" spans="15:23" ht="14.25">
      <c r="O2136" s="118"/>
      <c r="P2136" s="118"/>
      <c r="Q2136" s="118"/>
      <c r="R2136" s="118"/>
      <c r="S2136" s="118"/>
      <c r="T2136" s="118"/>
      <c r="U2136" s="118"/>
      <c r="V2136" s="118"/>
      <c r="W2136" s="118"/>
    </row>
    <row r="2137" spans="15:23" ht="14.25">
      <c r="O2137" s="118"/>
      <c r="P2137" s="118"/>
      <c r="Q2137" s="118"/>
      <c r="R2137" s="118"/>
      <c r="S2137" s="118"/>
      <c r="T2137" s="118"/>
      <c r="U2137" s="118"/>
      <c r="V2137" s="118"/>
      <c r="W2137" s="118"/>
    </row>
    <row r="2138" spans="15:23" ht="14.25">
      <c r="O2138" s="118"/>
      <c r="P2138" s="118"/>
      <c r="Q2138" s="118"/>
      <c r="R2138" s="118"/>
      <c r="S2138" s="118"/>
      <c r="T2138" s="118"/>
      <c r="U2138" s="118"/>
      <c r="V2138" s="118"/>
      <c r="W2138" s="118"/>
    </row>
    <row r="2139" spans="15:23" ht="14.25">
      <c r="O2139" s="118"/>
      <c r="P2139" s="118"/>
      <c r="Q2139" s="118"/>
      <c r="R2139" s="118"/>
      <c r="S2139" s="118"/>
      <c r="T2139" s="118"/>
      <c r="U2139" s="118"/>
      <c r="V2139" s="118"/>
      <c r="W2139" s="118"/>
    </row>
    <row r="2140" spans="15:23" ht="14.25">
      <c r="O2140" s="118"/>
      <c r="P2140" s="118"/>
      <c r="Q2140" s="118"/>
      <c r="R2140" s="118"/>
      <c r="S2140" s="118"/>
      <c r="T2140" s="118"/>
      <c r="U2140" s="118"/>
      <c r="V2140" s="118"/>
      <c r="W2140" s="118"/>
    </row>
    <row r="2141" spans="15:23" ht="14.25">
      <c r="O2141" s="118"/>
      <c r="P2141" s="118"/>
      <c r="Q2141" s="118"/>
      <c r="R2141" s="118"/>
      <c r="S2141" s="118"/>
      <c r="T2141" s="118"/>
      <c r="U2141" s="118"/>
      <c r="V2141" s="118"/>
      <c r="W2141" s="118"/>
    </row>
    <row r="2142" spans="15:23" ht="14.25">
      <c r="O2142" s="118"/>
      <c r="P2142" s="118"/>
      <c r="Q2142" s="118"/>
      <c r="R2142" s="118"/>
      <c r="S2142" s="118"/>
      <c r="T2142" s="118"/>
      <c r="U2142" s="118"/>
      <c r="V2142" s="118"/>
      <c r="W2142" s="118"/>
    </row>
    <row r="2143" spans="15:23" ht="14.25">
      <c r="O2143" s="118"/>
      <c r="P2143" s="118"/>
      <c r="Q2143" s="118"/>
      <c r="R2143" s="118"/>
      <c r="S2143" s="118"/>
      <c r="T2143" s="118"/>
      <c r="U2143" s="118"/>
      <c r="V2143" s="118"/>
      <c r="W2143" s="118"/>
    </row>
    <row r="2144" spans="15:23" ht="14.25">
      <c r="O2144" s="118"/>
      <c r="P2144" s="118"/>
      <c r="Q2144" s="118"/>
      <c r="R2144" s="118"/>
      <c r="S2144" s="118"/>
      <c r="T2144" s="118"/>
      <c r="U2144" s="118"/>
      <c r="V2144" s="118"/>
      <c r="W2144" s="118"/>
    </row>
    <row r="2145" spans="15:23" ht="14.25">
      <c r="O2145" s="118"/>
      <c r="P2145" s="118"/>
      <c r="Q2145" s="118"/>
      <c r="R2145" s="118"/>
      <c r="S2145" s="118"/>
      <c r="T2145" s="118"/>
      <c r="U2145" s="118"/>
      <c r="V2145" s="118"/>
      <c r="W2145" s="118"/>
    </row>
    <row r="2146" spans="15:23" ht="14.25">
      <c r="O2146" s="118"/>
      <c r="P2146" s="118"/>
      <c r="Q2146" s="118"/>
      <c r="R2146" s="118"/>
      <c r="S2146" s="118"/>
      <c r="T2146" s="118"/>
      <c r="U2146" s="118"/>
      <c r="V2146" s="118"/>
      <c r="W2146" s="118"/>
    </row>
    <row r="2147" spans="15:23" ht="14.25">
      <c r="O2147" s="118"/>
      <c r="P2147" s="118"/>
      <c r="Q2147" s="118"/>
      <c r="R2147" s="118"/>
      <c r="S2147" s="118"/>
      <c r="T2147" s="118"/>
      <c r="U2147" s="118"/>
      <c r="V2147" s="118"/>
      <c r="W2147" s="118"/>
    </row>
    <row r="2148" spans="15:23" ht="14.25">
      <c r="O2148" s="118"/>
      <c r="P2148" s="118"/>
      <c r="Q2148" s="118"/>
      <c r="R2148" s="118"/>
      <c r="S2148" s="118"/>
      <c r="T2148" s="118"/>
      <c r="U2148" s="118"/>
      <c r="V2148" s="118"/>
      <c r="W2148" s="118"/>
    </row>
    <row r="2149" spans="15:23" ht="14.25">
      <c r="O2149" s="118"/>
      <c r="P2149" s="118"/>
      <c r="Q2149" s="118"/>
      <c r="R2149" s="118"/>
      <c r="S2149" s="118"/>
      <c r="T2149" s="118"/>
      <c r="U2149" s="118"/>
      <c r="V2149" s="118"/>
      <c r="W2149" s="118"/>
    </row>
    <row r="2150" spans="15:23" ht="14.25">
      <c r="O2150" s="118"/>
      <c r="P2150" s="118"/>
      <c r="Q2150" s="118"/>
      <c r="R2150" s="118"/>
      <c r="S2150" s="118"/>
      <c r="T2150" s="118"/>
      <c r="U2150" s="118"/>
      <c r="V2150" s="118"/>
      <c r="W2150" s="118"/>
    </row>
    <row r="2151" spans="15:23" ht="14.25">
      <c r="O2151" s="118"/>
      <c r="P2151" s="118"/>
      <c r="Q2151" s="118"/>
      <c r="R2151" s="118"/>
      <c r="S2151" s="118"/>
      <c r="T2151" s="118"/>
      <c r="U2151" s="118"/>
      <c r="V2151" s="118"/>
      <c r="W2151" s="118"/>
    </row>
    <row r="2152" spans="15:23" ht="14.25">
      <c r="O2152" s="118"/>
      <c r="P2152" s="118"/>
      <c r="Q2152" s="118"/>
      <c r="R2152" s="118"/>
      <c r="S2152" s="118"/>
      <c r="T2152" s="118"/>
      <c r="U2152" s="118"/>
      <c r="V2152" s="118"/>
      <c r="W2152" s="118"/>
    </row>
    <row r="2153" spans="15:23" ht="14.25">
      <c r="O2153" s="118"/>
      <c r="P2153" s="118"/>
      <c r="Q2153" s="118"/>
      <c r="R2153" s="118"/>
      <c r="S2153" s="118"/>
      <c r="T2153" s="118"/>
      <c r="U2153" s="118"/>
      <c r="V2153" s="118"/>
      <c r="W2153" s="118"/>
    </row>
    <row r="2154" spans="15:23" ht="14.25">
      <c r="O2154" s="118"/>
      <c r="P2154" s="118"/>
      <c r="Q2154" s="118"/>
      <c r="R2154" s="118"/>
      <c r="S2154" s="118"/>
      <c r="T2154" s="118"/>
      <c r="U2154" s="118"/>
      <c r="V2154" s="118"/>
      <c r="W2154" s="118"/>
    </row>
    <row r="2155" spans="15:23" ht="14.25">
      <c r="O2155" s="118"/>
      <c r="P2155" s="118"/>
      <c r="Q2155" s="118"/>
      <c r="R2155" s="118"/>
      <c r="S2155" s="118"/>
      <c r="T2155" s="118"/>
      <c r="U2155" s="118"/>
      <c r="V2155" s="118"/>
      <c r="W2155" s="118"/>
    </row>
    <row r="2156" spans="15:23" ht="14.25">
      <c r="O2156" s="118"/>
      <c r="P2156" s="118"/>
      <c r="Q2156" s="118"/>
      <c r="R2156" s="118"/>
      <c r="S2156" s="118"/>
      <c r="T2156" s="118"/>
      <c r="U2156" s="118"/>
      <c r="V2156" s="118"/>
      <c r="W2156" s="118"/>
    </row>
    <row r="2157" spans="15:23" ht="14.25">
      <c r="O2157" s="118"/>
      <c r="P2157" s="118"/>
      <c r="Q2157" s="118"/>
      <c r="R2157" s="118"/>
      <c r="S2157" s="118"/>
      <c r="T2157" s="118"/>
      <c r="U2157" s="118"/>
      <c r="V2157" s="118"/>
      <c r="W2157" s="118"/>
    </row>
    <row r="2158" spans="15:23" ht="14.25">
      <c r="O2158" s="118"/>
      <c r="P2158" s="118"/>
      <c r="Q2158" s="118"/>
      <c r="R2158" s="118"/>
      <c r="S2158" s="118"/>
      <c r="T2158" s="118"/>
      <c r="U2158" s="118"/>
      <c r="V2158" s="118"/>
      <c r="W2158" s="118"/>
    </row>
    <row r="2159" spans="15:23" ht="14.25">
      <c r="O2159" s="118"/>
      <c r="P2159" s="118"/>
      <c r="Q2159" s="118"/>
      <c r="R2159" s="118"/>
      <c r="S2159" s="118"/>
      <c r="T2159" s="118"/>
      <c r="U2159" s="118"/>
      <c r="V2159" s="118"/>
      <c r="W2159" s="118"/>
    </row>
    <row r="2160" spans="15:23" ht="14.25">
      <c r="O2160" s="118"/>
      <c r="P2160" s="118"/>
      <c r="Q2160" s="118"/>
      <c r="R2160" s="118"/>
      <c r="S2160" s="118"/>
      <c r="T2160" s="118"/>
      <c r="U2160" s="118"/>
      <c r="V2160" s="118"/>
      <c r="W2160" s="118"/>
    </row>
    <row r="2161" spans="15:23" ht="14.25">
      <c r="O2161" s="118"/>
      <c r="P2161" s="118"/>
      <c r="Q2161" s="118"/>
      <c r="R2161" s="118"/>
      <c r="S2161" s="118"/>
      <c r="T2161" s="118"/>
      <c r="U2161" s="118"/>
      <c r="V2161" s="118"/>
      <c r="W2161" s="118"/>
    </row>
    <row r="2162" spans="15:23" ht="14.25">
      <c r="O2162" s="118"/>
      <c r="P2162" s="118"/>
      <c r="Q2162" s="118"/>
      <c r="R2162" s="118"/>
      <c r="S2162" s="118"/>
      <c r="T2162" s="118"/>
      <c r="U2162" s="118"/>
      <c r="V2162" s="118"/>
      <c r="W2162" s="118"/>
    </row>
    <row r="2163" spans="15:23" ht="14.25">
      <c r="O2163" s="118"/>
      <c r="P2163" s="118"/>
      <c r="Q2163" s="118"/>
      <c r="R2163" s="118"/>
      <c r="S2163" s="118"/>
      <c r="T2163" s="118"/>
      <c r="U2163" s="118"/>
      <c r="V2163" s="118"/>
      <c r="W2163" s="118"/>
    </row>
    <row r="2164" spans="15:23" ht="14.25">
      <c r="O2164" s="118"/>
      <c r="P2164" s="118"/>
      <c r="Q2164" s="118"/>
      <c r="R2164" s="118"/>
      <c r="S2164" s="118"/>
      <c r="T2164" s="118"/>
      <c r="U2164" s="118"/>
      <c r="V2164" s="118"/>
      <c r="W2164" s="118"/>
    </row>
    <row r="2165" spans="15:23" ht="14.25">
      <c r="O2165" s="118"/>
      <c r="P2165" s="118"/>
      <c r="Q2165" s="118"/>
      <c r="R2165" s="118"/>
      <c r="S2165" s="118"/>
      <c r="T2165" s="118"/>
      <c r="U2165" s="118"/>
      <c r="V2165" s="118"/>
      <c r="W2165" s="118"/>
    </row>
    <row r="2166" spans="15:23" ht="14.25">
      <c r="O2166" s="118"/>
      <c r="P2166" s="118"/>
      <c r="Q2166" s="118"/>
      <c r="R2166" s="118"/>
      <c r="S2166" s="118"/>
      <c r="T2166" s="118"/>
      <c r="U2166" s="118"/>
      <c r="V2166" s="118"/>
      <c r="W2166" s="118"/>
    </row>
    <row r="2167" spans="15:23" ht="14.25">
      <c r="O2167" s="118"/>
      <c r="P2167" s="118"/>
      <c r="Q2167" s="118"/>
      <c r="R2167" s="118"/>
      <c r="S2167" s="118"/>
      <c r="T2167" s="118"/>
      <c r="U2167" s="118"/>
      <c r="V2167" s="118"/>
      <c r="W2167" s="118"/>
    </row>
    <row r="2168" spans="15:23" ht="14.25">
      <c r="O2168" s="118"/>
      <c r="P2168" s="118"/>
      <c r="Q2168" s="118"/>
      <c r="R2168" s="118"/>
      <c r="S2168" s="118"/>
      <c r="T2168" s="118"/>
      <c r="U2168" s="118"/>
      <c r="V2168" s="118"/>
      <c r="W2168" s="118"/>
    </row>
    <row r="2169" spans="15:23" ht="14.25">
      <c r="O2169" s="118"/>
      <c r="P2169" s="118"/>
      <c r="Q2169" s="118"/>
      <c r="R2169" s="118"/>
      <c r="S2169" s="118"/>
      <c r="T2169" s="118"/>
      <c r="U2169" s="118"/>
      <c r="V2169" s="118"/>
      <c r="W2169" s="118"/>
    </row>
    <row r="2170" spans="15:23" ht="14.25">
      <c r="O2170" s="118"/>
      <c r="P2170" s="118"/>
      <c r="Q2170" s="118"/>
      <c r="R2170" s="118"/>
      <c r="S2170" s="118"/>
      <c r="T2170" s="118"/>
      <c r="U2170" s="118"/>
      <c r="V2170" s="118"/>
      <c r="W2170" s="118"/>
    </row>
    <row r="2171" spans="15:23" ht="14.25">
      <c r="O2171" s="118"/>
      <c r="P2171" s="118"/>
      <c r="Q2171" s="118"/>
      <c r="R2171" s="118"/>
      <c r="S2171" s="118"/>
      <c r="T2171" s="118"/>
      <c r="U2171" s="118"/>
      <c r="V2171" s="118"/>
      <c r="W2171" s="118"/>
    </row>
    <row r="2172" spans="15:23" ht="14.25">
      <c r="O2172" s="118"/>
      <c r="P2172" s="118"/>
      <c r="Q2172" s="118"/>
      <c r="R2172" s="118"/>
      <c r="S2172" s="118"/>
      <c r="T2172" s="118"/>
      <c r="U2172" s="118"/>
      <c r="V2172" s="118"/>
      <c r="W2172" s="118"/>
    </row>
    <row r="2173" spans="15:23" ht="14.25">
      <c r="O2173" s="118"/>
      <c r="P2173" s="118"/>
      <c r="Q2173" s="118"/>
      <c r="R2173" s="118"/>
      <c r="S2173" s="118"/>
      <c r="T2173" s="118"/>
      <c r="U2173" s="118"/>
      <c r="V2173" s="118"/>
      <c r="W2173" s="118"/>
    </row>
    <row r="2174" spans="15:23" ht="14.25">
      <c r="O2174" s="118"/>
      <c r="P2174" s="118"/>
      <c r="Q2174" s="118"/>
      <c r="R2174" s="118"/>
      <c r="S2174" s="118"/>
      <c r="T2174" s="118"/>
      <c r="U2174" s="118"/>
      <c r="V2174" s="118"/>
      <c r="W2174" s="118"/>
    </row>
    <row r="2175" spans="15:23" ht="14.25">
      <c r="O2175" s="118"/>
      <c r="P2175" s="118"/>
      <c r="Q2175" s="118"/>
      <c r="R2175" s="118"/>
      <c r="S2175" s="118"/>
      <c r="T2175" s="118"/>
      <c r="U2175" s="118"/>
      <c r="V2175" s="118"/>
      <c r="W2175" s="118"/>
    </row>
    <row r="2176" spans="15:23" ht="14.25">
      <c r="O2176" s="118"/>
      <c r="P2176" s="118"/>
      <c r="Q2176" s="118"/>
      <c r="R2176" s="118"/>
      <c r="S2176" s="118"/>
      <c r="T2176" s="118"/>
      <c r="U2176" s="118"/>
      <c r="V2176" s="118"/>
      <c r="W2176" s="118"/>
    </row>
    <row r="2177" spans="15:23" ht="14.25">
      <c r="O2177" s="118"/>
      <c r="P2177" s="118"/>
      <c r="Q2177" s="118"/>
      <c r="R2177" s="118"/>
      <c r="S2177" s="118"/>
      <c r="T2177" s="118"/>
      <c r="U2177" s="118"/>
      <c r="V2177" s="118"/>
      <c r="W2177" s="118"/>
    </row>
    <row r="2178" spans="15:23" ht="14.25">
      <c r="O2178" s="118"/>
      <c r="P2178" s="118"/>
      <c r="Q2178" s="118"/>
      <c r="R2178" s="118"/>
      <c r="S2178" s="118"/>
      <c r="T2178" s="118"/>
      <c r="U2178" s="118"/>
      <c r="V2178" s="118"/>
      <c r="W2178" s="118"/>
    </row>
    <row r="2179" spans="15:23" ht="14.25">
      <c r="O2179" s="118"/>
      <c r="P2179" s="118"/>
      <c r="Q2179" s="118"/>
      <c r="R2179" s="118"/>
      <c r="S2179" s="118"/>
      <c r="T2179" s="118"/>
      <c r="U2179" s="118"/>
      <c r="V2179" s="118"/>
      <c r="W2179" s="118"/>
    </row>
    <row r="2180" spans="15:23" ht="14.25">
      <c r="O2180" s="118"/>
      <c r="P2180" s="118"/>
      <c r="Q2180" s="118"/>
      <c r="R2180" s="118"/>
      <c r="S2180" s="118"/>
      <c r="T2180" s="118"/>
      <c r="U2180" s="118"/>
      <c r="V2180" s="118"/>
      <c r="W2180" s="118"/>
    </row>
    <row r="2181" spans="15:23" ht="14.25">
      <c r="O2181" s="118"/>
      <c r="P2181" s="118"/>
      <c r="Q2181" s="118"/>
      <c r="R2181" s="118"/>
      <c r="S2181" s="118"/>
      <c r="T2181" s="118"/>
      <c r="U2181" s="118"/>
      <c r="V2181" s="118"/>
      <c r="W2181" s="118"/>
    </row>
    <row r="2182" spans="15:23" ht="14.25">
      <c r="O2182" s="118"/>
      <c r="P2182" s="118"/>
      <c r="Q2182" s="118"/>
      <c r="R2182" s="118"/>
      <c r="S2182" s="118"/>
      <c r="T2182" s="118"/>
      <c r="U2182" s="118"/>
      <c r="V2182" s="118"/>
      <c r="W2182" s="118"/>
    </row>
    <row r="2183" spans="15:23" ht="14.25">
      <c r="O2183" s="118"/>
      <c r="P2183" s="118"/>
      <c r="Q2183" s="118"/>
      <c r="R2183" s="118"/>
      <c r="S2183" s="118"/>
      <c r="T2183" s="118"/>
      <c r="U2183" s="118"/>
      <c r="V2183" s="118"/>
      <c r="W2183" s="118"/>
    </row>
    <row r="2184" spans="15:23" ht="14.25">
      <c r="O2184" s="118"/>
      <c r="P2184" s="118"/>
      <c r="Q2184" s="118"/>
      <c r="R2184" s="118"/>
      <c r="S2184" s="118"/>
      <c r="T2184" s="118"/>
      <c r="U2184" s="118"/>
      <c r="V2184" s="118"/>
      <c r="W2184" s="118"/>
    </row>
    <row r="2185" spans="15:23" ht="14.25">
      <c r="O2185" s="118"/>
      <c r="P2185" s="118"/>
      <c r="Q2185" s="118"/>
      <c r="R2185" s="118"/>
      <c r="S2185" s="118"/>
      <c r="T2185" s="118"/>
      <c r="U2185" s="118"/>
      <c r="V2185" s="118"/>
      <c r="W2185" s="118"/>
    </row>
    <row r="2186" spans="15:23" ht="14.25">
      <c r="O2186" s="118"/>
      <c r="P2186" s="118"/>
      <c r="Q2186" s="118"/>
      <c r="R2186" s="118"/>
      <c r="S2186" s="118"/>
      <c r="T2186" s="118"/>
      <c r="U2186" s="118"/>
      <c r="V2186" s="118"/>
      <c r="W2186" s="118"/>
    </row>
    <row r="2187" spans="15:23" ht="14.25">
      <c r="O2187" s="118"/>
      <c r="P2187" s="118"/>
      <c r="Q2187" s="118"/>
      <c r="R2187" s="118"/>
      <c r="S2187" s="118"/>
      <c r="T2187" s="118"/>
      <c r="U2187" s="118"/>
      <c r="V2187" s="118"/>
      <c r="W2187" s="118"/>
    </row>
    <row r="2188" spans="15:23" ht="14.25">
      <c r="O2188" s="118"/>
      <c r="P2188" s="118"/>
      <c r="Q2188" s="118"/>
      <c r="R2188" s="118"/>
      <c r="S2188" s="118"/>
      <c r="T2188" s="118"/>
      <c r="U2188" s="118"/>
      <c r="V2188" s="118"/>
      <c r="W2188" s="118"/>
    </row>
    <row r="2189" spans="15:23" ht="14.25">
      <c r="O2189" s="118"/>
      <c r="P2189" s="118"/>
      <c r="Q2189" s="118"/>
      <c r="R2189" s="118"/>
      <c r="S2189" s="118"/>
      <c r="T2189" s="118"/>
      <c r="U2189" s="118"/>
      <c r="V2189" s="118"/>
      <c r="W2189" s="118"/>
    </row>
    <row r="2190" spans="15:23" ht="14.25">
      <c r="O2190" s="118"/>
      <c r="P2190" s="118"/>
      <c r="Q2190" s="118"/>
      <c r="R2190" s="118"/>
      <c r="S2190" s="118"/>
      <c r="T2190" s="118"/>
      <c r="U2190" s="118"/>
      <c r="V2190" s="118"/>
      <c r="W2190" s="118"/>
    </row>
    <row r="2191" spans="15:23" ht="14.25">
      <c r="O2191" s="118"/>
      <c r="P2191" s="118"/>
      <c r="Q2191" s="118"/>
      <c r="R2191" s="118"/>
      <c r="S2191" s="118"/>
      <c r="T2191" s="118"/>
      <c r="U2191" s="118"/>
      <c r="V2191" s="118"/>
      <c r="W2191" s="118"/>
    </row>
    <row r="2192" spans="15:23" ht="14.25">
      <c r="O2192" s="118"/>
      <c r="P2192" s="118"/>
      <c r="Q2192" s="118"/>
      <c r="R2192" s="118"/>
      <c r="S2192" s="118"/>
      <c r="T2192" s="118"/>
      <c r="U2192" s="118"/>
      <c r="V2192" s="118"/>
      <c r="W2192" s="118"/>
    </row>
    <row r="2193" spans="15:23" ht="14.25">
      <c r="O2193" s="118"/>
      <c r="P2193" s="118"/>
      <c r="Q2193" s="118"/>
      <c r="R2193" s="118"/>
      <c r="S2193" s="118"/>
      <c r="T2193" s="118"/>
      <c r="U2193" s="118"/>
      <c r="V2193" s="118"/>
      <c r="W2193" s="118"/>
    </row>
    <row r="2194" spans="15:23" ht="14.25">
      <c r="O2194" s="118"/>
      <c r="P2194" s="118"/>
      <c r="Q2194" s="118"/>
      <c r="R2194" s="118"/>
      <c r="S2194" s="118"/>
      <c r="T2194" s="118"/>
      <c r="U2194" s="118"/>
      <c r="V2194" s="118"/>
      <c r="W2194" s="118"/>
    </row>
    <row r="2195" spans="15:23" ht="14.25">
      <c r="O2195" s="118"/>
      <c r="P2195" s="118"/>
      <c r="Q2195" s="118"/>
      <c r="R2195" s="118"/>
      <c r="S2195" s="118"/>
      <c r="T2195" s="118"/>
      <c r="U2195" s="118"/>
      <c r="V2195" s="118"/>
      <c r="W2195" s="118"/>
    </row>
    <row r="2196" spans="15:23" ht="14.25">
      <c r="O2196" s="118"/>
      <c r="P2196" s="118"/>
      <c r="Q2196" s="118"/>
      <c r="R2196" s="118"/>
      <c r="S2196" s="118"/>
      <c r="T2196" s="118"/>
      <c r="U2196" s="118"/>
      <c r="V2196" s="118"/>
      <c r="W2196" s="118"/>
    </row>
    <row r="2197" spans="15:23" ht="14.25">
      <c r="O2197" s="118"/>
      <c r="P2197" s="118"/>
      <c r="Q2197" s="118"/>
      <c r="R2197" s="118"/>
      <c r="S2197" s="118"/>
      <c r="T2197" s="118"/>
      <c r="U2197" s="118"/>
      <c r="V2197" s="118"/>
      <c r="W2197" s="118"/>
    </row>
    <row r="2198" spans="15:23" ht="14.25">
      <c r="O2198" s="118"/>
      <c r="P2198" s="118"/>
      <c r="Q2198" s="118"/>
      <c r="R2198" s="118"/>
      <c r="S2198" s="118"/>
      <c r="T2198" s="118"/>
      <c r="U2198" s="118"/>
      <c r="V2198" s="118"/>
      <c r="W2198" s="118"/>
    </row>
    <row r="2199" spans="15:23" ht="14.25">
      <c r="O2199" s="118"/>
      <c r="P2199" s="118"/>
      <c r="Q2199" s="118"/>
      <c r="R2199" s="118"/>
      <c r="S2199" s="118"/>
      <c r="T2199" s="118"/>
      <c r="U2199" s="118"/>
      <c r="V2199" s="118"/>
      <c r="W2199" s="118"/>
    </row>
    <row r="2200" spans="15:23" ht="14.25">
      <c r="O2200" s="118"/>
      <c r="P2200" s="118"/>
      <c r="Q2200" s="118"/>
      <c r="R2200" s="118"/>
      <c r="S2200" s="118"/>
      <c r="T2200" s="118"/>
      <c r="U2200" s="118"/>
      <c r="V2200" s="118"/>
      <c r="W2200" s="118"/>
    </row>
    <row r="2201" spans="15:23" ht="14.25">
      <c r="O2201" s="118"/>
      <c r="P2201" s="118"/>
      <c r="Q2201" s="118"/>
      <c r="R2201" s="118"/>
      <c r="S2201" s="118"/>
      <c r="T2201" s="118"/>
      <c r="U2201" s="118"/>
      <c r="V2201" s="118"/>
      <c r="W2201" s="118"/>
    </row>
    <row r="2202" spans="15:23" ht="14.25">
      <c r="O2202" s="118"/>
      <c r="P2202" s="118"/>
      <c r="Q2202" s="118"/>
      <c r="R2202" s="118"/>
      <c r="S2202" s="118"/>
      <c r="T2202" s="118"/>
      <c r="U2202" s="118"/>
      <c r="V2202" s="118"/>
      <c r="W2202" s="118"/>
    </row>
    <row r="2203" spans="15:23" ht="14.25">
      <c r="O2203" s="118"/>
      <c r="P2203" s="118"/>
      <c r="Q2203" s="118"/>
      <c r="R2203" s="118"/>
      <c r="S2203" s="118"/>
      <c r="T2203" s="118"/>
      <c r="U2203" s="118"/>
      <c r="V2203" s="118"/>
      <c r="W2203" s="118"/>
    </row>
    <row r="2204" spans="15:23" ht="14.25">
      <c r="O2204" s="118"/>
      <c r="P2204" s="118"/>
      <c r="Q2204" s="118"/>
      <c r="R2204" s="118"/>
      <c r="S2204" s="118"/>
      <c r="T2204" s="118"/>
      <c r="U2204" s="118"/>
      <c r="V2204" s="118"/>
      <c r="W2204" s="118"/>
    </row>
    <row r="2205" spans="15:23" ht="14.25">
      <c r="O2205" s="118"/>
      <c r="P2205" s="118"/>
      <c r="Q2205" s="118"/>
      <c r="R2205" s="118"/>
      <c r="S2205" s="118"/>
      <c r="T2205" s="118"/>
      <c r="U2205" s="118"/>
      <c r="V2205" s="118"/>
      <c r="W2205" s="118"/>
    </row>
    <row r="2206" spans="15:23" ht="14.25">
      <c r="O2206" s="118"/>
      <c r="P2206" s="118"/>
      <c r="Q2206" s="118"/>
      <c r="R2206" s="118"/>
      <c r="S2206" s="118"/>
      <c r="T2206" s="118"/>
      <c r="U2206" s="118"/>
      <c r="V2206" s="118"/>
      <c r="W2206" s="118"/>
    </row>
    <row r="2207" spans="15:23" ht="14.25">
      <c r="O2207" s="118"/>
      <c r="P2207" s="118"/>
      <c r="Q2207" s="118"/>
      <c r="R2207" s="118"/>
      <c r="S2207" s="118"/>
      <c r="T2207" s="118"/>
      <c r="U2207" s="118"/>
      <c r="V2207" s="118"/>
      <c r="W2207" s="118"/>
    </row>
    <row r="2208" spans="15:23" ht="14.25">
      <c r="O2208" s="118"/>
      <c r="P2208" s="118"/>
      <c r="Q2208" s="118"/>
      <c r="R2208" s="118"/>
      <c r="S2208" s="118"/>
      <c r="T2208" s="118"/>
      <c r="U2208" s="118"/>
      <c r="V2208" s="118"/>
      <c r="W2208" s="118"/>
    </row>
    <row r="2209" spans="15:23" ht="14.25">
      <c r="O2209" s="118"/>
      <c r="P2209" s="118"/>
      <c r="Q2209" s="118"/>
      <c r="R2209" s="118"/>
      <c r="S2209" s="118"/>
      <c r="T2209" s="118"/>
      <c r="U2209" s="118"/>
      <c r="V2209" s="118"/>
      <c r="W2209" s="118"/>
    </row>
    <row r="2210" spans="15:23" ht="14.25">
      <c r="O2210" s="118"/>
      <c r="P2210" s="118"/>
      <c r="Q2210" s="118"/>
      <c r="R2210" s="118"/>
      <c r="S2210" s="118"/>
      <c r="T2210" s="118"/>
      <c r="U2210" s="118"/>
      <c r="V2210" s="118"/>
      <c r="W2210" s="118"/>
    </row>
    <row r="2211" spans="15:23" ht="14.25">
      <c r="O2211" s="118"/>
      <c r="P2211" s="118"/>
      <c r="Q2211" s="118"/>
      <c r="R2211" s="118"/>
      <c r="S2211" s="118"/>
      <c r="T2211" s="118"/>
      <c r="U2211" s="118"/>
      <c r="V2211" s="118"/>
      <c r="W2211" s="118"/>
    </row>
    <row r="2212" spans="15:23" ht="14.25">
      <c r="O2212" s="118"/>
      <c r="P2212" s="118"/>
      <c r="Q2212" s="118"/>
      <c r="R2212" s="118"/>
      <c r="S2212" s="118"/>
      <c r="T2212" s="118"/>
      <c r="U2212" s="118"/>
      <c r="V2212" s="118"/>
      <c r="W2212" s="118"/>
    </row>
    <row r="2213" spans="15:23" ht="14.25">
      <c r="O2213" s="118"/>
      <c r="P2213" s="118"/>
      <c r="Q2213" s="118"/>
      <c r="R2213" s="118"/>
      <c r="S2213" s="118"/>
      <c r="T2213" s="118"/>
      <c r="U2213" s="118"/>
      <c r="V2213" s="118"/>
      <c r="W2213" s="118"/>
    </row>
    <row r="2214" spans="15:23" ht="14.25">
      <c r="O2214" s="118"/>
      <c r="P2214" s="118"/>
      <c r="Q2214" s="118"/>
      <c r="R2214" s="118"/>
      <c r="S2214" s="118"/>
      <c r="T2214" s="118"/>
      <c r="U2214" s="118"/>
      <c r="V2214" s="118"/>
      <c r="W2214" s="118"/>
    </row>
    <row r="2215" spans="15:23" ht="14.25">
      <c r="O2215" s="118"/>
      <c r="P2215" s="118"/>
      <c r="Q2215" s="118"/>
      <c r="R2215" s="118"/>
      <c r="S2215" s="118"/>
      <c r="T2215" s="118"/>
      <c r="U2215" s="118"/>
      <c r="V2215" s="118"/>
      <c r="W2215" s="118"/>
    </row>
    <row r="2216" spans="15:23" ht="14.25">
      <c r="O2216" s="118"/>
      <c r="P2216" s="118"/>
      <c r="Q2216" s="118"/>
      <c r="R2216" s="118"/>
      <c r="S2216" s="118"/>
      <c r="T2216" s="118"/>
      <c r="U2216" s="118"/>
      <c r="V2216" s="118"/>
      <c r="W2216" s="118"/>
    </row>
    <row r="2217" spans="15:23" ht="14.25">
      <c r="O2217" s="118"/>
      <c r="P2217" s="118"/>
      <c r="Q2217" s="118"/>
      <c r="R2217" s="118"/>
      <c r="S2217" s="118"/>
      <c r="T2217" s="118"/>
      <c r="U2217" s="118"/>
      <c r="V2217" s="118"/>
      <c r="W2217" s="118"/>
    </row>
    <row r="2218" spans="15:23" ht="14.25">
      <c r="O2218" s="118"/>
      <c r="P2218" s="118"/>
      <c r="Q2218" s="118"/>
      <c r="R2218" s="118"/>
      <c r="S2218" s="118"/>
      <c r="T2218" s="118"/>
      <c r="U2218" s="118"/>
      <c r="V2218" s="118"/>
      <c r="W2218" s="118"/>
    </row>
    <row r="2219" spans="15:23" ht="14.25">
      <c r="O2219" s="118"/>
      <c r="P2219" s="118"/>
      <c r="Q2219" s="118"/>
      <c r="R2219" s="118"/>
      <c r="S2219" s="118"/>
      <c r="T2219" s="118"/>
      <c r="U2219" s="118"/>
      <c r="V2219" s="118"/>
      <c r="W2219" s="118"/>
    </row>
    <row r="2220" spans="15:23" ht="14.25">
      <c r="O2220" s="118"/>
      <c r="P2220" s="118"/>
      <c r="Q2220" s="118"/>
      <c r="R2220" s="118"/>
      <c r="S2220" s="118"/>
      <c r="T2220" s="118"/>
      <c r="U2220" s="118"/>
      <c r="V2220" s="118"/>
      <c r="W2220" s="118"/>
    </row>
    <row r="2221" spans="15:23" ht="14.25">
      <c r="O2221" s="118"/>
      <c r="P2221" s="118"/>
      <c r="Q2221" s="118"/>
      <c r="R2221" s="118"/>
      <c r="S2221" s="118"/>
      <c r="T2221" s="118"/>
      <c r="U2221" s="118"/>
      <c r="V2221" s="118"/>
      <c r="W2221" s="118"/>
    </row>
    <row r="2222" spans="15:23" ht="14.25">
      <c r="O2222" s="118"/>
      <c r="P2222" s="118"/>
      <c r="Q2222" s="118"/>
      <c r="R2222" s="118"/>
      <c r="S2222" s="118"/>
      <c r="T2222" s="118"/>
      <c r="U2222" s="118"/>
      <c r="V2222" s="118"/>
      <c r="W2222" s="118"/>
    </row>
    <row r="2223" spans="15:23" ht="14.25">
      <c r="O2223" s="118"/>
      <c r="P2223" s="118"/>
      <c r="Q2223" s="118"/>
      <c r="R2223" s="118"/>
      <c r="S2223" s="118"/>
      <c r="T2223" s="118"/>
      <c r="U2223" s="118"/>
      <c r="V2223" s="118"/>
      <c r="W2223" s="118"/>
    </row>
    <row r="2224" spans="15:23" ht="14.25">
      <c r="O2224" s="118"/>
      <c r="P2224" s="118"/>
      <c r="Q2224" s="118"/>
      <c r="R2224" s="118"/>
      <c r="S2224" s="118"/>
      <c r="T2224" s="118"/>
      <c r="U2224" s="118"/>
      <c r="V2224" s="118"/>
      <c r="W2224" s="118"/>
    </row>
    <row r="2225" spans="15:23" ht="14.25">
      <c r="O2225" s="118"/>
      <c r="P2225" s="118"/>
      <c r="Q2225" s="118"/>
      <c r="R2225" s="118"/>
      <c r="S2225" s="118"/>
      <c r="T2225" s="118"/>
      <c r="U2225" s="118"/>
      <c r="V2225" s="118"/>
      <c r="W2225" s="118"/>
    </row>
    <row r="2226" spans="15:23" ht="14.25">
      <c r="O2226" s="118"/>
      <c r="P2226" s="118"/>
      <c r="Q2226" s="118"/>
      <c r="R2226" s="118"/>
      <c r="S2226" s="118"/>
      <c r="T2226" s="118"/>
      <c r="U2226" s="118"/>
      <c r="V2226" s="118"/>
      <c r="W2226" s="118"/>
    </row>
    <row r="2227" spans="15:23" ht="14.25">
      <c r="O2227" s="118"/>
      <c r="P2227" s="118"/>
      <c r="Q2227" s="118"/>
      <c r="R2227" s="118"/>
      <c r="S2227" s="118"/>
      <c r="T2227" s="118"/>
      <c r="U2227" s="118"/>
      <c r="V2227" s="118"/>
      <c r="W2227" s="118"/>
    </row>
    <row r="2228" spans="15:23" ht="14.25">
      <c r="O2228" s="118"/>
      <c r="P2228" s="118"/>
      <c r="Q2228" s="118"/>
      <c r="R2228" s="118"/>
      <c r="S2228" s="118"/>
      <c r="T2228" s="118"/>
      <c r="U2228" s="118"/>
      <c r="V2228" s="118"/>
      <c r="W2228" s="118"/>
    </row>
    <row r="2229" spans="15:23" ht="14.25">
      <c r="O2229" s="118"/>
      <c r="P2229" s="118"/>
      <c r="Q2229" s="118"/>
      <c r="R2229" s="118"/>
      <c r="S2229" s="118"/>
      <c r="T2229" s="118"/>
      <c r="U2229" s="118"/>
      <c r="V2229" s="118"/>
      <c r="W2229" s="118"/>
    </row>
    <row r="2230" spans="15:23" ht="14.25">
      <c r="O2230" s="118"/>
      <c r="P2230" s="118"/>
      <c r="Q2230" s="118"/>
      <c r="R2230" s="118"/>
      <c r="S2230" s="118"/>
      <c r="T2230" s="118"/>
      <c r="U2230" s="118"/>
      <c r="V2230" s="118"/>
      <c r="W2230" s="118"/>
    </row>
    <row r="2231" spans="15:23" ht="14.25">
      <c r="O2231" s="118"/>
      <c r="P2231" s="118"/>
      <c r="Q2231" s="118"/>
      <c r="R2231" s="118"/>
      <c r="S2231" s="118"/>
      <c r="T2231" s="118"/>
      <c r="U2231" s="118"/>
      <c r="V2231" s="118"/>
      <c r="W2231" s="118"/>
    </row>
    <row r="2232" spans="15:23" ht="14.25">
      <c r="O2232" s="118"/>
      <c r="P2232" s="118"/>
      <c r="Q2232" s="118"/>
      <c r="R2232" s="118"/>
      <c r="S2232" s="118"/>
      <c r="T2232" s="118"/>
      <c r="U2232" s="118"/>
      <c r="V2232" s="118"/>
      <c r="W2232" s="118"/>
    </row>
    <row r="2233" spans="15:23" ht="14.25">
      <c r="O2233" s="118"/>
      <c r="P2233" s="118"/>
      <c r="Q2233" s="118"/>
      <c r="R2233" s="118"/>
      <c r="S2233" s="118"/>
      <c r="T2233" s="118"/>
      <c r="U2233" s="118"/>
      <c r="V2233" s="118"/>
      <c r="W2233" s="118"/>
    </row>
    <row r="2234" spans="15:23" ht="14.25">
      <c r="O2234" s="118"/>
      <c r="P2234" s="118"/>
      <c r="Q2234" s="118"/>
      <c r="R2234" s="118"/>
      <c r="S2234" s="118"/>
      <c r="T2234" s="118"/>
      <c r="U2234" s="118"/>
      <c r="V2234" s="118"/>
      <c r="W2234" s="118"/>
    </row>
    <row r="2235" spans="15:23" ht="14.25">
      <c r="O2235" s="118"/>
      <c r="P2235" s="118"/>
      <c r="Q2235" s="118"/>
      <c r="R2235" s="118"/>
      <c r="S2235" s="118"/>
      <c r="T2235" s="118"/>
      <c r="U2235" s="118"/>
      <c r="V2235" s="118"/>
      <c r="W2235" s="118"/>
    </row>
    <row r="2236" spans="15:23" ht="14.25">
      <c r="O2236" s="118"/>
      <c r="P2236" s="118"/>
      <c r="Q2236" s="118"/>
      <c r="R2236" s="118"/>
      <c r="S2236" s="118"/>
      <c r="T2236" s="118"/>
      <c r="U2236" s="118"/>
      <c r="V2236" s="118"/>
      <c r="W2236" s="118"/>
    </row>
    <row r="2237" spans="15:23" ht="14.25">
      <c r="O2237" s="118"/>
      <c r="P2237" s="118"/>
      <c r="Q2237" s="118"/>
      <c r="R2237" s="118"/>
      <c r="S2237" s="118"/>
      <c r="T2237" s="118"/>
      <c r="U2237" s="118"/>
      <c r="V2237" s="118"/>
      <c r="W2237" s="118"/>
    </row>
    <row r="2238" spans="15:23" ht="14.25">
      <c r="O2238" s="118"/>
      <c r="P2238" s="118"/>
      <c r="Q2238" s="118"/>
      <c r="R2238" s="118"/>
      <c r="S2238" s="118"/>
      <c r="T2238" s="118"/>
      <c r="U2238" s="118"/>
      <c r="V2238" s="118"/>
      <c r="W2238" s="118"/>
    </row>
    <row r="2239" spans="15:23" ht="14.25">
      <c r="O2239" s="118"/>
      <c r="P2239" s="118"/>
      <c r="Q2239" s="118"/>
      <c r="R2239" s="118"/>
      <c r="S2239" s="118"/>
      <c r="T2239" s="118"/>
      <c r="U2239" s="118"/>
      <c r="V2239" s="118"/>
      <c r="W2239" s="118"/>
    </row>
    <row r="2240" spans="15:23" ht="14.25">
      <c r="O2240" s="118"/>
      <c r="P2240" s="118"/>
      <c r="Q2240" s="118"/>
      <c r="R2240" s="118"/>
      <c r="S2240" s="118"/>
      <c r="T2240" s="118"/>
      <c r="U2240" s="118"/>
      <c r="V2240" s="118"/>
      <c r="W2240" s="118"/>
    </row>
    <row r="2241" spans="15:23" ht="14.25">
      <c r="O2241" s="118"/>
      <c r="P2241" s="118"/>
      <c r="Q2241" s="118"/>
      <c r="R2241" s="118"/>
      <c r="S2241" s="118"/>
      <c r="T2241" s="118"/>
      <c r="U2241" s="118"/>
      <c r="V2241" s="118"/>
      <c r="W2241" s="118"/>
    </row>
    <row r="2242" spans="15:23" ht="14.25">
      <c r="O2242" s="118"/>
      <c r="P2242" s="118"/>
      <c r="Q2242" s="118"/>
      <c r="R2242" s="118"/>
      <c r="S2242" s="118"/>
      <c r="T2242" s="118"/>
      <c r="U2242" s="118"/>
      <c r="V2242" s="118"/>
      <c r="W2242" s="118"/>
    </row>
    <row r="2243" spans="15:23" ht="14.25">
      <c r="O2243" s="118"/>
      <c r="P2243" s="118"/>
      <c r="Q2243" s="118"/>
      <c r="R2243" s="118"/>
      <c r="S2243" s="118"/>
      <c r="T2243" s="118"/>
      <c r="U2243" s="118"/>
      <c r="V2243" s="118"/>
      <c r="W2243" s="118"/>
    </row>
    <row r="2244" spans="15:23" ht="14.25">
      <c r="O2244" s="118"/>
      <c r="P2244" s="118"/>
      <c r="Q2244" s="118"/>
      <c r="R2244" s="118"/>
      <c r="S2244" s="118"/>
      <c r="T2244" s="118"/>
      <c r="U2244" s="118"/>
      <c r="V2244" s="118"/>
      <c r="W2244" s="118"/>
    </row>
    <row r="2245" spans="15:23" ht="14.25">
      <c r="O2245" s="118"/>
      <c r="P2245" s="118"/>
      <c r="Q2245" s="118"/>
      <c r="R2245" s="118"/>
      <c r="S2245" s="118"/>
      <c r="T2245" s="118"/>
      <c r="U2245" s="118"/>
      <c r="V2245" s="118"/>
      <c r="W2245" s="118"/>
    </row>
    <row r="2246" spans="15:23" ht="14.25">
      <c r="O2246" s="118"/>
      <c r="P2246" s="118"/>
      <c r="Q2246" s="118"/>
      <c r="R2246" s="118"/>
      <c r="S2246" s="118"/>
      <c r="T2246" s="118"/>
      <c r="U2246" s="118"/>
      <c r="V2246" s="118"/>
      <c r="W2246" s="118"/>
    </row>
    <row r="2247" spans="15:23" ht="14.25">
      <c r="O2247" s="118"/>
      <c r="P2247" s="118"/>
      <c r="Q2247" s="118"/>
      <c r="R2247" s="118"/>
      <c r="S2247" s="118"/>
      <c r="T2247" s="118"/>
      <c r="U2247" s="118"/>
      <c r="V2247" s="118"/>
      <c r="W2247" s="118"/>
    </row>
    <row r="2248" spans="15:23" ht="14.25">
      <c r="O2248" s="118"/>
      <c r="P2248" s="118"/>
      <c r="Q2248" s="118"/>
      <c r="R2248" s="118"/>
      <c r="S2248" s="118"/>
      <c r="T2248" s="118"/>
      <c r="U2248" s="118"/>
      <c r="V2248" s="118"/>
      <c r="W2248" s="118"/>
    </row>
    <row r="2249" spans="15:23" ht="14.25">
      <c r="O2249" s="118"/>
      <c r="P2249" s="118"/>
      <c r="Q2249" s="118"/>
      <c r="R2249" s="118"/>
      <c r="S2249" s="118"/>
      <c r="T2249" s="118"/>
      <c r="U2249" s="118"/>
      <c r="V2249" s="118"/>
      <c r="W2249" s="118"/>
    </row>
    <row r="2250" spans="15:23" ht="14.25">
      <c r="O2250" s="118"/>
      <c r="P2250" s="118"/>
      <c r="Q2250" s="118"/>
      <c r="R2250" s="118"/>
      <c r="S2250" s="118"/>
      <c r="T2250" s="118"/>
      <c r="U2250" s="118"/>
      <c r="V2250" s="118"/>
      <c r="W2250" s="118"/>
    </row>
    <row r="2251" spans="15:23" ht="14.25">
      <c r="O2251" s="118"/>
      <c r="P2251" s="118"/>
      <c r="Q2251" s="118"/>
      <c r="R2251" s="118"/>
      <c r="S2251" s="118"/>
      <c r="T2251" s="118"/>
      <c r="U2251" s="118"/>
      <c r="V2251" s="118"/>
      <c r="W2251" s="118"/>
    </row>
    <row r="2252" spans="15:23" ht="14.25">
      <c r="O2252" s="118"/>
      <c r="P2252" s="118"/>
      <c r="Q2252" s="118"/>
      <c r="R2252" s="118"/>
      <c r="S2252" s="118"/>
      <c r="T2252" s="118"/>
      <c r="U2252" s="118"/>
      <c r="V2252" s="118"/>
      <c r="W2252" s="118"/>
    </row>
    <row r="2253" spans="15:23" ht="14.25">
      <c r="O2253" s="118"/>
      <c r="P2253" s="118"/>
      <c r="Q2253" s="118"/>
      <c r="R2253" s="118"/>
      <c r="S2253" s="118"/>
      <c r="T2253" s="118"/>
      <c r="U2253" s="118"/>
      <c r="V2253" s="118"/>
      <c r="W2253" s="118"/>
    </row>
    <row r="2254" spans="15:23" ht="14.25">
      <c r="O2254" s="118"/>
      <c r="P2254" s="118"/>
      <c r="Q2254" s="118"/>
      <c r="R2254" s="118"/>
      <c r="S2254" s="118"/>
      <c r="T2254" s="118"/>
      <c r="U2254" s="118"/>
      <c r="V2254" s="118"/>
      <c r="W2254" s="118"/>
    </row>
    <row r="2255" spans="15:23" ht="14.25">
      <c r="O2255" s="118"/>
      <c r="P2255" s="118"/>
      <c r="Q2255" s="118"/>
      <c r="R2255" s="118"/>
      <c r="S2255" s="118"/>
      <c r="T2255" s="118"/>
      <c r="U2255" s="118"/>
      <c r="V2255" s="118"/>
      <c r="W2255" s="118"/>
    </row>
    <row r="2256" spans="15:23" ht="14.25">
      <c r="O2256" s="118"/>
      <c r="P2256" s="118"/>
      <c r="Q2256" s="118"/>
      <c r="R2256" s="118"/>
      <c r="S2256" s="118"/>
      <c r="T2256" s="118"/>
      <c r="U2256" s="118"/>
      <c r="V2256" s="118"/>
      <c r="W2256" s="118"/>
    </row>
    <row r="2257" spans="15:23" ht="14.25">
      <c r="O2257" s="118"/>
      <c r="P2257" s="118"/>
      <c r="Q2257" s="118"/>
      <c r="R2257" s="118"/>
      <c r="S2257" s="118"/>
      <c r="T2257" s="118"/>
      <c r="U2257" s="118"/>
      <c r="V2257" s="118"/>
      <c r="W2257" s="118"/>
    </row>
    <row r="2258" spans="15:23" ht="14.25">
      <c r="O2258" s="118"/>
      <c r="P2258" s="118"/>
      <c r="Q2258" s="118"/>
      <c r="R2258" s="118"/>
      <c r="S2258" s="118"/>
      <c r="T2258" s="118"/>
      <c r="U2258" s="118"/>
      <c r="V2258" s="118"/>
      <c r="W2258" s="118"/>
    </row>
    <row r="2259" spans="15:23" ht="14.25">
      <c r="O2259" s="118"/>
      <c r="P2259" s="118"/>
      <c r="Q2259" s="118"/>
      <c r="R2259" s="118"/>
      <c r="S2259" s="118"/>
      <c r="T2259" s="118"/>
      <c r="U2259" s="118"/>
      <c r="V2259" s="118"/>
      <c r="W2259" s="118"/>
    </row>
    <row r="2260" spans="15:23" ht="14.25">
      <c r="O2260" s="118"/>
      <c r="P2260" s="118"/>
      <c r="Q2260" s="118"/>
      <c r="R2260" s="118"/>
      <c r="S2260" s="118"/>
      <c r="T2260" s="118"/>
      <c r="U2260" s="118"/>
      <c r="V2260" s="118"/>
      <c r="W2260" s="118"/>
    </row>
    <row r="2261" spans="15:23" ht="14.25">
      <c r="O2261" s="118"/>
      <c r="P2261" s="118"/>
      <c r="Q2261" s="118"/>
      <c r="R2261" s="118"/>
      <c r="S2261" s="118"/>
      <c r="T2261" s="118"/>
      <c r="U2261" s="118"/>
      <c r="V2261" s="118"/>
      <c r="W2261" s="118"/>
    </row>
    <row r="2262" spans="15:23" ht="14.25">
      <c r="O2262" s="118"/>
      <c r="P2262" s="118"/>
      <c r="Q2262" s="118"/>
      <c r="R2262" s="118"/>
      <c r="S2262" s="118"/>
      <c r="T2262" s="118"/>
      <c r="U2262" s="118"/>
      <c r="V2262" s="118"/>
      <c r="W2262" s="118"/>
    </row>
    <row r="2263" spans="15:23" ht="14.25">
      <c r="O2263" s="118"/>
      <c r="P2263" s="118"/>
      <c r="Q2263" s="118"/>
      <c r="R2263" s="118"/>
      <c r="S2263" s="118"/>
      <c r="T2263" s="118"/>
      <c r="U2263" s="118"/>
      <c r="V2263" s="118"/>
      <c r="W2263" s="118"/>
    </row>
    <row r="2264" spans="15:23" ht="14.25">
      <c r="O2264" s="118"/>
      <c r="P2264" s="118"/>
      <c r="Q2264" s="118"/>
      <c r="R2264" s="118"/>
      <c r="S2264" s="118"/>
      <c r="T2264" s="118"/>
      <c r="U2264" s="118"/>
      <c r="V2264" s="118"/>
      <c r="W2264" s="118"/>
    </row>
    <row r="2265" spans="15:23" ht="14.25">
      <c r="O2265" s="118"/>
      <c r="P2265" s="118"/>
      <c r="Q2265" s="118"/>
      <c r="R2265" s="118"/>
      <c r="S2265" s="118"/>
      <c r="T2265" s="118"/>
      <c r="U2265" s="118"/>
      <c r="V2265" s="118"/>
      <c r="W2265" s="118"/>
    </row>
    <row r="2266" spans="15:23" ht="14.25">
      <c r="O2266" s="118"/>
      <c r="P2266" s="118"/>
      <c r="Q2266" s="118"/>
      <c r="R2266" s="118"/>
      <c r="S2266" s="118"/>
      <c r="T2266" s="118"/>
      <c r="U2266" s="118"/>
      <c r="V2266" s="118"/>
      <c r="W2266" s="118"/>
    </row>
    <row r="2267" spans="15:23" ht="14.25">
      <c r="O2267" s="118"/>
      <c r="P2267" s="118"/>
      <c r="Q2267" s="118"/>
      <c r="R2267" s="118"/>
      <c r="S2267" s="118"/>
      <c r="T2267" s="118"/>
      <c r="U2267" s="118"/>
      <c r="V2267" s="118"/>
      <c r="W2267" s="118"/>
    </row>
    <row r="2268" spans="15:23" ht="14.25">
      <c r="O2268" s="118"/>
      <c r="P2268" s="118"/>
      <c r="Q2268" s="118"/>
      <c r="R2268" s="118"/>
      <c r="S2268" s="118"/>
      <c r="T2268" s="118"/>
      <c r="U2268" s="118"/>
      <c r="V2268" s="118"/>
      <c r="W2268" s="118"/>
    </row>
    <row r="2269" spans="15:23" ht="14.25">
      <c r="O2269" s="118"/>
      <c r="P2269" s="118"/>
      <c r="Q2269" s="118"/>
      <c r="R2269" s="118"/>
      <c r="S2269" s="118"/>
      <c r="T2269" s="118"/>
      <c r="U2269" s="118"/>
      <c r="V2269" s="118"/>
      <c r="W2269" s="118"/>
    </row>
    <row r="2270" spans="15:23" ht="14.25">
      <c r="O2270" s="118"/>
      <c r="P2270" s="118"/>
      <c r="Q2270" s="118"/>
      <c r="R2270" s="118"/>
      <c r="S2270" s="118"/>
      <c r="T2270" s="118"/>
      <c r="U2270" s="118"/>
      <c r="V2270" s="118"/>
      <c r="W2270" s="118"/>
    </row>
    <row r="2271" spans="15:23" ht="14.25">
      <c r="O2271" s="118"/>
      <c r="P2271" s="118"/>
      <c r="Q2271" s="118"/>
      <c r="R2271" s="118"/>
      <c r="S2271" s="118"/>
      <c r="T2271" s="118"/>
      <c r="U2271" s="118"/>
      <c r="V2271" s="118"/>
      <c r="W2271" s="118"/>
    </row>
    <row r="2272" spans="15:23" ht="14.25">
      <c r="O2272" s="118"/>
      <c r="P2272" s="118"/>
      <c r="Q2272" s="118"/>
      <c r="R2272" s="118"/>
      <c r="S2272" s="118"/>
      <c r="T2272" s="118"/>
      <c r="U2272" s="118"/>
      <c r="V2272" s="118"/>
      <c r="W2272" s="118"/>
    </row>
    <row r="2273" spans="15:23" ht="14.25">
      <c r="O2273" s="118"/>
      <c r="P2273" s="118"/>
      <c r="Q2273" s="118"/>
      <c r="R2273" s="118"/>
      <c r="S2273" s="118"/>
      <c r="T2273" s="118"/>
      <c r="U2273" s="118"/>
      <c r="V2273" s="118"/>
      <c r="W2273" s="118"/>
    </row>
    <row r="2274" spans="15:23" ht="14.25">
      <c r="O2274" s="118"/>
      <c r="P2274" s="118"/>
      <c r="Q2274" s="118"/>
      <c r="R2274" s="118"/>
      <c r="S2274" s="118"/>
      <c r="T2274" s="118"/>
      <c r="U2274" s="118"/>
      <c r="V2274" s="118"/>
      <c r="W2274" s="118"/>
    </row>
    <row r="2275" spans="15:23" ht="14.25">
      <c r="O2275" s="118"/>
      <c r="P2275" s="118"/>
      <c r="Q2275" s="118"/>
      <c r="R2275" s="118"/>
      <c r="S2275" s="118"/>
      <c r="T2275" s="118"/>
      <c r="U2275" s="118"/>
      <c r="V2275" s="118"/>
      <c r="W2275" s="118"/>
    </row>
    <row r="2276" spans="15:23" ht="14.25">
      <c r="O2276" s="118"/>
      <c r="P2276" s="118"/>
      <c r="Q2276" s="118"/>
      <c r="R2276" s="118"/>
      <c r="S2276" s="118"/>
      <c r="T2276" s="118"/>
      <c r="U2276" s="118"/>
      <c r="V2276" s="118"/>
      <c r="W2276" s="118"/>
    </row>
    <row r="2277" spans="15:23" ht="14.25">
      <c r="O2277" s="118"/>
      <c r="P2277" s="118"/>
      <c r="Q2277" s="118"/>
      <c r="R2277" s="118"/>
      <c r="S2277" s="118"/>
      <c r="T2277" s="118"/>
      <c r="U2277" s="118"/>
      <c r="V2277" s="118"/>
      <c r="W2277" s="118"/>
    </row>
    <row r="2278" spans="15:23" ht="14.25">
      <c r="O2278" s="118"/>
      <c r="P2278" s="118"/>
      <c r="Q2278" s="118"/>
      <c r="R2278" s="118"/>
      <c r="S2278" s="118"/>
      <c r="T2278" s="118"/>
      <c r="U2278" s="118"/>
      <c r="V2278" s="118"/>
      <c r="W2278" s="118"/>
    </row>
    <row r="2279" spans="15:23" ht="14.25">
      <c r="O2279" s="118"/>
      <c r="P2279" s="118"/>
      <c r="Q2279" s="118"/>
      <c r="R2279" s="118"/>
      <c r="S2279" s="118"/>
      <c r="T2279" s="118"/>
      <c r="U2279" s="118"/>
      <c r="V2279" s="118"/>
      <c r="W2279" s="118"/>
    </row>
    <row r="2280" spans="15:23" ht="14.25">
      <c r="O2280" s="118"/>
      <c r="P2280" s="118"/>
      <c r="Q2280" s="118"/>
      <c r="R2280" s="118"/>
      <c r="S2280" s="118"/>
      <c r="T2280" s="118"/>
      <c r="U2280" s="118"/>
      <c r="V2280" s="118"/>
      <c r="W2280" s="118"/>
    </row>
    <row r="2281" spans="15:23" ht="14.25">
      <c r="O2281" s="118"/>
      <c r="P2281" s="118"/>
      <c r="Q2281" s="118"/>
      <c r="R2281" s="118"/>
      <c r="S2281" s="118"/>
      <c r="T2281" s="118"/>
      <c r="U2281" s="118"/>
      <c r="V2281" s="118"/>
      <c r="W2281" s="118"/>
    </row>
    <row r="2282" spans="15:23" ht="14.25">
      <c r="O2282" s="118"/>
      <c r="P2282" s="118"/>
      <c r="Q2282" s="118"/>
      <c r="R2282" s="118"/>
      <c r="S2282" s="118"/>
      <c r="T2282" s="118"/>
      <c r="U2282" s="118"/>
      <c r="V2282" s="118"/>
      <c r="W2282" s="118"/>
    </row>
    <row r="2283" spans="15:23" ht="14.25">
      <c r="O2283" s="118"/>
      <c r="P2283" s="118"/>
      <c r="Q2283" s="118"/>
      <c r="R2283" s="118"/>
      <c r="S2283" s="118"/>
      <c r="T2283" s="118"/>
      <c r="U2283" s="118"/>
      <c r="V2283" s="118"/>
      <c r="W2283" s="118"/>
    </row>
    <row r="2284" spans="15:23" ht="14.25">
      <c r="O2284" s="118"/>
      <c r="P2284" s="118"/>
      <c r="Q2284" s="118"/>
      <c r="R2284" s="118"/>
      <c r="S2284" s="118"/>
      <c r="T2284" s="118"/>
      <c r="U2284" s="118"/>
      <c r="V2284" s="118"/>
      <c r="W2284" s="118"/>
    </row>
    <row r="2285" spans="15:23" ht="14.25">
      <c r="O2285" s="118"/>
      <c r="P2285" s="118"/>
      <c r="Q2285" s="118"/>
      <c r="R2285" s="118"/>
      <c r="S2285" s="118"/>
      <c r="T2285" s="118"/>
      <c r="U2285" s="118"/>
      <c r="V2285" s="118"/>
      <c r="W2285" s="118"/>
    </row>
    <row r="2286" spans="15:23" ht="14.25">
      <c r="O2286" s="118"/>
      <c r="P2286" s="118"/>
      <c r="Q2286" s="118"/>
      <c r="R2286" s="118"/>
      <c r="S2286" s="118"/>
      <c r="T2286" s="118"/>
      <c r="U2286" s="118"/>
      <c r="V2286" s="118"/>
      <c r="W2286" s="118"/>
    </row>
    <row r="2287" spans="15:23" ht="14.25">
      <c r="O2287" s="118"/>
      <c r="P2287" s="118"/>
      <c r="Q2287" s="118"/>
      <c r="R2287" s="118"/>
      <c r="S2287" s="118"/>
      <c r="T2287" s="118"/>
      <c r="U2287" s="118"/>
      <c r="V2287" s="118"/>
      <c r="W2287" s="118"/>
    </row>
    <row r="2288" spans="15:23" ht="14.25">
      <c r="O2288" s="118"/>
      <c r="P2288" s="118"/>
      <c r="Q2288" s="118"/>
      <c r="R2288" s="118"/>
      <c r="S2288" s="118"/>
      <c r="T2288" s="118"/>
      <c r="U2288" s="118"/>
      <c r="V2288" s="118"/>
      <c r="W2288" s="118"/>
    </row>
    <row r="2289" spans="15:23" ht="14.25">
      <c r="O2289" s="118"/>
      <c r="P2289" s="118"/>
      <c r="Q2289" s="118"/>
      <c r="R2289" s="118"/>
      <c r="S2289" s="118"/>
      <c r="T2289" s="118"/>
      <c r="U2289" s="118"/>
      <c r="V2289" s="118"/>
      <c r="W2289" s="118"/>
    </row>
    <row r="2290" spans="15:23" ht="14.25">
      <c r="O2290" s="118"/>
      <c r="P2290" s="118"/>
      <c r="Q2290" s="118"/>
      <c r="R2290" s="118"/>
      <c r="S2290" s="118"/>
      <c r="T2290" s="118"/>
      <c r="U2290" s="118"/>
      <c r="V2290" s="118"/>
      <c r="W2290" s="118"/>
    </row>
    <row r="2291" spans="15:23" ht="14.25">
      <c r="O2291" s="118"/>
      <c r="P2291" s="118"/>
      <c r="Q2291" s="118"/>
      <c r="R2291" s="118"/>
      <c r="S2291" s="118"/>
      <c r="T2291" s="118"/>
      <c r="U2291" s="118"/>
      <c r="V2291" s="118"/>
      <c r="W2291" s="118"/>
    </row>
    <row r="2292" spans="15:23" ht="14.25">
      <c r="O2292" s="118"/>
      <c r="P2292" s="118"/>
      <c r="Q2292" s="118"/>
      <c r="R2292" s="118"/>
      <c r="S2292" s="118"/>
      <c r="T2292" s="118"/>
      <c r="U2292" s="118"/>
      <c r="V2292" s="118"/>
      <c r="W2292" s="118"/>
    </row>
    <row r="2293" spans="15:23" ht="14.25">
      <c r="O2293" s="118"/>
      <c r="P2293" s="118"/>
      <c r="Q2293" s="118"/>
      <c r="R2293" s="118"/>
      <c r="S2293" s="118"/>
      <c r="T2293" s="118"/>
      <c r="U2293" s="118"/>
      <c r="V2293" s="118"/>
      <c r="W2293" s="118"/>
    </row>
    <row r="2294" spans="15:23" ht="14.25">
      <c r="O2294" s="118"/>
      <c r="P2294" s="118"/>
      <c r="Q2294" s="118"/>
      <c r="R2294" s="118"/>
      <c r="S2294" s="118"/>
      <c r="T2294" s="118"/>
      <c r="U2294" s="118"/>
      <c r="V2294" s="118"/>
      <c r="W2294" s="118"/>
    </row>
    <row r="2295" spans="15:23" ht="14.25">
      <c r="O2295" s="118"/>
      <c r="P2295" s="118"/>
      <c r="Q2295" s="118"/>
      <c r="R2295" s="118"/>
      <c r="S2295" s="118"/>
      <c r="T2295" s="118"/>
      <c r="U2295" s="118"/>
      <c r="V2295" s="118"/>
      <c r="W2295" s="118"/>
    </row>
    <row r="2296" spans="15:23" ht="14.25">
      <c r="O2296" s="118"/>
      <c r="P2296" s="118"/>
      <c r="Q2296" s="118"/>
      <c r="R2296" s="118"/>
      <c r="S2296" s="118"/>
      <c r="T2296" s="118"/>
      <c r="U2296" s="118"/>
      <c r="V2296" s="118"/>
      <c r="W2296" s="118"/>
    </row>
    <row r="2297" spans="15:23" ht="14.25">
      <c r="O2297" s="118"/>
      <c r="P2297" s="118"/>
      <c r="Q2297" s="118"/>
      <c r="R2297" s="118"/>
      <c r="S2297" s="118"/>
      <c r="T2297" s="118"/>
      <c r="U2297" s="118"/>
      <c r="V2297" s="118"/>
      <c r="W2297" s="118"/>
    </row>
    <row r="2298" spans="15:23" ht="14.25">
      <c r="O2298" s="118"/>
      <c r="P2298" s="118"/>
      <c r="Q2298" s="118"/>
      <c r="R2298" s="118"/>
      <c r="S2298" s="118"/>
      <c r="T2298" s="118"/>
      <c r="U2298" s="118"/>
      <c r="V2298" s="118"/>
      <c r="W2298" s="118"/>
    </row>
    <row r="2299" spans="15:23" ht="14.25">
      <c r="O2299" s="118"/>
      <c r="P2299" s="118"/>
      <c r="Q2299" s="118"/>
      <c r="R2299" s="118"/>
      <c r="S2299" s="118"/>
      <c r="T2299" s="118"/>
      <c r="U2299" s="118"/>
      <c r="V2299" s="118"/>
      <c r="W2299" s="118"/>
    </row>
    <row r="2300" spans="15:23" ht="14.25">
      <c r="O2300" s="118"/>
      <c r="P2300" s="118"/>
      <c r="Q2300" s="118"/>
      <c r="R2300" s="118"/>
      <c r="S2300" s="118"/>
      <c r="T2300" s="118"/>
      <c r="U2300" s="118"/>
      <c r="V2300" s="118"/>
      <c r="W2300" s="118"/>
    </row>
    <row r="2301" spans="15:23" ht="14.25">
      <c r="O2301" s="118"/>
      <c r="P2301" s="118"/>
      <c r="Q2301" s="118"/>
      <c r="R2301" s="118"/>
      <c r="S2301" s="118"/>
      <c r="T2301" s="118"/>
      <c r="U2301" s="118"/>
      <c r="V2301" s="118"/>
      <c r="W2301" s="118"/>
    </row>
    <row r="2302" spans="15:23" ht="14.25">
      <c r="O2302" s="118"/>
      <c r="P2302" s="118"/>
      <c r="Q2302" s="118"/>
      <c r="R2302" s="118"/>
      <c r="S2302" s="118"/>
      <c r="T2302" s="118"/>
      <c r="U2302" s="118"/>
      <c r="V2302" s="118"/>
      <c r="W2302" s="118"/>
    </row>
    <row r="2303" spans="15:23" ht="14.25">
      <c r="O2303" s="118"/>
      <c r="P2303" s="118"/>
      <c r="Q2303" s="118"/>
      <c r="R2303" s="118"/>
      <c r="S2303" s="118"/>
      <c r="T2303" s="118"/>
      <c r="U2303" s="118"/>
      <c r="V2303" s="118"/>
      <c r="W2303" s="118"/>
    </row>
    <row r="2304" spans="15:23" ht="14.25">
      <c r="O2304" s="118"/>
      <c r="P2304" s="118"/>
      <c r="Q2304" s="118"/>
      <c r="R2304" s="118"/>
      <c r="S2304" s="118"/>
      <c r="T2304" s="118"/>
      <c r="U2304" s="118"/>
      <c r="V2304" s="118"/>
      <c r="W2304" s="118"/>
    </row>
    <row r="2305" spans="15:23" ht="14.25">
      <c r="O2305" s="118"/>
      <c r="P2305" s="118"/>
      <c r="Q2305" s="118"/>
      <c r="R2305" s="118"/>
      <c r="S2305" s="118"/>
      <c r="T2305" s="118"/>
      <c r="U2305" s="118"/>
      <c r="V2305" s="118"/>
      <c r="W2305" s="118"/>
    </row>
    <row r="2306" spans="15:23" ht="14.25">
      <c r="O2306" s="118"/>
      <c r="P2306" s="118"/>
      <c r="Q2306" s="118"/>
      <c r="R2306" s="118"/>
      <c r="S2306" s="118"/>
      <c r="T2306" s="118"/>
      <c r="U2306" s="118"/>
      <c r="V2306" s="118"/>
      <c r="W2306" s="118"/>
    </row>
    <row r="2307" spans="15:23" ht="14.25">
      <c r="O2307" s="118"/>
      <c r="P2307" s="118"/>
      <c r="Q2307" s="118"/>
      <c r="R2307" s="118"/>
      <c r="S2307" s="118"/>
      <c r="T2307" s="118"/>
      <c r="U2307" s="118"/>
      <c r="V2307" s="118"/>
      <c r="W2307" s="118"/>
    </row>
    <row r="2308" spans="15:23" ht="14.25">
      <c r="O2308" s="118"/>
      <c r="P2308" s="118"/>
      <c r="Q2308" s="118"/>
      <c r="R2308" s="118"/>
      <c r="S2308" s="118"/>
      <c r="T2308" s="118"/>
      <c r="U2308" s="118"/>
      <c r="V2308" s="118"/>
      <c r="W2308" s="118"/>
    </row>
    <row r="2309" spans="15:23" ht="14.25">
      <c r="O2309" s="118"/>
      <c r="P2309" s="118"/>
      <c r="Q2309" s="118"/>
      <c r="R2309" s="118"/>
      <c r="S2309" s="118"/>
      <c r="T2309" s="118"/>
      <c r="U2309" s="118"/>
      <c r="V2309" s="118"/>
      <c r="W2309" s="118"/>
    </row>
    <row r="2310" spans="15:23" ht="14.25">
      <c r="O2310" s="118"/>
      <c r="P2310" s="118"/>
      <c r="Q2310" s="118"/>
      <c r="R2310" s="118"/>
      <c r="S2310" s="118"/>
      <c r="T2310" s="118"/>
      <c r="U2310" s="118"/>
      <c r="V2310" s="118"/>
      <c r="W2310" s="118"/>
    </row>
    <row r="2311" spans="15:23" ht="14.25">
      <c r="O2311" s="118"/>
      <c r="P2311" s="118"/>
      <c r="Q2311" s="118"/>
      <c r="R2311" s="118"/>
      <c r="S2311" s="118"/>
      <c r="T2311" s="118"/>
      <c r="U2311" s="118"/>
      <c r="V2311" s="118"/>
      <c r="W2311" s="118"/>
    </row>
    <row r="2312" spans="15:23" ht="14.25">
      <c r="O2312" s="118"/>
      <c r="P2312" s="118"/>
      <c r="Q2312" s="118"/>
      <c r="R2312" s="118"/>
      <c r="S2312" s="118"/>
      <c r="T2312" s="118"/>
      <c r="U2312" s="118"/>
      <c r="V2312" s="118"/>
      <c r="W2312" s="118"/>
    </row>
    <row r="2313" spans="15:23" ht="14.25">
      <c r="O2313" s="118"/>
      <c r="P2313" s="118"/>
      <c r="Q2313" s="118"/>
      <c r="R2313" s="118"/>
      <c r="S2313" s="118"/>
      <c r="T2313" s="118"/>
      <c r="U2313" s="118"/>
      <c r="V2313" s="118"/>
      <c r="W2313" s="118"/>
    </row>
    <row r="2314" spans="15:23" ht="14.25">
      <c r="O2314" s="118"/>
      <c r="P2314" s="118"/>
      <c r="Q2314" s="118"/>
      <c r="R2314" s="118"/>
      <c r="S2314" s="118"/>
      <c r="T2314" s="118"/>
      <c r="U2314" s="118"/>
      <c r="V2314" s="118"/>
      <c r="W2314" s="118"/>
    </row>
    <row r="2315" spans="15:23" ht="14.25">
      <c r="O2315" s="118"/>
      <c r="P2315" s="118"/>
      <c r="Q2315" s="118"/>
      <c r="R2315" s="118"/>
      <c r="S2315" s="118"/>
      <c r="T2315" s="118"/>
      <c r="U2315" s="118"/>
      <c r="V2315" s="118"/>
      <c r="W2315" s="118"/>
    </row>
    <row r="2316" spans="15:23" ht="14.25">
      <c r="O2316" s="118"/>
      <c r="P2316" s="118"/>
      <c r="Q2316" s="118"/>
      <c r="R2316" s="118"/>
      <c r="S2316" s="118"/>
      <c r="T2316" s="118"/>
      <c r="U2316" s="118"/>
      <c r="V2316" s="118"/>
      <c r="W2316" s="118"/>
    </row>
    <row r="2317" spans="15:23" ht="14.25">
      <c r="O2317" s="118"/>
      <c r="P2317" s="118"/>
      <c r="Q2317" s="118"/>
      <c r="R2317" s="118"/>
      <c r="S2317" s="118"/>
      <c r="T2317" s="118"/>
      <c r="U2317" s="118"/>
      <c r="V2317" s="118"/>
      <c r="W2317" s="118"/>
    </row>
    <row r="2318" spans="15:23" ht="14.25">
      <c r="O2318" s="118"/>
      <c r="P2318" s="118"/>
      <c r="Q2318" s="118"/>
      <c r="R2318" s="118"/>
      <c r="S2318" s="118"/>
      <c r="T2318" s="118"/>
      <c r="U2318" s="118"/>
      <c r="V2318" s="118"/>
      <c r="W2318" s="118"/>
    </row>
    <row r="2319" spans="15:23" ht="14.25">
      <c r="O2319" s="118"/>
      <c r="P2319" s="118"/>
      <c r="Q2319" s="118"/>
      <c r="R2319" s="118"/>
      <c r="S2319" s="118"/>
      <c r="T2319" s="118"/>
      <c r="U2319" s="118"/>
      <c r="V2319" s="118"/>
      <c r="W2319" s="118"/>
    </row>
    <row r="2320" spans="15:23" ht="14.25">
      <c r="O2320" s="118"/>
      <c r="P2320" s="118"/>
      <c r="Q2320" s="118"/>
      <c r="R2320" s="118"/>
      <c r="S2320" s="118"/>
      <c r="T2320" s="118"/>
      <c r="U2320" s="118"/>
      <c r="V2320" s="118"/>
      <c r="W2320" s="118"/>
    </row>
    <row r="2321" spans="15:23" ht="14.25">
      <c r="O2321" s="118"/>
      <c r="P2321" s="118"/>
      <c r="Q2321" s="118"/>
      <c r="R2321" s="118"/>
      <c r="S2321" s="118"/>
      <c r="T2321" s="118"/>
      <c r="U2321" s="118"/>
      <c r="V2321" s="118"/>
      <c r="W2321" s="118"/>
    </row>
    <row r="2322" spans="15:23" ht="14.25">
      <c r="O2322" s="118"/>
      <c r="P2322" s="118"/>
      <c r="Q2322" s="118"/>
      <c r="R2322" s="118"/>
      <c r="S2322" s="118"/>
      <c r="T2322" s="118"/>
      <c r="U2322" s="118"/>
      <c r="V2322" s="118"/>
      <c r="W2322" s="118"/>
    </row>
    <row r="2323" spans="15:23" ht="14.25">
      <c r="O2323" s="118"/>
      <c r="P2323" s="118"/>
      <c r="Q2323" s="118"/>
      <c r="R2323" s="118"/>
      <c r="S2323" s="118"/>
      <c r="T2323" s="118"/>
      <c r="U2323" s="118"/>
      <c r="V2323" s="118"/>
      <c r="W2323" s="118"/>
    </row>
    <row r="2324" spans="15:23" ht="14.25">
      <c r="O2324" s="118"/>
      <c r="P2324" s="118"/>
      <c r="Q2324" s="118"/>
      <c r="R2324" s="118"/>
      <c r="S2324" s="118"/>
      <c r="T2324" s="118"/>
      <c r="U2324" s="118"/>
      <c r="V2324" s="118"/>
      <c r="W2324" s="118"/>
    </row>
    <row r="2325" spans="15:23" ht="14.25">
      <c r="O2325" s="118"/>
      <c r="P2325" s="118"/>
      <c r="Q2325" s="118"/>
      <c r="R2325" s="118"/>
      <c r="S2325" s="118"/>
      <c r="T2325" s="118"/>
      <c r="U2325" s="118"/>
      <c r="V2325" s="118"/>
      <c r="W2325" s="118"/>
    </row>
    <row r="2326" spans="15:23" ht="14.25">
      <c r="O2326" s="118"/>
      <c r="P2326" s="118"/>
      <c r="Q2326" s="118"/>
      <c r="R2326" s="118"/>
      <c r="S2326" s="118"/>
      <c r="T2326" s="118"/>
      <c r="U2326" s="118"/>
      <c r="V2326" s="118"/>
      <c r="W2326" s="118"/>
    </row>
    <row r="2327" spans="15:23" ht="14.25">
      <c r="O2327" s="118"/>
      <c r="P2327" s="118"/>
      <c r="Q2327" s="118"/>
      <c r="R2327" s="118"/>
      <c r="S2327" s="118"/>
      <c r="T2327" s="118"/>
      <c r="U2327" s="118"/>
      <c r="V2327" s="118"/>
      <c r="W2327" s="118"/>
    </row>
    <row r="2328" spans="15:23" ht="14.25">
      <c r="O2328" s="118"/>
      <c r="P2328" s="118"/>
      <c r="Q2328" s="118"/>
      <c r="R2328" s="118"/>
      <c r="S2328" s="118"/>
      <c r="T2328" s="118"/>
      <c r="U2328" s="118"/>
      <c r="V2328" s="118"/>
      <c r="W2328" s="118"/>
    </row>
    <row r="2329" spans="15:23" ht="14.25">
      <c r="O2329" s="118"/>
      <c r="P2329" s="118"/>
      <c r="Q2329" s="118"/>
      <c r="R2329" s="118"/>
      <c r="S2329" s="118"/>
      <c r="T2329" s="118"/>
      <c r="U2329" s="118"/>
      <c r="V2329" s="118"/>
      <c r="W2329" s="118"/>
    </row>
    <row r="2330" spans="15:23" ht="14.25">
      <c r="O2330" s="118"/>
      <c r="P2330" s="118"/>
      <c r="Q2330" s="118"/>
      <c r="R2330" s="118"/>
      <c r="S2330" s="118"/>
      <c r="T2330" s="118"/>
      <c r="U2330" s="118"/>
      <c r="V2330" s="118"/>
      <c r="W2330" s="118"/>
    </row>
    <row r="2331" spans="15:23" ht="14.25">
      <c r="O2331" s="118"/>
      <c r="P2331" s="118"/>
      <c r="Q2331" s="118"/>
      <c r="R2331" s="118"/>
      <c r="S2331" s="118"/>
      <c r="T2331" s="118"/>
      <c r="U2331" s="118"/>
      <c r="V2331" s="118"/>
      <c r="W2331" s="118"/>
    </row>
    <row r="2332" spans="15:23" ht="14.25">
      <c r="O2332" s="118"/>
      <c r="P2332" s="118"/>
      <c r="Q2332" s="118"/>
      <c r="R2332" s="118"/>
      <c r="S2332" s="118"/>
      <c r="T2332" s="118"/>
      <c r="U2332" s="118"/>
      <c r="V2332" s="118"/>
      <c r="W2332" s="118"/>
    </row>
    <row r="2333" spans="15:23" ht="14.25">
      <c r="O2333" s="118"/>
      <c r="P2333" s="118"/>
      <c r="Q2333" s="118"/>
      <c r="R2333" s="118"/>
      <c r="S2333" s="118"/>
      <c r="T2333" s="118"/>
      <c r="U2333" s="118"/>
      <c r="V2333" s="118"/>
      <c r="W2333" s="118"/>
    </row>
    <row r="2334" spans="15:23" ht="14.25">
      <c r="O2334" s="118"/>
      <c r="P2334" s="118"/>
      <c r="Q2334" s="118"/>
      <c r="R2334" s="118"/>
      <c r="S2334" s="118"/>
      <c r="T2334" s="118"/>
      <c r="U2334" s="118"/>
      <c r="V2334" s="118"/>
      <c r="W2334" s="118"/>
    </row>
    <row r="2335" spans="15:23" ht="14.25">
      <c r="O2335" s="118"/>
      <c r="P2335" s="118"/>
      <c r="Q2335" s="118"/>
      <c r="R2335" s="118"/>
      <c r="S2335" s="118"/>
      <c r="T2335" s="118"/>
      <c r="U2335" s="118"/>
      <c r="V2335" s="118"/>
      <c r="W2335" s="118"/>
    </row>
    <row r="2336" spans="15:23" ht="14.25">
      <c r="O2336" s="118"/>
      <c r="P2336" s="118"/>
      <c r="Q2336" s="118"/>
      <c r="R2336" s="118"/>
      <c r="S2336" s="118"/>
      <c r="T2336" s="118"/>
      <c r="U2336" s="118"/>
      <c r="V2336" s="118"/>
      <c r="W2336" s="118"/>
    </row>
    <row r="2337" spans="15:23" ht="14.25">
      <c r="O2337" s="118"/>
      <c r="P2337" s="118"/>
      <c r="Q2337" s="118"/>
      <c r="R2337" s="118"/>
      <c r="S2337" s="118"/>
      <c r="T2337" s="118"/>
      <c r="U2337" s="118"/>
      <c r="V2337" s="118"/>
      <c r="W2337" s="118"/>
    </row>
    <row r="2338" spans="15:23" ht="14.25">
      <c r="O2338" s="118"/>
      <c r="P2338" s="118"/>
      <c r="Q2338" s="118"/>
      <c r="R2338" s="118"/>
      <c r="S2338" s="118"/>
      <c r="T2338" s="118"/>
      <c r="U2338" s="118"/>
      <c r="V2338" s="118"/>
      <c r="W2338" s="118"/>
    </row>
    <row r="2339" spans="15:23" ht="14.25">
      <c r="O2339" s="118"/>
      <c r="P2339" s="118"/>
      <c r="Q2339" s="118"/>
      <c r="R2339" s="118"/>
      <c r="S2339" s="118"/>
      <c r="T2339" s="118"/>
      <c r="U2339" s="118"/>
      <c r="V2339" s="118"/>
      <c r="W2339" s="118"/>
    </row>
    <row r="2340" spans="15:23" ht="14.25">
      <c r="O2340" s="118"/>
      <c r="P2340" s="118"/>
      <c r="Q2340" s="118"/>
      <c r="R2340" s="118"/>
      <c r="S2340" s="118"/>
      <c r="T2340" s="118"/>
      <c r="U2340" s="118"/>
      <c r="V2340" s="118"/>
      <c r="W2340" s="118"/>
    </row>
    <row r="2341" spans="15:23" ht="14.25">
      <c r="O2341" s="118"/>
      <c r="P2341" s="118"/>
      <c r="Q2341" s="118"/>
      <c r="R2341" s="118"/>
      <c r="S2341" s="118"/>
      <c r="T2341" s="118"/>
      <c r="U2341" s="118"/>
      <c r="V2341" s="118"/>
      <c r="W2341" s="118"/>
    </row>
    <row r="2342" spans="15:23" ht="14.25">
      <c r="O2342" s="118"/>
      <c r="P2342" s="118"/>
      <c r="Q2342" s="118"/>
      <c r="R2342" s="118"/>
      <c r="S2342" s="118"/>
      <c r="T2342" s="118"/>
      <c r="U2342" s="118"/>
      <c r="V2342" s="118"/>
      <c r="W2342" s="118"/>
    </row>
    <row r="2343" spans="15:23" ht="14.25">
      <c r="O2343" s="118"/>
      <c r="P2343" s="118"/>
      <c r="Q2343" s="118"/>
      <c r="R2343" s="118"/>
      <c r="S2343" s="118"/>
      <c r="T2343" s="118"/>
      <c r="U2343" s="118"/>
      <c r="V2343" s="118"/>
      <c r="W2343" s="118"/>
    </row>
    <row r="2344" spans="15:23" ht="14.25">
      <c r="O2344" s="118"/>
      <c r="P2344" s="118"/>
      <c r="Q2344" s="118"/>
      <c r="R2344" s="118"/>
      <c r="S2344" s="118"/>
      <c r="T2344" s="118"/>
      <c r="U2344" s="118"/>
      <c r="V2344" s="118"/>
      <c r="W2344" s="118"/>
    </row>
    <row r="2345" spans="15:23" ht="14.25">
      <c r="O2345" s="118"/>
      <c r="P2345" s="118"/>
      <c r="Q2345" s="118"/>
      <c r="R2345" s="118"/>
      <c r="S2345" s="118"/>
      <c r="T2345" s="118"/>
      <c r="U2345" s="118"/>
      <c r="V2345" s="118"/>
      <c r="W2345" s="118"/>
    </row>
    <row r="2346" spans="15:23" ht="14.25">
      <c r="O2346" s="118"/>
      <c r="P2346" s="118"/>
      <c r="Q2346" s="118"/>
      <c r="R2346" s="118"/>
      <c r="S2346" s="118"/>
      <c r="T2346" s="118"/>
      <c r="U2346" s="118"/>
      <c r="V2346" s="118"/>
      <c r="W2346" s="118"/>
    </row>
    <row r="2347" spans="15:23" ht="14.25">
      <c r="O2347" s="118"/>
      <c r="P2347" s="118"/>
      <c r="Q2347" s="118"/>
      <c r="R2347" s="118"/>
      <c r="S2347" s="118"/>
      <c r="T2347" s="118"/>
      <c r="U2347" s="118"/>
      <c r="V2347" s="118"/>
      <c r="W2347" s="118"/>
    </row>
    <row r="2348" spans="15:23" ht="14.25">
      <c r="O2348" s="118"/>
      <c r="P2348" s="118"/>
      <c r="Q2348" s="118"/>
      <c r="R2348" s="118"/>
      <c r="S2348" s="118"/>
      <c r="T2348" s="118"/>
      <c r="U2348" s="118"/>
      <c r="V2348" s="118"/>
      <c r="W2348" s="118"/>
    </row>
    <row r="2349" spans="15:23" ht="14.25">
      <c r="O2349" s="118"/>
      <c r="P2349" s="118"/>
      <c r="Q2349" s="118"/>
      <c r="R2349" s="118"/>
      <c r="S2349" s="118"/>
      <c r="T2349" s="118"/>
      <c r="U2349" s="118"/>
      <c r="V2349" s="118"/>
      <c r="W2349" s="118"/>
    </row>
    <row r="2350" spans="15:23" ht="14.25">
      <c r="O2350" s="118"/>
      <c r="P2350" s="118"/>
      <c r="Q2350" s="118"/>
      <c r="R2350" s="118"/>
      <c r="S2350" s="118"/>
      <c r="T2350" s="118"/>
      <c r="U2350" s="118"/>
      <c r="V2350" s="118"/>
      <c r="W2350" s="118"/>
    </row>
    <row r="2351" spans="15:23" ht="14.25">
      <c r="O2351" s="118"/>
      <c r="P2351" s="118"/>
      <c r="Q2351" s="118"/>
      <c r="R2351" s="118"/>
      <c r="S2351" s="118"/>
      <c r="T2351" s="118"/>
      <c r="U2351" s="118"/>
      <c r="V2351" s="118"/>
      <c r="W2351" s="118"/>
    </row>
    <row r="2352" spans="15:23" ht="14.25">
      <c r="O2352" s="118"/>
      <c r="P2352" s="118"/>
      <c r="Q2352" s="118"/>
      <c r="R2352" s="118"/>
      <c r="S2352" s="118"/>
      <c r="T2352" s="118"/>
      <c r="U2352" s="118"/>
      <c r="V2352" s="118"/>
      <c r="W2352" s="118"/>
    </row>
    <row r="2353" spans="15:23" ht="14.25">
      <c r="O2353" s="118"/>
      <c r="P2353" s="118"/>
      <c r="Q2353" s="118"/>
      <c r="R2353" s="118"/>
      <c r="S2353" s="118"/>
      <c r="T2353" s="118"/>
      <c r="U2353" s="118"/>
      <c r="V2353" s="118"/>
      <c r="W2353" s="118"/>
    </row>
    <row r="2354" spans="15:23" ht="14.25">
      <c r="O2354" s="118"/>
      <c r="P2354" s="118"/>
      <c r="Q2354" s="118"/>
      <c r="R2354" s="118"/>
      <c r="S2354" s="118"/>
      <c r="T2354" s="118"/>
      <c r="U2354" s="118"/>
      <c r="V2354" s="118"/>
      <c r="W2354" s="118"/>
    </row>
    <row r="2355" spans="15:23" ht="14.25">
      <c r="O2355" s="118"/>
      <c r="P2355" s="118"/>
      <c r="Q2355" s="118"/>
      <c r="R2355" s="118"/>
      <c r="S2355" s="118"/>
      <c r="T2355" s="118"/>
      <c r="U2355" s="118"/>
      <c r="V2355" s="118"/>
      <c r="W2355" s="118"/>
    </row>
    <row r="2356" spans="15:23" ht="14.25">
      <c r="O2356" s="118"/>
      <c r="P2356" s="118"/>
      <c r="Q2356" s="118"/>
      <c r="R2356" s="118"/>
      <c r="S2356" s="118"/>
      <c r="T2356" s="118"/>
      <c r="U2356" s="118"/>
      <c r="V2356" s="118"/>
      <c r="W2356" s="118"/>
    </row>
    <row r="2357" spans="15:23" ht="14.25">
      <c r="O2357" s="118"/>
      <c r="P2357" s="118"/>
      <c r="Q2357" s="118"/>
      <c r="R2357" s="118"/>
      <c r="S2357" s="118"/>
      <c r="T2357" s="118"/>
      <c r="U2357" s="118"/>
      <c r="V2357" s="118"/>
      <c r="W2357" s="118"/>
    </row>
    <row r="2358" spans="15:23" ht="14.25">
      <c r="O2358" s="118"/>
      <c r="P2358" s="118"/>
      <c r="Q2358" s="118"/>
      <c r="R2358" s="118"/>
      <c r="S2358" s="118"/>
      <c r="T2358" s="118"/>
      <c r="U2358" s="118"/>
      <c r="V2358" s="118"/>
      <c r="W2358" s="118"/>
    </row>
    <row r="2359" spans="15:23" ht="14.25">
      <c r="O2359" s="118"/>
      <c r="P2359" s="118"/>
      <c r="Q2359" s="118"/>
      <c r="R2359" s="118"/>
      <c r="S2359" s="118"/>
      <c r="T2359" s="118"/>
      <c r="U2359" s="118"/>
      <c r="V2359" s="118"/>
      <c r="W2359" s="118"/>
    </row>
    <row r="2360" spans="15:23" ht="14.25">
      <c r="O2360" s="118"/>
      <c r="P2360" s="118"/>
      <c r="Q2360" s="118"/>
      <c r="R2360" s="118"/>
      <c r="S2360" s="118"/>
      <c r="T2360" s="118"/>
      <c r="U2360" s="118"/>
      <c r="V2360" s="118"/>
      <c r="W2360" s="118"/>
    </row>
    <row r="2361" spans="15:23" ht="14.25">
      <c r="O2361" s="118"/>
      <c r="P2361" s="118"/>
      <c r="Q2361" s="118"/>
      <c r="R2361" s="118"/>
      <c r="S2361" s="118"/>
      <c r="T2361" s="118"/>
      <c r="U2361" s="118"/>
      <c r="V2361" s="118"/>
      <c r="W2361" s="118"/>
    </row>
    <row r="2362" spans="15:23" ht="14.25">
      <c r="O2362" s="118"/>
      <c r="P2362" s="118"/>
      <c r="Q2362" s="118"/>
      <c r="R2362" s="118"/>
      <c r="S2362" s="118"/>
      <c r="T2362" s="118"/>
      <c r="U2362" s="118"/>
      <c r="V2362" s="118"/>
      <c r="W2362" s="118"/>
    </row>
    <row r="2363" spans="15:23" ht="14.25">
      <c r="O2363" s="118"/>
      <c r="P2363" s="118"/>
      <c r="Q2363" s="118"/>
      <c r="R2363" s="118"/>
      <c r="S2363" s="118"/>
      <c r="T2363" s="118"/>
      <c r="U2363" s="118"/>
      <c r="V2363" s="118"/>
      <c r="W2363" s="118"/>
    </row>
    <row r="2364" spans="15:23" ht="14.25">
      <c r="O2364" s="118"/>
      <c r="P2364" s="118"/>
      <c r="Q2364" s="118"/>
      <c r="R2364" s="118"/>
      <c r="S2364" s="118"/>
      <c r="T2364" s="118"/>
      <c r="U2364" s="118"/>
      <c r="V2364" s="118"/>
      <c r="W2364" s="118"/>
    </row>
    <row r="2365" spans="15:23" ht="14.25">
      <c r="O2365" s="118"/>
      <c r="P2365" s="118"/>
      <c r="Q2365" s="118"/>
      <c r="R2365" s="118"/>
      <c r="S2365" s="118"/>
      <c r="T2365" s="118"/>
      <c r="U2365" s="118"/>
      <c r="V2365" s="118"/>
      <c r="W2365" s="118"/>
    </row>
    <row r="2366" spans="15:23" ht="14.25">
      <c r="O2366" s="118"/>
      <c r="P2366" s="118"/>
      <c r="Q2366" s="118"/>
      <c r="R2366" s="118"/>
      <c r="S2366" s="118"/>
      <c r="T2366" s="118"/>
      <c r="U2366" s="118"/>
      <c r="V2366" s="118"/>
      <c r="W2366" s="118"/>
    </row>
    <row r="2367" spans="15:23" ht="14.25">
      <c r="O2367" s="118"/>
      <c r="P2367" s="118"/>
      <c r="Q2367" s="118"/>
      <c r="R2367" s="118"/>
      <c r="S2367" s="118"/>
      <c r="T2367" s="118"/>
      <c r="U2367" s="118"/>
      <c r="V2367" s="118"/>
      <c r="W2367" s="118"/>
    </row>
    <row r="2368" spans="15:23" ht="14.25">
      <c r="O2368" s="118"/>
      <c r="P2368" s="118"/>
      <c r="Q2368" s="118"/>
      <c r="R2368" s="118"/>
      <c r="S2368" s="118"/>
      <c r="T2368" s="118"/>
      <c r="U2368" s="118"/>
      <c r="V2368" s="118"/>
      <c r="W2368" s="118"/>
    </row>
    <row r="2369" spans="15:23" ht="14.25">
      <c r="O2369" s="118"/>
      <c r="P2369" s="118"/>
      <c r="Q2369" s="118"/>
      <c r="R2369" s="118"/>
      <c r="S2369" s="118"/>
      <c r="T2369" s="118"/>
      <c r="U2369" s="118"/>
      <c r="V2369" s="118"/>
      <c r="W2369" s="118"/>
    </row>
    <row r="2370" spans="15:23" ht="14.25">
      <c r="O2370" s="118"/>
      <c r="P2370" s="118"/>
      <c r="Q2370" s="118"/>
      <c r="R2370" s="118"/>
      <c r="S2370" s="118"/>
      <c r="T2370" s="118"/>
      <c r="U2370" s="118"/>
      <c r="V2370" s="118"/>
      <c r="W2370" s="118"/>
    </row>
    <row r="2371" spans="15:23" ht="14.25">
      <c r="O2371" s="118"/>
      <c r="P2371" s="118"/>
      <c r="Q2371" s="118"/>
      <c r="R2371" s="118"/>
      <c r="S2371" s="118"/>
      <c r="T2371" s="118"/>
      <c r="U2371" s="118"/>
      <c r="V2371" s="118"/>
      <c r="W2371" s="118"/>
    </row>
    <row r="2372" spans="15:23" ht="14.25">
      <c r="O2372" s="118"/>
      <c r="P2372" s="118"/>
      <c r="Q2372" s="118"/>
      <c r="R2372" s="118"/>
      <c r="S2372" s="118"/>
      <c r="T2372" s="118"/>
      <c r="U2372" s="118"/>
      <c r="V2372" s="118"/>
      <c r="W2372" s="118"/>
    </row>
    <row r="2373" spans="15:23" ht="14.25">
      <c r="O2373" s="118"/>
      <c r="P2373" s="118"/>
      <c r="Q2373" s="118"/>
      <c r="R2373" s="118"/>
      <c r="S2373" s="118"/>
      <c r="T2373" s="118"/>
      <c r="U2373" s="118"/>
      <c r="V2373" s="118"/>
      <c r="W2373" s="118"/>
    </row>
    <row r="2374" spans="15:23" ht="14.25">
      <c r="O2374" s="118"/>
      <c r="P2374" s="118"/>
      <c r="Q2374" s="118"/>
      <c r="R2374" s="118"/>
      <c r="S2374" s="118"/>
      <c r="T2374" s="118"/>
      <c r="U2374" s="118"/>
      <c r="V2374" s="118"/>
      <c r="W2374" s="118"/>
    </row>
    <row r="2375" spans="15:23" ht="14.25">
      <c r="O2375" s="118"/>
      <c r="P2375" s="118"/>
      <c r="Q2375" s="118"/>
      <c r="R2375" s="118"/>
      <c r="S2375" s="118"/>
      <c r="T2375" s="118"/>
      <c r="U2375" s="118"/>
      <c r="V2375" s="118"/>
      <c r="W2375" s="118"/>
    </row>
    <row r="2376" spans="15:23" ht="14.25">
      <c r="O2376" s="118"/>
      <c r="P2376" s="118"/>
      <c r="Q2376" s="118"/>
      <c r="R2376" s="118"/>
      <c r="S2376" s="118"/>
      <c r="T2376" s="118"/>
      <c r="U2376" s="118"/>
      <c r="V2376" s="118"/>
      <c r="W2376" s="118"/>
    </row>
    <row r="2377" spans="15:23" ht="14.25">
      <c r="O2377" s="118"/>
      <c r="P2377" s="118"/>
      <c r="Q2377" s="118"/>
      <c r="R2377" s="118"/>
      <c r="S2377" s="118"/>
      <c r="T2377" s="118"/>
      <c r="U2377" s="118"/>
      <c r="V2377" s="118"/>
      <c r="W2377" s="118"/>
    </row>
    <row r="2378" spans="15:23" ht="14.25">
      <c r="O2378" s="118"/>
      <c r="P2378" s="118"/>
      <c r="Q2378" s="118"/>
      <c r="R2378" s="118"/>
      <c r="S2378" s="118"/>
      <c r="T2378" s="118"/>
      <c r="U2378" s="118"/>
      <c r="V2378" s="118"/>
      <c r="W2378" s="118"/>
    </row>
    <row r="2379" spans="15:23" ht="14.25">
      <c r="O2379" s="118"/>
      <c r="P2379" s="118"/>
      <c r="Q2379" s="118"/>
      <c r="R2379" s="118"/>
      <c r="S2379" s="118"/>
      <c r="T2379" s="118"/>
      <c r="U2379" s="118"/>
      <c r="V2379" s="118"/>
      <c r="W2379" s="118"/>
    </row>
    <row r="2380" spans="15:23" ht="14.25">
      <c r="O2380" s="118"/>
      <c r="P2380" s="118"/>
      <c r="Q2380" s="118"/>
      <c r="R2380" s="118"/>
      <c r="S2380" s="118"/>
      <c r="T2380" s="118"/>
      <c r="U2380" s="118"/>
      <c r="V2380" s="118"/>
      <c r="W2380" s="118"/>
    </row>
    <row r="2381" spans="15:23" ht="14.25">
      <c r="O2381" s="118"/>
      <c r="P2381" s="118"/>
      <c r="Q2381" s="118"/>
      <c r="R2381" s="118"/>
      <c r="S2381" s="118"/>
      <c r="T2381" s="118"/>
      <c r="U2381" s="118"/>
      <c r="V2381" s="118"/>
      <c r="W2381" s="118"/>
    </row>
    <row r="2382" spans="15:23" ht="14.25">
      <c r="O2382" s="118"/>
      <c r="P2382" s="118"/>
      <c r="Q2382" s="118"/>
      <c r="R2382" s="118"/>
      <c r="S2382" s="118"/>
      <c r="T2382" s="118"/>
      <c r="U2382" s="118"/>
      <c r="V2382" s="118"/>
      <c r="W2382" s="118"/>
    </row>
    <row r="2383" spans="15:23" ht="14.25">
      <c r="O2383" s="118"/>
      <c r="P2383" s="118"/>
      <c r="Q2383" s="118"/>
      <c r="R2383" s="118"/>
      <c r="S2383" s="118"/>
      <c r="T2383" s="118"/>
      <c r="U2383" s="118"/>
      <c r="V2383" s="118"/>
      <c r="W2383" s="118"/>
    </row>
    <row r="2384" spans="15:23" ht="14.25">
      <c r="O2384" s="118"/>
      <c r="P2384" s="118"/>
      <c r="Q2384" s="118"/>
      <c r="R2384" s="118"/>
      <c r="S2384" s="118"/>
      <c r="T2384" s="118"/>
      <c r="U2384" s="118"/>
      <c r="V2384" s="118"/>
      <c r="W2384" s="118"/>
    </row>
    <row r="2385" spans="15:23" ht="14.25">
      <c r="O2385" s="118"/>
      <c r="P2385" s="118"/>
      <c r="Q2385" s="118"/>
      <c r="R2385" s="118"/>
      <c r="S2385" s="118"/>
      <c r="T2385" s="118"/>
      <c r="U2385" s="118"/>
      <c r="V2385" s="118"/>
      <c r="W2385" s="118"/>
    </row>
    <row r="2386" spans="15:23" ht="14.25">
      <c r="O2386" s="118"/>
      <c r="P2386" s="118"/>
      <c r="Q2386" s="118"/>
      <c r="R2386" s="118"/>
      <c r="S2386" s="118"/>
      <c r="T2386" s="118"/>
      <c r="U2386" s="118"/>
      <c r="V2386" s="118"/>
      <c r="W2386" s="118"/>
    </row>
    <row r="2387" spans="15:23" ht="14.25">
      <c r="O2387" s="118"/>
      <c r="P2387" s="118"/>
      <c r="Q2387" s="118"/>
      <c r="R2387" s="118"/>
      <c r="S2387" s="118"/>
      <c r="T2387" s="118"/>
      <c r="U2387" s="118"/>
      <c r="V2387" s="118"/>
      <c r="W2387" s="118"/>
    </row>
    <row r="2388" spans="15:23" ht="14.25">
      <c r="O2388" s="118"/>
      <c r="P2388" s="118"/>
      <c r="Q2388" s="118"/>
      <c r="R2388" s="118"/>
      <c r="S2388" s="118"/>
      <c r="T2388" s="118"/>
      <c r="U2388" s="118"/>
      <c r="V2388" s="118"/>
      <c r="W2388" s="118"/>
    </row>
    <row r="2389" spans="15:23" ht="14.25">
      <c r="O2389" s="118"/>
      <c r="P2389" s="118"/>
      <c r="Q2389" s="118"/>
      <c r="R2389" s="118"/>
      <c r="S2389" s="118"/>
      <c r="T2389" s="118"/>
      <c r="U2389" s="118"/>
      <c r="V2389" s="118"/>
      <c r="W2389" s="118"/>
    </row>
    <row r="2390" spans="15:23" ht="14.25">
      <c r="O2390" s="118"/>
      <c r="P2390" s="118"/>
      <c r="Q2390" s="118"/>
      <c r="R2390" s="118"/>
      <c r="S2390" s="118"/>
      <c r="T2390" s="118"/>
      <c r="U2390" s="118"/>
      <c r="V2390" s="118"/>
      <c r="W2390" s="118"/>
    </row>
    <row r="2391" spans="15:23" ht="14.25">
      <c r="O2391" s="118"/>
      <c r="P2391" s="118"/>
      <c r="Q2391" s="118"/>
      <c r="R2391" s="118"/>
      <c r="S2391" s="118"/>
      <c r="T2391" s="118"/>
      <c r="U2391" s="118"/>
      <c r="V2391" s="118"/>
      <c r="W2391" s="118"/>
    </row>
    <row r="2392" spans="15:23" ht="14.25">
      <c r="O2392" s="118"/>
      <c r="P2392" s="118"/>
      <c r="Q2392" s="118"/>
      <c r="R2392" s="118"/>
      <c r="S2392" s="118"/>
      <c r="T2392" s="118"/>
      <c r="U2392" s="118"/>
      <c r="V2392" s="118"/>
      <c r="W2392" s="118"/>
    </row>
    <row r="2393" spans="15:23" ht="14.25">
      <c r="O2393" s="118"/>
      <c r="P2393" s="118"/>
      <c r="Q2393" s="118"/>
      <c r="R2393" s="118"/>
      <c r="S2393" s="118"/>
      <c r="T2393" s="118"/>
      <c r="U2393" s="118"/>
      <c r="V2393" s="118"/>
      <c r="W2393" s="118"/>
    </row>
    <row r="2394" spans="15:23" ht="14.25">
      <c r="O2394" s="118"/>
      <c r="P2394" s="118"/>
      <c r="Q2394" s="118"/>
      <c r="R2394" s="118"/>
      <c r="S2394" s="118"/>
      <c r="T2394" s="118"/>
      <c r="U2394" s="118"/>
      <c r="V2394" s="118"/>
      <c r="W2394" s="118"/>
    </row>
    <row r="2395" spans="15:23" ht="14.25">
      <c r="O2395" s="118"/>
      <c r="P2395" s="118"/>
      <c r="Q2395" s="118"/>
      <c r="R2395" s="118"/>
      <c r="S2395" s="118"/>
      <c r="T2395" s="118"/>
      <c r="U2395" s="118"/>
      <c r="V2395" s="118"/>
      <c r="W2395" s="118"/>
    </row>
    <row r="2396" spans="15:23" ht="14.25">
      <c r="O2396" s="118"/>
      <c r="P2396" s="118"/>
      <c r="Q2396" s="118"/>
      <c r="R2396" s="118"/>
      <c r="S2396" s="118"/>
      <c r="T2396" s="118"/>
      <c r="U2396" s="118"/>
      <c r="V2396" s="118"/>
      <c r="W2396" s="118"/>
    </row>
    <row r="2397" spans="15:23" ht="14.25">
      <c r="O2397" s="118"/>
      <c r="P2397" s="118"/>
      <c r="Q2397" s="118"/>
      <c r="R2397" s="118"/>
      <c r="S2397" s="118"/>
      <c r="T2397" s="118"/>
      <c r="U2397" s="118"/>
      <c r="V2397" s="118"/>
      <c r="W2397" s="118"/>
    </row>
    <row r="2398" spans="15:23" ht="14.25">
      <c r="O2398" s="118"/>
      <c r="P2398" s="118"/>
      <c r="Q2398" s="118"/>
      <c r="R2398" s="118"/>
      <c r="S2398" s="118"/>
      <c r="T2398" s="118"/>
      <c r="U2398" s="118"/>
      <c r="V2398" s="118"/>
      <c r="W2398" s="118"/>
    </row>
    <row r="2399" spans="15:23" ht="14.25">
      <c r="O2399" s="118"/>
      <c r="P2399" s="118"/>
      <c r="Q2399" s="118"/>
      <c r="R2399" s="118"/>
      <c r="S2399" s="118"/>
      <c r="T2399" s="118"/>
      <c r="U2399" s="118"/>
      <c r="V2399" s="118"/>
      <c r="W2399" s="118"/>
    </row>
    <row r="2400" spans="15:23" ht="14.25">
      <c r="O2400" s="118"/>
      <c r="P2400" s="118"/>
      <c r="Q2400" s="118"/>
      <c r="R2400" s="118"/>
      <c r="S2400" s="118"/>
      <c r="T2400" s="118"/>
      <c r="U2400" s="118"/>
      <c r="V2400" s="118"/>
      <c r="W2400" s="118"/>
    </row>
    <row r="2401" spans="15:23" ht="14.25">
      <c r="O2401" s="118"/>
      <c r="P2401" s="118"/>
      <c r="Q2401" s="118"/>
      <c r="R2401" s="118"/>
      <c r="S2401" s="118"/>
      <c r="T2401" s="118"/>
      <c r="U2401" s="118"/>
      <c r="V2401" s="118"/>
      <c r="W2401" s="118"/>
    </row>
    <row r="2402" spans="15:23" ht="14.25">
      <c r="O2402" s="118"/>
      <c r="P2402" s="118"/>
      <c r="Q2402" s="118"/>
      <c r="R2402" s="118"/>
      <c r="S2402" s="118"/>
      <c r="T2402" s="118"/>
      <c r="U2402" s="118"/>
      <c r="V2402" s="118"/>
      <c r="W2402" s="118"/>
    </row>
    <row r="2403" spans="15:23" ht="14.25">
      <c r="O2403" s="118"/>
      <c r="P2403" s="118"/>
      <c r="Q2403" s="118"/>
      <c r="R2403" s="118"/>
      <c r="S2403" s="118"/>
      <c r="T2403" s="118"/>
      <c r="U2403" s="118"/>
      <c r="V2403" s="118"/>
      <c r="W2403" s="118"/>
    </row>
    <row r="2404" spans="15:23" ht="14.25">
      <c r="O2404" s="118"/>
      <c r="P2404" s="118"/>
      <c r="Q2404" s="118"/>
      <c r="R2404" s="118"/>
      <c r="S2404" s="118"/>
      <c r="T2404" s="118"/>
      <c r="U2404" s="118"/>
      <c r="V2404" s="118"/>
      <c r="W2404" s="118"/>
    </row>
    <row r="2405" spans="15:23" ht="14.25">
      <c r="O2405" s="118"/>
      <c r="P2405" s="118"/>
      <c r="Q2405" s="118"/>
      <c r="R2405" s="118"/>
      <c r="S2405" s="118"/>
      <c r="T2405" s="118"/>
      <c r="U2405" s="118"/>
      <c r="V2405" s="118"/>
      <c r="W2405" s="118"/>
    </row>
    <row r="2406" spans="15:23" ht="14.25">
      <c r="O2406" s="118"/>
      <c r="P2406" s="118"/>
      <c r="Q2406" s="118"/>
      <c r="R2406" s="118"/>
      <c r="S2406" s="118"/>
      <c r="T2406" s="118"/>
      <c r="U2406" s="118"/>
      <c r="V2406" s="118"/>
      <c r="W2406" s="118"/>
    </row>
    <row r="2407" spans="15:23" ht="14.25">
      <c r="O2407" s="118"/>
      <c r="P2407" s="118"/>
      <c r="Q2407" s="118"/>
      <c r="R2407" s="118"/>
      <c r="S2407" s="118"/>
      <c r="T2407" s="118"/>
      <c r="U2407" s="118"/>
      <c r="V2407" s="118"/>
      <c r="W2407" s="118"/>
    </row>
    <row r="2408" spans="15:23" ht="14.25">
      <c r="O2408" s="118"/>
      <c r="P2408" s="118"/>
      <c r="Q2408" s="118"/>
      <c r="R2408" s="118"/>
      <c r="S2408" s="118"/>
      <c r="T2408" s="118"/>
      <c r="U2408" s="118"/>
      <c r="V2408" s="118"/>
      <c r="W2408" s="118"/>
    </row>
    <row r="2409" spans="15:23" ht="14.25">
      <c r="O2409" s="118"/>
      <c r="P2409" s="118"/>
      <c r="Q2409" s="118"/>
      <c r="R2409" s="118"/>
      <c r="S2409" s="118"/>
      <c r="T2409" s="118"/>
      <c r="U2409" s="118"/>
      <c r="V2409" s="118"/>
      <c r="W2409" s="118"/>
    </row>
    <row r="2410" spans="15:23" ht="14.25">
      <c r="O2410" s="118"/>
      <c r="P2410" s="118"/>
      <c r="Q2410" s="118"/>
      <c r="R2410" s="118"/>
      <c r="S2410" s="118"/>
      <c r="T2410" s="118"/>
      <c r="U2410" s="118"/>
      <c r="V2410" s="118"/>
      <c r="W2410" s="118"/>
    </row>
    <row r="2411" spans="15:23" ht="14.25">
      <c r="O2411" s="118"/>
      <c r="P2411" s="118"/>
      <c r="Q2411" s="118"/>
      <c r="R2411" s="118"/>
      <c r="S2411" s="118"/>
      <c r="T2411" s="118"/>
      <c r="U2411" s="118"/>
      <c r="V2411" s="118"/>
      <c r="W2411" s="118"/>
    </row>
    <row r="2412" spans="15:23" ht="14.25">
      <c r="O2412" s="118"/>
      <c r="P2412" s="118"/>
      <c r="Q2412" s="118"/>
      <c r="R2412" s="118"/>
      <c r="S2412" s="118"/>
      <c r="T2412" s="118"/>
      <c r="U2412" s="118"/>
      <c r="V2412" s="118"/>
      <c r="W2412" s="118"/>
    </row>
    <row r="2413" spans="15:23" ht="14.25">
      <c r="O2413" s="118"/>
      <c r="P2413" s="118"/>
      <c r="Q2413" s="118"/>
      <c r="R2413" s="118"/>
      <c r="S2413" s="118"/>
      <c r="T2413" s="118"/>
      <c r="U2413" s="118"/>
      <c r="V2413" s="118"/>
      <c r="W2413" s="118"/>
    </row>
    <row r="2414" spans="15:23" ht="14.25">
      <c r="O2414" s="118"/>
      <c r="P2414" s="118"/>
      <c r="Q2414" s="118"/>
      <c r="R2414" s="118"/>
      <c r="S2414" s="118"/>
      <c r="T2414" s="118"/>
      <c r="U2414" s="118"/>
      <c r="V2414" s="118"/>
      <c r="W2414" s="118"/>
    </row>
    <row r="2415" spans="15:23" ht="14.25">
      <c r="O2415" s="118"/>
      <c r="P2415" s="118"/>
      <c r="Q2415" s="118"/>
      <c r="R2415" s="118"/>
      <c r="S2415" s="118"/>
      <c r="T2415" s="118"/>
      <c r="U2415" s="118"/>
      <c r="V2415" s="118"/>
      <c r="W2415" s="118"/>
    </row>
    <row r="2416" spans="15:23" ht="14.25">
      <c r="O2416" s="118"/>
      <c r="P2416" s="118"/>
      <c r="Q2416" s="118"/>
      <c r="R2416" s="118"/>
      <c r="S2416" s="118"/>
      <c r="T2416" s="118"/>
      <c r="U2416" s="118"/>
      <c r="V2416" s="118"/>
      <c r="W2416" s="118"/>
    </row>
    <row r="2417" spans="15:23" ht="14.25">
      <c r="O2417" s="118"/>
      <c r="P2417" s="118"/>
      <c r="Q2417" s="118"/>
      <c r="R2417" s="118"/>
      <c r="S2417" s="118"/>
      <c r="T2417" s="118"/>
      <c r="U2417" s="118"/>
      <c r="V2417" s="118"/>
      <c r="W2417" s="118"/>
    </row>
    <row r="2418" spans="15:23" ht="14.25">
      <c r="O2418" s="118"/>
      <c r="P2418" s="118"/>
      <c r="Q2418" s="118"/>
      <c r="R2418" s="118"/>
      <c r="S2418" s="118"/>
      <c r="T2418" s="118"/>
      <c r="U2418" s="118"/>
      <c r="V2418" s="118"/>
      <c r="W2418" s="118"/>
    </row>
    <row r="2419" spans="15:23" ht="14.25">
      <c r="O2419" s="118"/>
      <c r="P2419" s="118"/>
      <c r="Q2419" s="118"/>
      <c r="R2419" s="118"/>
      <c r="S2419" s="118"/>
      <c r="T2419" s="118"/>
      <c r="U2419" s="118"/>
      <c r="V2419" s="118"/>
      <c r="W2419" s="118"/>
    </row>
    <row r="2420" spans="15:23" ht="14.25">
      <c r="O2420" s="118"/>
      <c r="P2420" s="118"/>
      <c r="Q2420" s="118"/>
      <c r="R2420" s="118"/>
      <c r="S2420" s="118"/>
      <c r="T2420" s="118"/>
      <c r="U2420" s="118"/>
      <c r="V2420" s="118"/>
      <c r="W2420" s="118"/>
    </row>
    <row r="2421" spans="15:23" ht="14.25">
      <c r="O2421" s="118"/>
      <c r="P2421" s="118"/>
      <c r="Q2421" s="118"/>
      <c r="R2421" s="118"/>
      <c r="S2421" s="118"/>
      <c r="T2421" s="118"/>
      <c r="U2421" s="118"/>
      <c r="V2421" s="118"/>
      <c r="W2421" s="118"/>
    </row>
    <row r="2422" spans="15:23" ht="14.25">
      <c r="O2422" s="118"/>
      <c r="P2422" s="118"/>
      <c r="Q2422" s="118"/>
      <c r="R2422" s="118"/>
      <c r="S2422" s="118"/>
      <c r="T2422" s="118"/>
      <c r="U2422" s="118"/>
      <c r="V2422" s="118"/>
      <c r="W2422" s="118"/>
    </row>
    <row r="2423" spans="15:23" ht="14.25">
      <c r="O2423" s="118"/>
      <c r="P2423" s="118"/>
      <c r="Q2423" s="118"/>
      <c r="R2423" s="118"/>
      <c r="S2423" s="118"/>
      <c r="T2423" s="118"/>
      <c r="U2423" s="118"/>
      <c r="V2423" s="118"/>
      <c r="W2423" s="118"/>
    </row>
    <row r="2424" spans="15:23" ht="14.25">
      <c r="O2424" s="118"/>
      <c r="P2424" s="118"/>
      <c r="Q2424" s="118"/>
      <c r="R2424" s="118"/>
      <c r="S2424" s="118"/>
      <c r="T2424" s="118"/>
      <c r="U2424" s="118"/>
      <c r="V2424" s="118"/>
      <c r="W2424" s="118"/>
    </row>
    <row r="2425" spans="15:23" ht="14.25">
      <c r="O2425" s="118"/>
      <c r="P2425" s="118"/>
      <c r="Q2425" s="118"/>
      <c r="R2425" s="118"/>
      <c r="S2425" s="118"/>
      <c r="T2425" s="118"/>
      <c r="U2425" s="118"/>
      <c r="V2425" s="118"/>
      <c r="W2425" s="118"/>
    </row>
    <row r="2426" spans="15:23" ht="14.25">
      <c r="O2426" s="118"/>
      <c r="P2426" s="118"/>
      <c r="Q2426" s="118"/>
      <c r="R2426" s="118"/>
      <c r="S2426" s="118"/>
      <c r="T2426" s="118"/>
      <c r="U2426" s="118"/>
      <c r="V2426" s="118"/>
      <c r="W2426" s="118"/>
    </row>
    <row r="2427" spans="15:23" ht="14.25">
      <c r="O2427" s="118"/>
      <c r="P2427" s="118"/>
      <c r="Q2427" s="118"/>
      <c r="R2427" s="118"/>
      <c r="S2427" s="118"/>
      <c r="T2427" s="118"/>
      <c r="U2427" s="118"/>
      <c r="V2427" s="118"/>
      <c r="W2427" s="118"/>
    </row>
    <row r="2428" spans="15:23" ht="14.25">
      <c r="O2428" s="118"/>
      <c r="P2428" s="118"/>
      <c r="Q2428" s="118"/>
      <c r="R2428" s="118"/>
      <c r="S2428" s="118"/>
      <c r="T2428" s="118"/>
      <c r="U2428" s="118"/>
      <c r="V2428" s="118"/>
      <c r="W2428" s="118"/>
    </row>
    <row r="2429" spans="15:23" ht="14.25">
      <c r="O2429" s="118"/>
      <c r="P2429" s="118"/>
      <c r="Q2429" s="118"/>
      <c r="R2429" s="118"/>
      <c r="S2429" s="118"/>
      <c r="T2429" s="118"/>
      <c r="U2429" s="118"/>
      <c r="V2429" s="118"/>
      <c r="W2429" s="118"/>
    </row>
    <row r="2430" spans="15:23" ht="14.25">
      <c r="O2430" s="118"/>
      <c r="P2430" s="118"/>
      <c r="Q2430" s="118"/>
      <c r="R2430" s="118"/>
      <c r="S2430" s="118"/>
      <c r="T2430" s="118"/>
      <c r="U2430" s="118"/>
      <c r="V2430" s="118"/>
      <c r="W2430" s="118"/>
    </row>
    <row r="2431" spans="15:23" ht="14.25">
      <c r="O2431" s="118"/>
      <c r="P2431" s="118"/>
      <c r="Q2431" s="118"/>
      <c r="R2431" s="118"/>
      <c r="S2431" s="118"/>
      <c r="T2431" s="118"/>
      <c r="U2431" s="118"/>
      <c r="V2431" s="118"/>
      <c r="W2431" s="118"/>
    </row>
    <row r="2432" spans="15:23" ht="14.25">
      <c r="O2432" s="118"/>
      <c r="P2432" s="118"/>
      <c r="Q2432" s="118"/>
      <c r="R2432" s="118"/>
      <c r="S2432" s="118"/>
      <c r="T2432" s="118"/>
      <c r="U2432" s="118"/>
      <c r="V2432" s="118"/>
      <c r="W2432" s="118"/>
    </row>
    <row r="2433" spans="15:23" ht="14.25">
      <c r="O2433" s="118"/>
      <c r="P2433" s="118"/>
      <c r="Q2433" s="118"/>
      <c r="R2433" s="118"/>
      <c r="S2433" s="118"/>
      <c r="T2433" s="118"/>
      <c r="U2433" s="118"/>
      <c r="V2433" s="118"/>
      <c r="W2433" s="118"/>
    </row>
    <row r="2434" spans="15:23" ht="14.25">
      <c r="O2434" s="118"/>
      <c r="P2434" s="118"/>
      <c r="Q2434" s="118"/>
      <c r="R2434" s="118"/>
      <c r="S2434" s="118"/>
      <c r="T2434" s="118"/>
      <c r="U2434" s="118"/>
      <c r="V2434" s="118"/>
      <c r="W2434" s="118"/>
    </row>
    <row r="2435" spans="15:23" ht="14.25">
      <c r="O2435" s="118"/>
      <c r="P2435" s="118"/>
      <c r="Q2435" s="118"/>
      <c r="R2435" s="118"/>
      <c r="S2435" s="118"/>
      <c r="T2435" s="118"/>
      <c r="U2435" s="118"/>
      <c r="V2435" s="118"/>
      <c r="W2435" s="118"/>
    </row>
    <row r="2436" spans="15:23" ht="14.25">
      <c r="O2436" s="118"/>
      <c r="P2436" s="118"/>
      <c r="Q2436" s="118"/>
      <c r="R2436" s="118"/>
      <c r="S2436" s="118"/>
      <c r="T2436" s="118"/>
      <c r="U2436" s="118"/>
      <c r="V2436" s="118"/>
      <c r="W2436" s="118"/>
    </row>
    <row r="2437" spans="15:23" ht="14.25">
      <c r="O2437" s="118"/>
      <c r="P2437" s="118"/>
      <c r="Q2437" s="118"/>
      <c r="R2437" s="118"/>
      <c r="S2437" s="118"/>
      <c r="T2437" s="118"/>
      <c r="U2437" s="118"/>
      <c r="V2437" s="118"/>
      <c r="W2437" s="118"/>
    </row>
    <row r="2438" spans="15:23" ht="14.25">
      <c r="O2438" s="118"/>
      <c r="P2438" s="118"/>
      <c r="Q2438" s="118"/>
      <c r="R2438" s="118"/>
      <c r="S2438" s="118"/>
      <c r="T2438" s="118"/>
      <c r="U2438" s="118"/>
      <c r="V2438" s="118"/>
      <c r="W2438" s="118"/>
    </row>
    <row r="2439" spans="15:23" ht="14.25">
      <c r="O2439" s="118"/>
      <c r="P2439" s="118"/>
      <c r="Q2439" s="118"/>
      <c r="R2439" s="118"/>
      <c r="S2439" s="118"/>
      <c r="T2439" s="118"/>
      <c r="U2439" s="118"/>
      <c r="V2439" s="118"/>
      <c r="W2439" s="118"/>
    </row>
    <row r="2440" spans="15:23" ht="14.25">
      <c r="O2440" s="118"/>
      <c r="P2440" s="118"/>
      <c r="Q2440" s="118"/>
      <c r="R2440" s="118"/>
      <c r="S2440" s="118"/>
      <c r="T2440" s="118"/>
      <c r="U2440" s="118"/>
      <c r="V2440" s="118"/>
      <c r="W2440" s="118"/>
    </row>
    <row r="2441" spans="15:23" ht="14.25">
      <c r="O2441" s="118"/>
      <c r="P2441" s="118"/>
      <c r="Q2441" s="118"/>
      <c r="R2441" s="118"/>
      <c r="S2441" s="118"/>
      <c r="T2441" s="118"/>
      <c r="U2441" s="118"/>
      <c r="V2441" s="118"/>
      <c r="W2441" s="118"/>
    </row>
    <row r="2442" spans="15:23" ht="14.25">
      <c r="O2442" s="118"/>
      <c r="P2442" s="118"/>
      <c r="Q2442" s="118"/>
      <c r="R2442" s="118"/>
      <c r="S2442" s="118"/>
      <c r="T2442" s="118"/>
      <c r="U2442" s="118"/>
      <c r="V2442" s="118"/>
      <c r="W2442" s="118"/>
    </row>
    <row r="2443" spans="15:23" ht="14.25">
      <c r="O2443" s="118"/>
      <c r="P2443" s="118"/>
      <c r="Q2443" s="118"/>
      <c r="R2443" s="118"/>
      <c r="S2443" s="118"/>
      <c r="T2443" s="118"/>
      <c r="U2443" s="118"/>
      <c r="V2443" s="118"/>
      <c r="W2443" s="118"/>
    </row>
    <row r="2444" spans="15:23" ht="14.25">
      <c r="O2444" s="118"/>
      <c r="P2444" s="118"/>
      <c r="Q2444" s="118"/>
      <c r="R2444" s="118"/>
      <c r="S2444" s="118"/>
      <c r="T2444" s="118"/>
      <c r="U2444" s="118"/>
      <c r="V2444" s="118"/>
      <c r="W2444" s="118"/>
    </row>
    <row r="2445" spans="15:23" ht="14.25">
      <c r="O2445" s="118"/>
      <c r="P2445" s="118"/>
      <c r="Q2445" s="118"/>
      <c r="R2445" s="118"/>
      <c r="S2445" s="118"/>
      <c r="T2445" s="118"/>
      <c r="U2445" s="118"/>
      <c r="V2445" s="118"/>
      <c r="W2445" s="118"/>
    </row>
    <row r="2446" spans="15:23" ht="14.25">
      <c r="O2446" s="118"/>
      <c r="P2446" s="118"/>
      <c r="Q2446" s="118"/>
      <c r="R2446" s="118"/>
      <c r="S2446" s="118"/>
      <c r="T2446" s="118"/>
      <c r="U2446" s="118"/>
      <c r="V2446" s="118"/>
      <c r="W2446" s="118"/>
    </row>
    <row r="2447" spans="15:23" ht="14.25">
      <c r="O2447" s="118"/>
      <c r="P2447" s="118"/>
      <c r="Q2447" s="118"/>
      <c r="R2447" s="118"/>
      <c r="S2447" s="118"/>
      <c r="T2447" s="118"/>
      <c r="U2447" s="118"/>
      <c r="V2447" s="118"/>
      <c r="W2447" s="118"/>
    </row>
    <row r="2448" spans="15:23" ht="14.25">
      <c r="O2448" s="118"/>
      <c r="P2448" s="118"/>
      <c r="Q2448" s="118"/>
      <c r="R2448" s="118"/>
      <c r="S2448" s="118"/>
      <c r="T2448" s="118"/>
      <c r="U2448" s="118"/>
      <c r="V2448" s="118"/>
      <c r="W2448" s="118"/>
    </row>
    <row r="2449" spans="15:23" ht="14.25">
      <c r="O2449" s="118"/>
      <c r="P2449" s="118"/>
      <c r="Q2449" s="118"/>
      <c r="R2449" s="118"/>
      <c r="S2449" s="118"/>
      <c r="T2449" s="118"/>
      <c r="U2449" s="118"/>
      <c r="V2449" s="118"/>
      <c r="W2449" s="118"/>
    </row>
    <row r="2450" spans="15:23" ht="14.25">
      <c r="O2450" s="118"/>
      <c r="P2450" s="118"/>
      <c r="Q2450" s="118"/>
      <c r="R2450" s="118"/>
      <c r="S2450" s="118"/>
      <c r="T2450" s="118"/>
      <c r="U2450" s="118"/>
      <c r="V2450" s="118"/>
      <c r="W2450" s="118"/>
    </row>
    <row r="2451" spans="15:23" ht="14.25">
      <c r="O2451" s="118"/>
      <c r="P2451" s="118"/>
      <c r="Q2451" s="118"/>
      <c r="R2451" s="118"/>
      <c r="S2451" s="118"/>
      <c r="T2451" s="118"/>
      <c r="U2451" s="118"/>
      <c r="V2451" s="118"/>
      <c r="W2451" s="118"/>
    </row>
    <row r="2452" spans="15:23" ht="14.25">
      <c r="O2452" s="118"/>
      <c r="P2452" s="118"/>
      <c r="Q2452" s="118"/>
      <c r="R2452" s="118"/>
      <c r="S2452" s="118"/>
      <c r="T2452" s="118"/>
      <c r="U2452" s="118"/>
      <c r="V2452" s="118"/>
      <c r="W2452" s="118"/>
    </row>
    <row r="2453" spans="15:23" ht="14.25">
      <c r="O2453" s="118"/>
      <c r="P2453" s="118"/>
      <c r="Q2453" s="118"/>
      <c r="R2453" s="118"/>
      <c r="S2453" s="118"/>
      <c r="T2453" s="118"/>
      <c r="U2453" s="118"/>
      <c r="V2453" s="118"/>
      <c r="W2453" s="118"/>
    </row>
    <row r="2454" spans="15:23" ht="14.25">
      <c r="O2454" s="118"/>
      <c r="P2454" s="118"/>
      <c r="Q2454" s="118"/>
      <c r="R2454" s="118"/>
      <c r="S2454" s="118"/>
      <c r="T2454" s="118"/>
      <c r="U2454" s="118"/>
      <c r="V2454" s="118"/>
      <c r="W2454" s="118"/>
    </row>
    <row r="2455" spans="15:23" ht="14.25">
      <c r="O2455" s="118"/>
      <c r="P2455" s="118"/>
      <c r="Q2455" s="118"/>
      <c r="R2455" s="118"/>
      <c r="S2455" s="118"/>
      <c r="T2455" s="118"/>
      <c r="U2455" s="118"/>
      <c r="V2455" s="118"/>
      <c r="W2455" s="118"/>
    </row>
    <row r="2456" spans="15:23" ht="14.25">
      <c r="O2456" s="118"/>
      <c r="P2456" s="118"/>
      <c r="Q2456" s="118"/>
      <c r="R2456" s="118"/>
      <c r="S2456" s="118"/>
      <c r="T2456" s="118"/>
      <c r="U2456" s="118"/>
      <c r="V2456" s="118"/>
      <c r="W2456" s="118"/>
    </row>
    <row r="2457" spans="15:23" ht="14.25">
      <c r="O2457" s="118"/>
      <c r="P2457" s="118"/>
      <c r="Q2457" s="118"/>
      <c r="R2457" s="118"/>
      <c r="S2457" s="118"/>
      <c r="T2457" s="118"/>
      <c r="U2457" s="118"/>
      <c r="V2457" s="118"/>
      <c r="W2457" s="118"/>
    </row>
    <row r="2458" spans="15:23" ht="14.25">
      <c r="O2458" s="118"/>
      <c r="P2458" s="118"/>
      <c r="Q2458" s="118"/>
      <c r="R2458" s="118"/>
      <c r="S2458" s="118"/>
      <c r="T2458" s="118"/>
      <c r="U2458" s="118"/>
      <c r="V2458" s="118"/>
      <c r="W2458" s="118"/>
    </row>
    <row r="2459" spans="15:23" ht="14.25">
      <c r="O2459" s="118"/>
      <c r="P2459" s="118"/>
      <c r="Q2459" s="118"/>
      <c r="R2459" s="118"/>
      <c r="S2459" s="118"/>
      <c r="T2459" s="118"/>
      <c r="U2459" s="118"/>
      <c r="V2459" s="118"/>
      <c r="W2459" s="118"/>
    </row>
    <row r="2460" spans="15:23" ht="14.25">
      <c r="O2460" s="118"/>
      <c r="P2460" s="118"/>
      <c r="Q2460" s="118"/>
      <c r="R2460" s="118"/>
      <c r="S2460" s="118"/>
      <c r="T2460" s="118"/>
      <c r="U2460" s="118"/>
      <c r="V2460" s="118"/>
      <c r="W2460" s="118"/>
    </row>
    <row r="2461" spans="15:23" ht="14.25">
      <c r="O2461" s="118"/>
      <c r="P2461" s="118"/>
      <c r="Q2461" s="118"/>
      <c r="R2461" s="118"/>
      <c r="S2461" s="118"/>
      <c r="T2461" s="118"/>
      <c r="U2461" s="118"/>
      <c r="V2461" s="118"/>
      <c r="W2461" s="118"/>
    </row>
    <row r="2462" spans="15:23" ht="14.25">
      <c r="O2462" s="118"/>
      <c r="P2462" s="118"/>
      <c r="Q2462" s="118"/>
      <c r="R2462" s="118"/>
      <c r="S2462" s="118"/>
      <c r="T2462" s="118"/>
      <c r="U2462" s="118"/>
      <c r="V2462" s="118"/>
      <c r="W2462" s="118"/>
    </row>
    <row r="2463" spans="15:23" ht="14.25">
      <c r="O2463" s="118"/>
      <c r="P2463" s="118"/>
      <c r="Q2463" s="118"/>
      <c r="R2463" s="118"/>
      <c r="S2463" s="118"/>
      <c r="T2463" s="118"/>
      <c r="U2463" s="118"/>
      <c r="V2463" s="118"/>
      <c r="W2463" s="118"/>
    </row>
    <row r="2464" spans="15:23" ht="14.25">
      <c r="O2464" s="118"/>
      <c r="P2464" s="118"/>
      <c r="Q2464" s="118"/>
      <c r="R2464" s="118"/>
      <c r="S2464" s="118"/>
      <c r="T2464" s="118"/>
      <c r="U2464" s="118"/>
      <c r="V2464" s="118"/>
      <c r="W2464" s="118"/>
    </row>
    <row r="2465" spans="15:23" ht="14.25">
      <c r="O2465" s="118"/>
      <c r="P2465" s="118"/>
      <c r="Q2465" s="118"/>
      <c r="R2465" s="118"/>
      <c r="S2465" s="118"/>
      <c r="T2465" s="118"/>
      <c r="U2465" s="118"/>
      <c r="V2465" s="118"/>
      <c r="W2465" s="118"/>
    </row>
    <row r="2466" spans="15:23" ht="14.25">
      <c r="O2466" s="118"/>
      <c r="P2466" s="118"/>
      <c r="Q2466" s="118"/>
      <c r="R2466" s="118"/>
      <c r="S2466" s="118"/>
      <c r="T2466" s="118"/>
      <c r="U2466" s="118"/>
      <c r="V2466" s="118"/>
      <c r="W2466" s="118"/>
    </row>
    <row r="2467" spans="15:23" ht="14.25">
      <c r="O2467" s="118"/>
      <c r="P2467" s="118"/>
      <c r="Q2467" s="118"/>
      <c r="R2467" s="118"/>
      <c r="S2467" s="118"/>
      <c r="T2467" s="118"/>
      <c r="U2467" s="118"/>
      <c r="V2467" s="118"/>
      <c r="W2467" s="118"/>
    </row>
    <row r="2468" spans="15:23" ht="14.25">
      <c r="O2468" s="118"/>
      <c r="P2468" s="118"/>
      <c r="Q2468" s="118"/>
      <c r="R2468" s="118"/>
      <c r="S2468" s="118"/>
      <c r="T2468" s="118"/>
      <c r="U2468" s="118"/>
      <c r="V2468" s="118"/>
      <c r="W2468" s="118"/>
    </row>
    <row r="2469" spans="15:23" ht="14.25">
      <c r="O2469" s="118"/>
      <c r="P2469" s="118"/>
      <c r="Q2469" s="118"/>
      <c r="R2469" s="118"/>
      <c r="S2469" s="118"/>
      <c r="T2469" s="118"/>
      <c r="U2469" s="118"/>
      <c r="V2469" s="118"/>
      <c r="W2469" s="118"/>
    </row>
    <row r="2470" spans="15:23" ht="14.25">
      <c r="O2470" s="118"/>
      <c r="P2470" s="118"/>
      <c r="Q2470" s="118"/>
      <c r="R2470" s="118"/>
      <c r="S2470" s="118"/>
      <c r="T2470" s="118"/>
      <c r="U2470" s="118"/>
      <c r="V2470" s="118"/>
      <c r="W2470" s="118"/>
    </row>
    <row r="2471" spans="15:23" ht="14.25">
      <c r="O2471" s="118"/>
      <c r="P2471" s="118"/>
      <c r="Q2471" s="118"/>
      <c r="R2471" s="118"/>
      <c r="S2471" s="118"/>
      <c r="T2471" s="118"/>
      <c r="U2471" s="118"/>
      <c r="V2471" s="118"/>
      <c r="W2471" s="118"/>
    </row>
    <row r="2472" spans="15:23" ht="14.25">
      <c r="O2472" s="118"/>
      <c r="P2472" s="118"/>
      <c r="Q2472" s="118"/>
      <c r="R2472" s="118"/>
      <c r="S2472" s="118"/>
      <c r="T2472" s="118"/>
      <c r="U2472" s="118"/>
      <c r="V2472" s="118"/>
      <c r="W2472" s="118"/>
    </row>
    <row r="2473" spans="15:23" ht="14.25">
      <c r="O2473" s="118"/>
      <c r="P2473" s="118"/>
      <c r="Q2473" s="118"/>
      <c r="R2473" s="118"/>
      <c r="S2473" s="118"/>
      <c r="T2473" s="118"/>
      <c r="U2473" s="118"/>
      <c r="V2473" s="118"/>
      <c r="W2473" s="118"/>
    </row>
    <row r="2474" spans="15:23" ht="14.25">
      <c r="O2474" s="118"/>
      <c r="P2474" s="118"/>
      <c r="Q2474" s="118"/>
      <c r="R2474" s="118"/>
      <c r="S2474" s="118"/>
      <c r="T2474" s="118"/>
      <c r="U2474" s="118"/>
      <c r="V2474" s="118"/>
      <c r="W2474" s="118"/>
    </row>
    <row r="2475" spans="15:23" ht="14.25">
      <c r="O2475" s="118"/>
      <c r="P2475" s="118"/>
      <c r="Q2475" s="118"/>
      <c r="R2475" s="118"/>
      <c r="S2475" s="118"/>
      <c r="T2475" s="118"/>
      <c r="U2475" s="118"/>
      <c r="V2475" s="118"/>
      <c r="W2475" s="118"/>
    </row>
    <row r="2476" spans="15:23" ht="14.25">
      <c r="O2476" s="118"/>
      <c r="P2476" s="118"/>
      <c r="Q2476" s="118"/>
      <c r="R2476" s="118"/>
      <c r="S2476" s="118"/>
      <c r="T2476" s="118"/>
      <c r="U2476" s="118"/>
      <c r="V2476" s="118"/>
      <c r="W2476" s="118"/>
    </row>
    <row r="2477" spans="15:23" ht="14.25">
      <c r="O2477" s="118"/>
      <c r="P2477" s="118"/>
      <c r="Q2477" s="118"/>
      <c r="R2477" s="118"/>
      <c r="S2477" s="118"/>
      <c r="T2477" s="118"/>
      <c r="U2477" s="118"/>
      <c r="V2477" s="118"/>
      <c r="W2477" s="118"/>
    </row>
    <row r="2478" spans="15:23" ht="14.25">
      <c r="O2478" s="118"/>
      <c r="P2478" s="118"/>
      <c r="Q2478" s="118"/>
      <c r="R2478" s="118"/>
      <c r="S2478" s="118"/>
      <c r="T2478" s="118"/>
      <c r="U2478" s="118"/>
      <c r="V2478" s="118"/>
      <c r="W2478" s="118"/>
    </row>
    <row r="2479" spans="15:23" ht="14.25">
      <c r="O2479" s="118"/>
      <c r="P2479" s="118"/>
      <c r="Q2479" s="118"/>
      <c r="R2479" s="118"/>
      <c r="S2479" s="118"/>
      <c r="T2479" s="118"/>
      <c r="U2479" s="118"/>
      <c r="V2479" s="118"/>
      <c r="W2479" s="118"/>
    </row>
    <row r="2480" spans="15:23" ht="14.25">
      <c r="O2480" s="118"/>
      <c r="P2480" s="118"/>
      <c r="Q2480" s="118"/>
      <c r="R2480" s="118"/>
      <c r="S2480" s="118"/>
      <c r="T2480" s="118"/>
      <c r="U2480" s="118"/>
      <c r="V2480" s="118"/>
      <c r="W2480" s="118"/>
    </row>
    <row r="2481" spans="15:23" ht="14.25">
      <c r="O2481" s="118"/>
      <c r="P2481" s="118"/>
      <c r="Q2481" s="118"/>
      <c r="R2481" s="118"/>
      <c r="S2481" s="118"/>
      <c r="T2481" s="118"/>
      <c r="U2481" s="118"/>
      <c r="V2481" s="118"/>
      <c r="W2481" s="118"/>
    </row>
    <row r="2482" spans="15:23" ht="14.25">
      <c r="O2482" s="118"/>
      <c r="P2482" s="118"/>
      <c r="Q2482" s="118"/>
      <c r="R2482" s="118"/>
      <c r="S2482" s="118"/>
      <c r="T2482" s="118"/>
      <c r="U2482" s="118"/>
      <c r="V2482" s="118"/>
      <c r="W2482" s="118"/>
    </row>
    <row r="2483" spans="15:23" ht="14.25">
      <c r="O2483" s="118"/>
      <c r="P2483" s="118"/>
      <c r="Q2483" s="118"/>
      <c r="R2483" s="118"/>
      <c r="S2483" s="118"/>
      <c r="T2483" s="118"/>
      <c r="U2483" s="118"/>
      <c r="V2483" s="118"/>
      <c r="W2483" s="118"/>
    </row>
    <row r="2484" spans="15:23" ht="14.25">
      <c r="O2484" s="118"/>
      <c r="P2484" s="118"/>
      <c r="Q2484" s="118"/>
      <c r="R2484" s="118"/>
      <c r="S2484" s="118"/>
      <c r="T2484" s="118"/>
      <c r="U2484" s="118"/>
      <c r="V2484" s="118"/>
      <c r="W2484" s="118"/>
    </row>
    <row r="2485" spans="15:23" ht="14.25">
      <c r="O2485" s="118"/>
      <c r="P2485" s="118"/>
      <c r="Q2485" s="118"/>
      <c r="R2485" s="118"/>
      <c r="S2485" s="118"/>
      <c r="T2485" s="118"/>
      <c r="U2485" s="118"/>
      <c r="V2485" s="118"/>
      <c r="W2485" s="118"/>
    </row>
    <row r="2486" spans="15:23" ht="14.25">
      <c r="O2486" s="118"/>
      <c r="P2486" s="118"/>
      <c r="Q2486" s="118"/>
      <c r="R2486" s="118"/>
      <c r="S2486" s="118"/>
      <c r="T2486" s="118"/>
      <c r="U2486" s="118"/>
      <c r="V2486" s="118"/>
      <c r="W2486" s="118"/>
    </row>
    <row r="2487" spans="15:23" ht="14.25">
      <c r="O2487" s="118"/>
      <c r="P2487" s="118"/>
      <c r="Q2487" s="118"/>
      <c r="R2487" s="118"/>
      <c r="S2487" s="118"/>
      <c r="T2487" s="118"/>
      <c r="U2487" s="118"/>
      <c r="V2487" s="118"/>
      <c r="W2487" s="118"/>
    </row>
    <row r="2488" spans="15:23" ht="14.25">
      <c r="O2488" s="118"/>
      <c r="P2488" s="118"/>
      <c r="Q2488" s="118"/>
      <c r="R2488" s="118"/>
      <c r="S2488" s="118"/>
      <c r="T2488" s="118"/>
      <c r="U2488" s="118"/>
      <c r="V2488" s="118"/>
      <c r="W2488" s="118"/>
    </row>
    <row r="2489" spans="15:23" ht="14.25">
      <c r="O2489" s="118"/>
      <c r="P2489" s="118"/>
      <c r="Q2489" s="118"/>
      <c r="R2489" s="118"/>
      <c r="S2489" s="118"/>
      <c r="T2489" s="118"/>
      <c r="U2489" s="118"/>
      <c r="V2489" s="118"/>
      <c r="W2489" s="118"/>
    </row>
    <row r="2490" spans="15:23" ht="14.25">
      <c r="O2490" s="118"/>
      <c r="P2490" s="118"/>
      <c r="Q2490" s="118"/>
      <c r="R2490" s="118"/>
      <c r="S2490" s="118"/>
      <c r="T2490" s="118"/>
      <c r="U2490" s="118"/>
      <c r="V2490" s="118"/>
      <c r="W2490" s="118"/>
    </row>
    <row r="2491" spans="15:23" ht="14.25">
      <c r="O2491" s="118"/>
      <c r="P2491" s="118"/>
      <c r="Q2491" s="118"/>
      <c r="R2491" s="118"/>
      <c r="S2491" s="118"/>
      <c r="T2491" s="118"/>
      <c r="U2491" s="118"/>
      <c r="V2491" s="118"/>
      <c r="W2491" s="118"/>
    </row>
    <row r="2492" spans="15:23" ht="14.25">
      <c r="O2492" s="118"/>
      <c r="P2492" s="118"/>
      <c r="Q2492" s="118"/>
      <c r="R2492" s="118"/>
      <c r="S2492" s="118"/>
      <c r="T2492" s="118"/>
      <c r="U2492" s="118"/>
      <c r="V2492" s="118"/>
      <c r="W2492" s="118"/>
    </row>
    <row r="2493" spans="15:23" ht="14.25">
      <c r="O2493" s="118"/>
      <c r="P2493" s="118"/>
      <c r="Q2493" s="118"/>
      <c r="R2493" s="118"/>
      <c r="S2493" s="118"/>
      <c r="T2493" s="118"/>
      <c r="U2493" s="118"/>
      <c r="V2493" s="118"/>
      <c r="W2493" s="118"/>
    </row>
    <row r="2494" spans="15:23" ht="14.25">
      <c r="O2494" s="118"/>
      <c r="P2494" s="118"/>
      <c r="Q2494" s="118"/>
      <c r="R2494" s="118"/>
      <c r="S2494" s="118"/>
      <c r="T2494" s="118"/>
      <c r="U2494" s="118"/>
      <c r="V2494" s="118"/>
      <c r="W2494" s="118"/>
    </row>
    <row r="2495" spans="15:23" ht="14.25">
      <c r="O2495" s="118"/>
      <c r="P2495" s="118"/>
      <c r="Q2495" s="118"/>
      <c r="R2495" s="118"/>
      <c r="S2495" s="118"/>
      <c r="T2495" s="118"/>
      <c r="U2495" s="118"/>
      <c r="V2495" s="118"/>
      <c r="W2495" s="118"/>
    </row>
    <row r="2496" spans="15:23" ht="14.25">
      <c r="O2496" s="118"/>
      <c r="P2496" s="118"/>
      <c r="Q2496" s="118"/>
      <c r="R2496" s="118"/>
      <c r="S2496" s="118"/>
      <c r="T2496" s="118"/>
      <c r="U2496" s="118"/>
      <c r="V2496" s="118"/>
      <c r="W2496" s="118"/>
    </row>
    <row r="2497" spans="15:23" ht="14.25">
      <c r="O2497" s="118"/>
      <c r="P2497" s="118"/>
      <c r="Q2497" s="118"/>
      <c r="R2497" s="118"/>
      <c r="S2497" s="118"/>
      <c r="T2497" s="118"/>
      <c r="U2497" s="118"/>
      <c r="V2497" s="118"/>
      <c r="W2497" s="118"/>
    </row>
    <row r="2498" spans="15:23" ht="14.25">
      <c r="O2498" s="118"/>
      <c r="P2498" s="118"/>
      <c r="Q2498" s="118"/>
      <c r="R2498" s="118"/>
      <c r="S2498" s="118"/>
      <c r="T2498" s="118"/>
      <c r="U2498" s="118"/>
      <c r="V2498" s="118"/>
      <c r="W2498" s="118"/>
    </row>
    <row r="2499" spans="15:23" ht="14.25">
      <c r="O2499" s="118"/>
      <c r="P2499" s="118"/>
      <c r="Q2499" s="118"/>
      <c r="R2499" s="118"/>
      <c r="S2499" s="118"/>
      <c r="T2499" s="118"/>
      <c r="U2499" s="118"/>
      <c r="V2499" s="118"/>
      <c r="W2499" s="118"/>
    </row>
    <row r="2500" spans="15:23" ht="14.25">
      <c r="O2500" s="118"/>
      <c r="P2500" s="118"/>
      <c r="Q2500" s="118"/>
      <c r="R2500" s="118"/>
      <c r="S2500" s="118"/>
      <c r="T2500" s="118"/>
      <c r="U2500" s="118"/>
      <c r="V2500" s="118"/>
      <c r="W2500" s="118"/>
    </row>
    <row r="2501" spans="15:23" ht="14.25">
      <c r="O2501" s="118"/>
      <c r="P2501" s="118"/>
      <c r="Q2501" s="118"/>
      <c r="R2501" s="118"/>
      <c r="S2501" s="118"/>
      <c r="T2501" s="118"/>
      <c r="U2501" s="118"/>
      <c r="V2501" s="118"/>
      <c r="W2501" s="118"/>
    </row>
    <row r="2502" spans="15:23" ht="14.25">
      <c r="O2502" s="118"/>
      <c r="P2502" s="118"/>
      <c r="Q2502" s="118"/>
      <c r="R2502" s="118"/>
      <c r="S2502" s="118"/>
      <c r="T2502" s="118"/>
      <c r="U2502" s="118"/>
      <c r="V2502" s="118"/>
      <c r="W2502" s="118"/>
    </row>
    <row r="2503" spans="15:23" ht="14.25">
      <c r="O2503" s="118"/>
      <c r="P2503" s="118"/>
      <c r="Q2503" s="118"/>
      <c r="R2503" s="118"/>
      <c r="S2503" s="118"/>
      <c r="T2503" s="118"/>
      <c r="U2503" s="118"/>
      <c r="V2503" s="118"/>
      <c r="W2503" s="118"/>
    </row>
    <row r="2504" spans="15:23" ht="14.25">
      <c r="O2504" s="118"/>
      <c r="P2504" s="118"/>
      <c r="Q2504" s="118"/>
      <c r="R2504" s="118"/>
      <c r="S2504" s="118"/>
      <c r="T2504" s="118"/>
      <c r="U2504" s="118"/>
      <c r="V2504" s="118"/>
      <c r="W2504" s="118"/>
    </row>
    <row r="2505" spans="15:23" ht="14.25">
      <c r="O2505" s="118"/>
      <c r="P2505" s="118"/>
      <c r="Q2505" s="118"/>
      <c r="R2505" s="118"/>
      <c r="S2505" s="118"/>
      <c r="T2505" s="118"/>
      <c r="U2505" s="118"/>
      <c r="V2505" s="118"/>
      <c r="W2505" s="118"/>
    </row>
    <row r="2506" spans="15:23" ht="14.25">
      <c r="O2506" s="118"/>
      <c r="P2506" s="118"/>
      <c r="Q2506" s="118"/>
      <c r="R2506" s="118"/>
      <c r="S2506" s="118"/>
      <c r="T2506" s="118"/>
      <c r="U2506" s="118"/>
      <c r="V2506" s="118"/>
      <c r="W2506" s="118"/>
    </row>
    <row r="2507" spans="15:23" ht="14.25">
      <c r="O2507" s="118"/>
      <c r="P2507" s="118"/>
      <c r="Q2507" s="118"/>
      <c r="R2507" s="118"/>
      <c r="S2507" s="118"/>
      <c r="T2507" s="118"/>
      <c r="U2507" s="118"/>
      <c r="V2507" s="118"/>
      <c r="W2507" s="118"/>
    </row>
    <row r="2508" spans="15:23" ht="14.25">
      <c r="O2508" s="118"/>
      <c r="P2508" s="118"/>
      <c r="Q2508" s="118"/>
      <c r="R2508" s="118"/>
      <c r="S2508" s="118"/>
      <c r="T2508" s="118"/>
      <c r="U2508" s="118"/>
      <c r="V2508" s="118"/>
      <c r="W2508" s="118"/>
    </row>
    <row r="2509" spans="15:23" ht="14.25">
      <c r="O2509" s="118"/>
      <c r="P2509" s="118"/>
      <c r="Q2509" s="118"/>
      <c r="R2509" s="118"/>
      <c r="S2509" s="118"/>
      <c r="T2509" s="118"/>
      <c r="U2509" s="118"/>
      <c r="V2509" s="118"/>
      <c r="W2509" s="118"/>
    </row>
    <row r="2510" spans="15:23" ht="14.25">
      <c r="O2510" s="118"/>
      <c r="P2510" s="118"/>
      <c r="Q2510" s="118"/>
      <c r="R2510" s="118"/>
      <c r="S2510" s="118"/>
      <c r="T2510" s="118"/>
      <c r="U2510" s="118"/>
      <c r="V2510" s="118"/>
      <c r="W2510" s="118"/>
    </row>
    <row r="2511" spans="15:23" ht="14.25">
      <c r="O2511" s="118"/>
      <c r="P2511" s="118"/>
      <c r="Q2511" s="118"/>
      <c r="R2511" s="118"/>
      <c r="S2511" s="118"/>
      <c r="T2511" s="118"/>
      <c r="U2511" s="118"/>
      <c r="V2511" s="118"/>
      <c r="W2511" s="118"/>
    </row>
    <row r="2512" spans="15:23" ht="14.25">
      <c r="O2512" s="118"/>
      <c r="P2512" s="118"/>
      <c r="Q2512" s="118"/>
      <c r="R2512" s="118"/>
      <c r="S2512" s="118"/>
      <c r="T2512" s="118"/>
      <c r="U2512" s="118"/>
      <c r="V2512" s="118"/>
      <c r="W2512" s="118"/>
    </row>
    <row r="2513" spans="15:23" ht="14.25">
      <c r="O2513" s="118"/>
      <c r="P2513" s="118"/>
      <c r="Q2513" s="118"/>
      <c r="R2513" s="118"/>
      <c r="S2513" s="118"/>
      <c r="T2513" s="118"/>
      <c r="U2513" s="118"/>
      <c r="V2513" s="118"/>
      <c r="W2513" s="118"/>
    </row>
    <row r="2514" spans="15:23" ht="14.25">
      <c r="O2514" s="118"/>
      <c r="P2514" s="118"/>
      <c r="Q2514" s="118"/>
      <c r="R2514" s="118"/>
      <c r="S2514" s="118"/>
      <c r="T2514" s="118"/>
      <c r="U2514" s="118"/>
      <c r="V2514" s="118"/>
      <c r="W2514" s="118"/>
    </row>
    <row r="2515" spans="15:23" ht="14.25">
      <c r="O2515" s="118"/>
      <c r="P2515" s="118"/>
      <c r="Q2515" s="118"/>
      <c r="R2515" s="118"/>
      <c r="S2515" s="118"/>
      <c r="T2515" s="118"/>
      <c r="U2515" s="118"/>
      <c r="V2515" s="118"/>
      <c r="W2515" s="118"/>
    </row>
    <row r="2516" spans="15:23" ht="14.25">
      <c r="O2516" s="118"/>
      <c r="P2516" s="118"/>
      <c r="Q2516" s="118"/>
      <c r="R2516" s="118"/>
      <c r="S2516" s="118"/>
      <c r="T2516" s="118"/>
      <c r="U2516" s="118"/>
      <c r="V2516" s="118"/>
      <c r="W2516" s="118"/>
    </row>
    <row r="2517" spans="15:23" ht="14.25">
      <c r="O2517" s="118"/>
      <c r="P2517" s="118"/>
      <c r="Q2517" s="118"/>
      <c r="R2517" s="118"/>
      <c r="S2517" s="118"/>
      <c r="T2517" s="118"/>
      <c r="U2517" s="118"/>
      <c r="V2517" s="118"/>
      <c r="W2517" s="118"/>
    </row>
    <row r="2518" spans="15:23" ht="14.25">
      <c r="O2518" s="118"/>
      <c r="P2518" s="118"/>
      <c r="Q2518" s="118"/>
      <c r="R2518" s="118"/>
      <c r="S2518" s="118"/>
      <c r="T2518" s="118"/>
      <c r="U2518" s="118"/>
      <c r="V2518" s="118"/>
      <c r="W2518" s="118"/>
    </row>
    <row r="2519" spans="15:23" ht="14.25">
      <c r="O2519" s="118"/>
      <c r="P2519" s="118"/>
      <c r="Q2519" s="118"/>
      <c r="R2519" s="118"/>
      <c r="S2519" s="118"/>
      <c r="T2519" s="118"/>
      <c r="U2519" s="118"/>
      <c r="V2519" s="118"/>
      <c r="W2519" s="118"/>
    </row>
    <row r="2520" spans="15:23" ht="14.25">
      <c r="O2520" s="118"/>
      <c r="P2520" s="118"/>
      <c r="Q2520" s="118"/>
      <c r="R2520" s="118"/>
      <c r="S2520" s="118"/>
      <c r="T2520" s="118"/>
      <c r="U2520" s="118"/>
      <c r="V2520" s="118"/>
      <c r="W2520" s="118"/>
    </row>
    <row r="2521" spans="15:23" ht="14.25">
      <c r="O2521" s="118"/>
      <c r="P2521" s="118"/>
      <c r="Q2521" s="118"/>
      <c r="R2521" s="118"/>
      <c r="S2521" s="118"/>
      <c r="T2521" s="118"/>
      <c r="U2521" s="118"/>
      <c r="V2521" s="118"/>
      <c r="W2521" s="118"/>
    </row>
    <row r="2522" spans="15:23" ht="14.25">
      <c r="O2522" s="118"/>
      <c r="P2522" s="118"/>
      <c r="Q2522" s="118"/>
      <c r="R2522" s="118"/>
      <c r="S2522" s="118"/>
      <c r="T2522" s="118"/>
      <c r="U2522" s="118"/>
      <c r="V2522" s="118"/>
      <c r="W2522" s="118"/>
    </row>
    <row r="2523" spans="15:23" ht="14.25">
      <c r="O2523" s="118"/>
      <c r="P2523" s="118"/>
      <c r="Q2523" s="118"/>
      <c r="R2523" s="118"/>
      <c r="S2523" s="118"/>
      <c r="T2523" s="118"/>
      <c r="U2523" s="118"/>
      <c r="V2523" s="118"/>
      <c r="W2523" s="118"/>
    </row>
    <row r="2524" spans="15:23" ht="14.25">
      <c r="O2524" s="118"/>
      <c r="P2524" s="118"/>
      <c r="Q2524" s="118"/>
      <c r="R2524" s="118"/>
      <c r="S2524" s="118"/>
      <c r="T2524" s="118"/>
      <c r="U2524" s="118"/>
      <c r="V2524" s="118"/>
      <c r="W2524" s="118"/>
    </row>
    <row r="2525" spans="15:23" ht="14.25">
      <c r="O2525" s="118"/>
      <c r="P2525" s="118"/>
      <c r="Q2525" s="118"/>
      <c r="R2525" s="118"/>
      <c r="S2525" s="118"/>
      <c r="T2525" s="118"/>
      <c r="U2525" s="118"/>
      <c r="V2525" s="118"/>
      <c r="W2525" s="118"/>
    </row>
    <row r="2526" spans="15:23" ht="14.25">
      <c r="O2526" s="118"/>
      <c r="P2526" s="118"/>
      <c r="Q2526" s="118"/>
      <c r="R2526" s="118"/>
      <c r="S2526" s="118"/>
      <c r="T2526" s="118"/>
      <c r="U2526" s="118"/>
      <c r="V2526" s="118"/>
      <c r="W2526" s="118"/>
    </row>
    <row r="2527" spans="15:23" ht="14.25">
      <c r="O2527" s="118"/>
      <c r="P2527" s="118"/>
      <c r="Q2527" s="118"/>
      <c r="R2527" s="118"/>
      <c r="S2527" s="118"/>
      <c r="T2527" s="118"/>
      <c r="U2527" s="118"/>
      <c r="V2527" s="118"/>
      <c r="W2527" s="118"/>
    </row>
    <row r="2528" spans="15:23" ht="14.25">
      <c r="O2528" s="118"/>
      <c r="P2528" s="118"/>
      <c r="Q2528" s="118"/>
      <c r="R2528" s="118"/>
      <c r="S2528" s="118"/>
      <c r="T2528" s="118"/>
      <c r="U2528" s="118"/>
      <c r="V2528" s="118"/>
      <c r="W2528" s="118"/>
    </row>
    <row r="2529" spans="15:23" ht="14.25">
      <c r="O2529" s="118"/>
      <c r="P2529" s="118"/>
      <c r="Q2529" s="118"/>
      <c r="R2529" s="118"/>
      <c r="S2529" s="118"/>
      <c r="T2529" s="118"/>
      <c r="U2529" s="118"/>
      <c r="V2529" s="118"/>
      <c r="W2529" s="118"/>
    </row>
    <row r="2530" spans="15:23" ht="14.25">
      <c r="O2530" s="118"/>
      <c r="P2530" s="118"/>
      <c r="Q2530" s="118"/>
      <c r="R2530" s="118"/>
      <c r="S2530" s="118"/>
      <c r="T2530" s="118"/>
      <c r="U2530" s="118"/>
      <c r="V2530" s="118"/>
      <c r="W2530" s="118"/>
    </row>
    <row r="2531" spans="15:23" ht="14.25">
      <c r="O2531" s="118"/>
      <c r="P2531" s="118"/>
      <c r="Q2531" s="118"/>
      <c r="R2531" s="118"/>
      <c r="S2531" s="118"/>
      <c r="T2531" s="118"/>
      <c r="U2531" s="118"/>
      <c r="V2531" s="118"/>
      <c r="W2531" s="118"/>
    </row>
    <row r="2532" spans="15:23" ht="14.25">
      <c r="O2532" s="118"/>
      <c r="P2532" s="118"/>
      <c r="Q2532" s="118"/>
      <c r="R2532" s="118"/>
      <c r="S2532" s="118"/>
      <c r="T2532" s="118"/>
      <c r="U2532" s="118"/>
      <c r="V2532" s="118"/>
      <c r="W2532" s="118"/>
    </row>
    <row r="2533" spans="15:23" ht="14.25">
      <c r="O2533" s="118"/>
      <c r="P2533" s="118"/>
      <c r="Q2533" s="118"/>
      <c r="R2533" s="118"/>
      <c r="S2533" s="118"/>
      <c r="T2533" s="118"/>
      <c r="U2533" s="118"/>
      <c r="V2533" s="118"/>
      <c r="W2533" s="118"/>
    </row>
    <row r="2534" spans="15:23" ht="14.25">
      <c r="O2534" s="118"/>
      <c r="P2534" s="118"/>
      <c r="Q2534" s="118"/>
      <c r="R2534" s="118"/>
      <c r="S2534" s="118"/>
      <c r="T2534" s="118"/>
      <c r="U2534" s="118"/>
      <c r="V2534" s="118"/>
      <c r="W2534" s="118"/>
    </row>
    <row r="2535" spans="15:23" ht="14.25">
      <c r="O2535" s="118"/>
      <c r="P2535" s="118"/>
      <c r="Q2535" s="118"/>
      <c r="R2535" s="118"/>
      <c r="S2535" s="118"/>
      <c r="T2535" s="118"/>
      <c r="U2535" s="118"/>
      <c r="V2535" s="118"/>
      <c r="W2535" s="118"/>
    </row>
    <row r="2536" spans="15:23" ht="14.25">
      <c r="O2536" s="118"/>
      <c r="P2536" s="118"/>
      <c r="Q2536" s="118"/>
      <c r="R2536" s="118"/>
      <c r="S2536" s="118"/>
      <c r="T2536" s="118"/>
      <c r="U2536" s="118"/>
      <c r="V2536" s="118"/>
      <c r="W2536" s="118"/>
    </row>
    <row r="2537" spans="15:23" ht="14.25">
      <c r="O2537" s="118"/>
      <c r="P2537" s="118"/>
      <c r="Q2537" s="118"/>
      <c r="R2537" s="118"/>
      <c r="S2537" s="118"/>
      <c r="T2537" s="118"/>
      <c r="U2537" s="118"/>
      <c r="V2537" s="118"/>
      <c r="W2537" s="118"/>
    </row>
    <row r="2538" spans="15:23" ht="14.25">
      <c r="O2538" s="118"/>
      <c r="P2538" s="118"/>
      <c r="Q2538" s="118"/>
      <c r="R2538" s="118"/>
      <c r="S2538" s="118"/>
      <c r="T2538" s="118"/>
      <c r="U2538" s="118"/>
      <c r="V2538" s="118"/>
      <c r="W2538" s="118"/>
    </row>
    <row r="2539" spans="15:23" ht="14.25">
      <c r="O2539" s="118"/>
      <c r="P2539" s="118"/>
      <c r="Q2539" s="118"/>
      <c r="R2539" s="118"/>
      <c r="S2539" s="118"/>
      <c r="T2539" s="118"/>
      <c r="U2539" s="118"/>
      <c r="V2539" s="118"/>
      <c r="W2539" s="118"/>
    </row>
    <row r="2540" spans="15:23" ht="14.25">
      <c r="O2540" s="118"/>
      <c r="P2540" s="118"/>
      <c r="Q2540" s="118"/>
      <c r="R2540" s="118"/>
      <c r="S2540" s="118"/>
      <c r="T2540" s="118"/>
      <c r="U2540" s="118"/>
      <c r="V2540" s="118"/>
      <c r="W2540" s="118"/>
    </row>
    <row r="2541" spans="15:23" ht="14.25">
      <c r="O2541" s="118"/>
      <c r="P2541" s="118"/>
      <c r="Q2541" s="118"/>
      <c r="R2541" s="118"/>
      <c r="S2541" s="118"/>
      <c r="T2541" s="118"/>
      <c r="U2541" s="118"/>
      <c r="V2541" s="118"/>
      <c r="W2541" s="118"/>
    </row>
    <row r="2542" spans="15:23" ht="14.25">
      <c r="O2542" s="118"/>
      <c r="P2542" s="118"/>
      <c r="Q2542" s="118"/>
      <c r="R2542" s="118"/>
      <c r="S2542" s="118"/>
      <c r="T2542" s="118"/>
      <c r="U2542" s="118"/>
      <c r="V2542" s="118"/>
      <c r="W2542" s="118"/>
    </row>
    <row r="2543" spans="15:23" ht="14.25">
      <c r="O2543" s="118"/>
      <c r="P2543" s="118"/>
      <c r="Q2543" s="118"/>
      <c r="R2543" s="118"/>
      <c r="S2543" s="118"/>
      <c r="T2543" s="118"/>
      <c r="U2543" s="118"/>
      <c r="V2543" s="118"/>
      <c r="W2543" s="118"/>
    </row>
    <row r="2544" spans="15:23" ht="14.25">
      <c r="O2544" s="118"/>
      <c r="P2544" s="118"/>
      <c r="Q2544" s="118"/>
      <c r="R2544" s="118"/>
      <c r="S2544" s="118"/>
      <c r="T2544" s="118"/>
      <c r="U2544" s="118"/>
      <c r="V2544" s="118"/>
      <c r="W2544" s="118"/>
    </row>
    <row r="2545" spans="15:23" ht="14.25">
      <c r="O2545" s="118"/>
      <c r="P2545" s="118"/>
      <c r="Q2545" s="118"/>
      <c r="R2545" s="118"/>
      <c r="S2545" s="118"/>
      <c r="T2545" s="118"/>
      <c r="U2545" s="118"/>
      <c r="V2545" s="118"/>
      <c r="W2545" s="118"/>
    </row>
    <row r="2546" spans="15:23" ht="14.25">
      <c r="O2546" s="118"/>
      <c r="P2546" s="118"/>
      <c r="Q2546" s="118"/>
      <c r="R2546" s="118"/>
      <c r="S2546" s="118"/>
      <c r="T2546" s="118"/>
      <c r="U2546" s="118"/>
      <c r="V2546" s="118"/>
      <c r="W2546" s="118"/>
    </row>
    <row r="2547" spans="15:23" ht="14.25">
      <c r="O2547" s="118"/>
      <c r="P2547" s="118"/>
      <c r="Q2547" s="118"/>
      <c r="R2547" s="118"/>
      <c r="S2547" s="118"/>
      <c r="T2547" s="118"/>
      <c r="U2547" s="118"/>
      <c r="V2547" s="118"/>
      <c r="W2547" s="118"/>
    </row>
    <row r="2548" spans="15:23" ht="14.25">
      <c r="O2548" s="118"/>
      <c r="P2548" s="118"/>
      <c r="Q2548" s="118"/>
      <c r="R2548" s="118"/>
      <c r="S2548" s="118"/>
      <c r="T2548" s="118"/>
      <c r="U2548" s="118"/>
      <c r="V2548" s="118"/>
      <c r="W2548" s="118"/>
    </row>
    <row r="2549" spans="15:23" ht="14.25">
      <c r="O2549" s="118"/>
      <c r="P2549" s="118"/>
      <c r="Q2549" s="118"/>
      <c r="R2549" s="118"/>
      <c r="S2549" s="118"/>
      <c r="T2549" s="118"/>
      <c r="U2549" s="118"/>
      <c r="V2549" s="118"/>
      <c r="W2549" s="118"/>
    </row>
    <row r="2550" spans="15:23" ht="14.25">
      <c r="O2550" s="118"/>
      <c r="P2550" s="118"/>
      <c r="Q2550" s="118"/>
      <c r="R2550" s="118"/>
      <c r="S2550" s="118"/>
      <c r="T2550" s="118"/>
      <c r="U2550" s="118"/>
      <c r="V2550" s="118"/>
      <c r="W2550" s="118"/>
    </row>
    <row r="2551" spans="15:23" ht="14.25">
      <c r="O2551" s="118"/>
      <c r="P2551" s="118"/>
      <c r="Q2551" s="118"/>
      <c r="R2551" s="118"/>
      <c r="S2551" s="118"/>
      <c r="T2551" s="118"/>
      <c r="U2551" s="118"/>
      <c r="V2551" s="118"/>
      <c r="W2551" s="118"/>
    </row>
    <row r="2552" spans="15:23" ht="14.25">
      <c r="O2552" s="118"/>
      <c r="P2552" s="118"/>
      <c r="Q2552" s="118"/>
      <c r="R2552" s="118"/>
      <c r="S2552" s="118"/>
      <c r="T2552" s="118"/>
      <c r="U2552" s="118"/>
      <c r="V2552" s="118"/>
      <c r="W2552" s="118"/>
    </row>
    <row r="2553" spans="15:23" ht="14.25">
      <c r="O2553" s="118"/>
      <c r="P2553" s="118"/>
      <c r="Q2553" s="118"/>
      <c r="R2553" s="118"/>
      <c r="S2553" s="118"/>
      <c r="T2553" s="118"/>
      <c r="U2553" s="118"/>
      <c r="V2553" s="118"/>
      <c r="W2553" s="118"/>
    </row>
    <row r="2554" spans="15:23" ht="14.25">
      <c r="O2554" s="118"/>
      <c r="P2554" s="118"/>
      <c r="Q2554" s="118"/>
      <c r="R2554" s="118"/>
      <c r="S2554" s="118"/>
      <c r="T2554" s="118"/>
      <c r="U2554" s="118"/>
      <c r="V2554" s="118"/>
      <c r="W2554" s="118"/>
    </row>
    <row r="2555" spans="15:23" ht="14.25">
      <c r="O2555" s="118"/>
      <c r="P2555" s="118"/>
      <c r="Q2555" s="118"/>
      <c r="R2555" s="118"/>
      <c r="S2555" s="118"/>
      <c r="T2555" s="118"/>
      <c r="U2555" s="118"/>
      <c r="V2555" s="118"/>
      <c r="W2555" s="118"/>
    </row>
    <row r="2556" spans="15:23" ht="14.25">
      <c r="O2556" s="118"/>
      <c r="P2556" s="118"/>
      <c r="Q2556" s="118"/>
      <c r="R2556" s="118"/>
      <c r="S2556" s="118"/>
      <c r="T2556" s="118"/>
      <c r="U2556" s="118"/>
      <c r="V2556" s="118"/>
      <c r="W2556" s="118"/>
    </row>
    <row r="2557" spans="15:23" ht="14.25">
      <c r="O2557" s="118"/>
      <c r="P2557" s="118"/>
      <c r="Q2557" s="118"/>
      <c r="R2557" s="118"/>
      <c r="S2557" s="118"/>
      <c r="T2557" s="118"/>
      <c r="U2557" s="118"/>
      <c r="V2557" s="118"/>
      <c r="W2557" s="118"/>
    </row>
    <row r="2558" spans="15:23" ht="14.25">
      <c r="O2558" s="118"/>
      <c r="P2558" s="118"/>
      <c r="Q2558" s="118"/>
      <c r="R2558" s="118"/>
      <c r="S2558" s="118"/>
      <c r="T2558" s="118"/>
      <c r="U2558" s="118"/>
      <c r="V2558" s="118"/>
      <c r="W2558" s="118"/>
    </row>
    <row r="2559" spans="15:23" ht="14.25">
      <c r="O2559" s="118"/>
      <c r="P2559" s="118"/>
      <c r="Q2559" s="118"/>
      <c r="R2559" s="118"/>
      <c r="S2559" s="118"/>
      <c r="T2559" s="118"/>
      <c r="U2559" s="118"/>
      <c r="V2559" s="118"/>
      <c r="W2559" s="118"/>
    </row>
    <row r="2560" spans="15:23" ht="14.25">
      <c r="O2560" s="118"/>
      <c r="P2560" s="118"/>
      <c r="Q2560" s="118"/>
      <c r="R2560" s="118"/>
      <c r="S2560" s="118"/>
      <c r="T2560" s="118"/>
      <c r="U2560" s="118"/>
      <c r="V2560" s="118"/>
      <c r="W2560" s="118"/>
    </row>
    <row r="2561" spans="15:23" ht="14.25">
      <c r="O2561" s="118"/>
      <c r="P2561" s="118"/>
      <c r="Q2561" s="118"/>
      <c r="R2561" s="118"/>
      <c r="S2561" s="118"/>
      <c r="T2561" s="118"/>
      <c r="U2561" s="118"/>
      <c r="V2561" s="118"/>
      <c r="W2561" s="118"/>
    </row>
    <row r="2562" spans="15:23" ht="14.25">
      <c r="O2562" s="118"/>
      <c r="P2562" s="118"/>
      <c r="Q2562" s="118"/>
      <c r="R2562" s="118"/>
      <c r="S2562" s="118"/>
      <c r="T2562" s="118"/>
      <c r="U2562" s="118"/>
      <c r="V2562" s="118"/>
      <c r="W2562" s="118"/>
    </row>
    <row r="2563" spans="15:23" ht="14.25">
      <c r="O2563" s="118"/>
      <c r="P2563" s="118"/>
      <c r="Q2563" s="118"/>
      <c r="R2563" s="118"/>
      <c r="S2563" s="118"/>
      <c r="T2563" s="118"/>
      <c r="U2563" s="118"/>
      <c r="V2563" s="118"/>
      <c r="W2563" s="118"/>
    </row>
    <row r="2564" spans="15:23" ht="14.25">
      <c r="O2564" s="118"/>
      <c r="P2564" s="118"/>
      <c r="Q2564" s="118"/>
      <c r="R2564" s="118"/>
      <c r="S2564" s="118"/>
      <c r="T2564" s="118"/>
      <c r="U2564" s="118"/>
      <c r="V2564" s="118"/>
      <c r="W2564" s="118"/>
    </row>
    <row r="2565" spans="15:23" ht="14.25">
      <c r="O2565" s="118"/>
      <c r="P2565" s="118"/>
      <c r="Q2565" s="118"/>
      <c r="R2565" s="118"/>
      <c r="S2565" s="118"/>
      <c r="T2565" s="118"/>
      <c r="U2565" s="118"/>
      <c r="V2565" s="118"/>
      <c r="W2565" s="118"/>
    </row>
    <row r="2566" spans="15:23" ht="14.25">
      <c r="O2566" s="118"/>
      <c r="P2566" s="118"/>
      <c r="Q2566" s="118"/>
      <c r="R2566" s="118"/>
      <c r="S2566" s="118"/>
      <c r="T2566" s="118"/>
      <c r="U2566" s="118"/>
      <c r="V2566" s="118"/>
      <c r="W2566" s="118"/>
    </row>
    <row r="2567" spans="15:23" ht="14.25">
      <c r="O2567" s="118"/>
      <c r="P2567" s="118"/>
      <c r="Q2567" s="118"/>
      <c r="R2567" s="118"/>
      <c r="S2567" s="118"/>
      <c r="T2567" s="118"/>
      <c r="U2567" s="118"/>
      <c r="V2567" s="118"/>
      <c r="W2567" s="118"/>
    </row>
    <row r="2568" spans="15:23" ht="14.25">
      <c r="O2568" s="118"/>
      <c r="P2568" s="118"/>
      <c r="Q2568" s="118"/>
      <c r="R2568" s="118"/>
      <c r="S2568" s="118"/>
      <c r="T2568" s="118"/>
      <c r="U2568" s="118"/>
      <c r="V2568" s="118"/>
      <c r="W2568" s="118"/>
    </row>
    <row r="2569" spans="15:23" ht="14.25">
      <c r="O2569" s="118"/>
      <c r="P2569" s="118"/>
      <c r="Q2569" s="118"/>
      <c r="R2569" s="118"/>
      <c r="S2569" s="118"/>
      <c r="T2569" s="118"/>
      <c r="U2569" s="118"/>
      <c r="V2569" s="118"/>
      <c r="W2569" s="118"/>
    </row>
    <row r="2570" spans="15:23" ht="14.25">
      <c r="O2570" s="118"/>
      <c r="P2570" s="118"/>
      <c r="Q2570" s="118"/>
      <c r="R2570" s="118"/>
      <c r="S2570" s="118"/>
      <c r="T2570" s="118"/>
      <c r="U2570" s="118"/>
      <c r="V2570" s="118"/>
      <c r="W2570" s="118"/>
    </row>
    <row r="2571" spans="15:23" ht="14.25">
      <c r="O2571" s="118"/>
      <c r="P2571" s="118"/>
      <c r="Q2571" s="118"/>
      <c r="R2571" s="118"/>
      <c r="S2571" s="118"/>
      <c r="T2571" s="118"/>
      <c r="U2571" s="118"/>
      <c r="V2571" s="118"/>
      <c r="W2571" s="118"/>
    </row>
    <row r="2572" spans="15:23" ht="14.25">
      <c r="O2572" s="118"/>
      <c r="P2572" s="118"/>
      <c r="Q2572" s="118"/>
      <c r="R2572" s="118"/>
      <c r="S2572" s="118"/>
      <c r="T2572" s="118"/>
      <c r="U2572" s="118"/>
      <c r="V2572" s="118"/>
      <c r="W2572" s="118"/>
    </row>
    <row r="2573" spans="15:23" ht="14.25">
      <c r="O2573" s="118"/>
      <c r="P2573" s="118"/>
      <c r="Q2573" s="118"/>
      <c r="R2573" s="118"/>
      <c r="S2573" s="118"/>
      <c r="T2573" s="118"/>
      <c r="U2573" s="118"/>
      <c r="V2573" s="118"/>
      <c r="W2573" s="118"/>
    </row>
    <row r="2574" spans="15:23" ht="14.25">
      <c r="O2574" s="118"/>
      <c r="P2574" s="118"/>
      <c r="Q2574" s="118"/>
      <c r="R2574" s="118"/>
      <c r="S2574" s="118"/>
      <c r="T2574" s="118"/>
      <c r="U2574" s="118"/>
      <c r="V2574" s="118"/>
      <c r="W2574" s="118"/>
    </row>
    <row r="2575" spans="15:23" ht="14.25">
      <c r="O2575" s="118"/>
      <c r="P2575" s="118"/>
      <c r="Q2575" s="118"/>
      <c r="R2575" s="118"/>
      <c r="S2575" s="118"/>
      <c r="T2575" s="118"/>
      <c r="U2575" s="118"/>
      <c r="V2575" s="118"/>
      <c r="W2575" s="118"/>
    </row>
    <row r="2576" spans="15:23" ht="14.25">
      <c r="O2576" s="118"/>
      <c r="P2576" s="118"/>
      <c r="Q2576" s="118"/>
      <c r="R2576" s="118"/>
      <c r="S2576" s="118"/>
      <c r="T2576" s="118"/>
      <c r="U2576" s="118"/>
      <c r="V2576" s="118"/>
      <c r="W2576" s="118"/>
    </row>
    <row r="2577" spans="15:23" ht="14.25">
      <c r="O2577" s="118"/>
      <c r="P2577" s="118"/>
      <c r="Q2577" s="118"/>
      <c r="R2577" s="118"/>
      <c r="S2577" s="118"/>
      <c r="T2577" s="118"/>
      <c r="U2577" s="118"/>
      <c r="V2577" s="118"/>
      <c r="W2577" s="118"/>
    </row>
    <row r="2578" spans="15:23" ht="14.25">
      <c r="O2578" s="118"/>
      <c r="P2578" s="118"/>
      <c r="Q2578" s="118"/>
      <c r="R2578" s="118"/>
      <c r="S2578" s="118"/>
      <c r="T2578" s="118"/>
      <c r="U2578" s="118"/>
      <c r="V2578" s="118"/>
      <c r="W2578" s="118"/>
    </row>
    <row r="2579" spans="15:23" ht="14.25">
      <c r="O2579" s="118"/>
      <c r="P2579" s="118"/>
      <c r="Q2579" s="118"/>
      <c r="R2579" s="118"/>
      <c r="S2579" s="118"/>
      <c r="T2579" s="118"/>
      <c r="U2579" s="118"/>
      <c r="V2579" s="118"/>
      <c r="W2579" s="118"/>
    </row>
    <row r="2580" spans="15:23" ht="14.25">
      <c r="O2580" s="118"/>
      <c r="P2580" s="118"/>
      <c r="Q2580" s="118"/>
      <c r="R2580" s="118"/>
      <c r="S2580" s="118"/>
      <c r="T2580" s="118"/>
      <c r="U2580" s="118"/>
      <c r="V2580" s="118"/>
      <c r="W2580" s="118"/>
    </row>
    <row r="2581" spans="15:23" ht="14.25">
      <c r="O2581" s="118"/>
      <c r="P2581" s="118"/>
      <c r="Q2581" s="118"/>
      <c r="R2581" s="118"/>
      <c r="S2581" s="118"/>
      <c r="T2581" s="118"/>
      <c r="U2581" s="118"/>
      <c r="V2581" s="118"/>
      <c r="W2581" s="118"/>
    </row>
    <row r="2582" spans="15:23" ht="14.25">
      <c r="O2582" s="118"/>
      <c r="P2582" s="118"/>
      <c r="Q2582" s="118"/>
      <c r="R2582" s="118"/>
      <c r="S2582" s="118"/>
      <c r="T2582" s="118"/>
      <c r="U2582" s="118"/>
      <c r="V2582" s="118"/>
      <c r="W2582" s="118"/>
    </row>
    <row r="2583" spans="15:23" ht="14.25">
      <c r="O2583" s="118"/>
      <c r="P2583" s="118"/>
      <c r="Q2583" s="118"/>
      <c r="R2583" s="118"/>
      <c r="S2583" s="118"/>
      <c r="T2583" s="118"/>
      <c r="U2583" s="118"/>
      <c r="V2583" s="118"/>
      <c r="W2583" s="118"/>
    </row>
    <row r="2584" spans="15:23" ht="14.25">
      <c r="O2584" s="118"/>
      <c r="P2584" s="118"/>
      <c r="Q2584" s="118"/>
      <c r="R2584" s="118"/>
      <c r="S2584" s="118"/>
      <c r="T2584" s="118"/>
      <c r="U2584" s="118"/>
      <c r="V2584" s="118"/>
      <c r="W2584" s="118"/>
    </row>
    <row r="2585" spans="15:23" ht="14.25">
      <c r="O2585" s="118"/>
      <c r="P2585" s="118"/>
      <c r="Q2585" s="118"/>
      <c r="R2585" s="118"/>
      <c r="S2585" s="118"/>
      <c r="T2585" s="118"/>
      <c r="U2585" s="118"/>
      <c r="V2585" s="118"/>
      <c r="W2585" s="118"/>
    </row>
    <row r="2586" spans="15:23" ht="14.25">
      <c r="O2586" s="118"/>
      <c r="P2586" s="118"/>
      <c r="Q2586" s="118"/>
      <c r="R2586" s="118"/>
      <c r="S2586" s="118"/>
      <c r="T2586" s="118"/>
      <c r="U2586" s="118"/>
      <c r="V2586" s="118"/>
      <c r="W2586" s="118"/>
    </row>
    <row r="2587" spans="15:23" ht="14.25">
      <c r="O2587" s="118"/>
      <c r="P2587" s="118"/>
      <c r="Q2587" s="118"/>
      <c r="R2587" s="118"/>
      <c r="S2587" s="118"/>
      <c r="T2587" s="118"/>
      <c r="U2587" s="118"/>
      <c r="V2587" s="118"/>
      <c r="W2587" s="118"/>
    </row>
    <row r="2588" spans="15:23" ht="14.25">
      <c r="O2588" s="118"/>
      <c r="P2588" s="118"/>
      <c r="Q2588" s="118"/>
      <c r="R2588" s="118"/>
      <c r="S2588" s="118"/>
      <c r="T2588" s="118"/>
      <c r="U2588" s="118"/>
      <c r="V2588" s="118"/>
      <c r="W2588" s="118"/>
    </row>
    <row r="2589" spans="15:23" ht="14.25">
      <c r="O2589" s="118"/>
      <c r="P2589" s="118"/>
      <c r="Q2589" s="118"/>
      <c r="R2589" s="118"/>
      <c r="S2589" s="118"/>
      <c r="T2589" s="118"/>
      <c r="U2589" s="118"/>
      <c r="V2589" s="118"/>
      <c r="W2589" s="118"/>
    </row>
    <row r="2590" spans="15:23" ht="14.25">
      <c r="O2590" s="118"/>
      <c r="P2590" s="118"/>
      <c r="Q2590" s="118"/>
      <c r="R2590" s="118"/>
      <c r="S2590" s="118"/>
      <c r="T2590" s="118"/>
      <c r="U2590" s="118"/>
      <c r="V2590" s="118"/>
      <c r="W2590" s="118"/>
    </row>
    <row r="2591" spans="15:23" ht="14.25">
      <c r="O2591" s="118"/>
      <c r="P2591" s="118"/>
      <c r="Q2591" s="118"/>
      <c r="R2591" s="118"/>
      <c r="S2591" s="118"/>
      <c r="T2591" s="118"/>
      <c r="U2591" s="118"/>
      <c r="V2591" s="118"/>
      <c r="W2591" s="118"/>
    </row>
    <row r="2592" spans="15:23" ht="14.25">
      <c r="O2592" s="118"/>
      <c r="P2592" s="118"/>
      <c r="Q2592" s="118"/>
      <c r="R2592" s="118"/>
      <c r="S2592" s="118"/>
      <c r="T2592" s="118"/>
      <c r="U2592" s="118"/>
      <c r="V2592" s="118"/>
      <c r="W2592" s="118"/>
    </row>
    <row r="2593" spans="15:23" ht="14.25">
      <c r="O2593" s="118"/>
      <c r="P2593" s="118"/>
      <c r="Q2593" s="118"/>
      <c r="R2593" s="118"/>
      <c r="S2593" s="118"/>
      <c r="T2593" s="118"/>
      <c r="U2593" s="118"/>
      <c r="V2593" s="118"/>
      <c r="W2593" s="118"/>
    </row>
    <row r="2594" spans="15:23" ht="14.25">
      <c r="O2594" s="118"/>
      <c r="P2594" s="118"/>
      <c r="Q2594" s="118"/>
      <c r="R2594" s="118"/>
      <c r="S2594" s="118"/>
      <c r="T2594" s="118"/>
      <c r="U2594" s="118"/>
      <c r="V2594" s="118"/>
      <c r="W2594" s="118"/>
    </row>
    <row r="2595" spans="15:23" ht="14.25">
      <c r="O2595" s="118"/>
      <c r="P2595" s="118"/>
      <c r="Q2595" s="118"/>
      <c r="R2595" s="118"/>
      <c r="S2595" s="118"/>
      <c r="T2595" s="118"/>
      <c r="U2595" s="118"/>
      <c r="V2595" s="118"/>
      <c r="W2595" s="118"/>
    </row>
    <row r="2596" spans="15:23" ht="14.25">
      <c r="O2596" s="118"/>
      <c r="P2596" s="118"/>
      <c r="Q2596" s="118"/>
      <c r="R2596" s="118"/>
      <c r="S2596" s="118"/>
      <c r="T2596" s="118"/>
      <c r="U2596" s="118"/>
      <c r="V2596" s="118"/>
      <c r="W2596" s="118"/>
    </row>
    <row r="2597" spans="15:23" ht="14.25">
      <c r="O2597" s="118"/>
      <c r="P2597" s="118"/>
      <c r="Q2597" s="118"/>
      <c r="R2597" s="118"/>
      <c r="S2597" s="118"/>
      <c r="T2597" s="118"/>
      <c r="U2597" s="118"/>
      <c r="V2597" s="118"/>
      <c r="W2597" s="118"/>
    </row>
    <row r="2598" spans="15:23" ht="14.25">
      <c r="O2598" s="118"/>
      <c r="P2598" s="118"/>
      <c r="Q2598" s="118"/>
      <c r="R2598" s="118"/>
      <c r="S2598" s="118"/>
      <c r="T2598" s="118"/>
      <c r="U2598" s="118"/>
      <c r="V2598" s="118"/>
      <c r="W2598" s="118"/>
    </row>
    <row r="2599" spans="15:23" ht="14.25">
      <c r="O2599" s="118"/>
      <c r="P2599" s="118"/>
      <c r="Q2599" s="118"/>
      <c r="R2599" s="118"/>
      <c r="S2599" s="118"/>
      <c r="T2599" s="118"/>
      <c r="U2599" s="118"/>
      <c r="V2599" s="118"/>
      <c r="W2599" s="118"/>
    </row>
    <row r="2600" spans="15:23" ht="14.25">
      <c r="O2600" s="118"/>
      <c r="P2600" s="118"/>
      <c r="Q2600" s="118"/>
      <c r="R2600" s="118"/>
      <c r="S2600" s="118"/>
      <c r="T2600" s="118"/>
      <c r="U2600" s="118"/>
      <c r="V2600" s="118"/>
      <c r="W2600" s="118"/>
    </row>
    <row r="2601" spans="15:23" ht="14.25">
      <c r="O2601" s="118"/>
      <c r="P2601" s="118"/>
      <c r="Q2601" s="118"/>
      <c r="R2601" s="118"/>
      <c r="S2601" s="118"/>
      <c r="T2601" s="118"/>
      <c r="U2601" s="118"/>
      <c r="V2601" s="118"/>
      <c r="W2601" s="118"/>
    </row>
    <row r="2602" spans="15:23" ht="14.25">
      <c r="O2602" s="118"/>
      <c r="P2602" s="118"/>
      <c r="Q2602" s="118"/>
      <c r="R2602" s="118"/>
      <c r="S2602" s="118"/>
      <c r="T2602" s="118"/>
      <c r="U2602" s="118"/>
      <c r="V2602" s="118"/>
      <c r="W2602" s="118"/>
    </row>
    <row r="2603" spans="15:23" ht="14.25">
      <c r="O2603" s="118"/>
      <c r="P2603" s="118"/>
      <c r="Q2603" s="118"/>
      <c r="R2603" s="118"/>
      <c r="S2603" s="118"/>
      <c r="T2603" s="118"/>
      <c r="U2603" s="118"/>
      <c r="V2603" s="118"/>
      <c r="W2603" s="118"/>
    </row>
    <row r="2604" spans="15:23" ht="14.25">
      <c r="O2604" s="118"/>
      <c r="P2604" s="118"/>
      <c r="Q2604" s="118"/>
      <c r="R2604" s="118"/>
      <c r="S2604" s="118"/>
      <c r="T2604" s="118"/>
      <c r="U2604" s="118"/>
      <c r="V2604" s="118"/>
      <c r="W2604" s="118"/>
    </row>
    <row r="2605" spans="15:23" ht="14.25">
      <c r="O2605" s="118"/>
      <c r="P2605" s="118"/>
      <c r="Q2605" s="118"/>
      <c r="R2605" s="118"/>
      <c r="S2605" s="118"/>
      <c r="T2605" s="118"/>
      <c r="U2605" s="118"/>
      <c r="V2605" s="118"/>
      <c r="W2605" s="118"/>
    </row>
    <row r="2606" spans="15:23" ht="14.25">
      <c r="O2606" s="118"/>
      <c r="P2606" s="118"/>
      <c r="Q2606" s="118"/>
      <c r="R2606" s="118"/>
      <c r="S2606" s="118"/>
      <c r="T2606" s="118"/>
      <c r="U2606" s="118"/>
      <c r="V2606" s="118"/>
      <c r="W2606" s="118"/>
    </row>
    <row r="2607" spans="15:23" ht="14.25">
      <c r="O2607" s="118"/>
      <c r="P2607" s="118"/>
      <c r="Q2607" s="118"/>
      <c r="R2607" s="118"/>
      <c r="S2607" s="118"/>
      <c r="T2607" s="118"/>
      <c r="U2607" s="118"/>
      <c r="V2607" s="118"/>
      <c r="W2607" s="118"/>
    </row>
    <row r="2608" spans="15:23" ht="14.25">
      <c r="O2608" s="118"/>
      <c r="P2608" s="118"/>
      <c r="Q2608" s="118"/>
      <c r="R2608" s="118"/>
      <c r="S2608" s="118"/>
      <c r="T2608" s="118"/>
      <c r="U2608" s="118"/>
      <c r="V2608" s="118"/>
      <c r="W2608" s="118"/>
    </row>
    <row r="2609" spans="15:23" ht="14.25">
      <c r="O2609" s="118"/>
      <c r="P2609" s="118"/>
      <c r="Q2609" s="118"/>
      <c r="R2609" s="118"/>
      <c r="S2609" s="118"/>
      <c r="T2609" s="118"/>
      <c r="U2609" s="118"/>
      <c r="V2609" s="118"/>
      <c r="W2609" s="118"/>
    </row>
    <row r="2610" spans="15:23" ht="14.25">
      <c r="O2610" s="118"/>
      <c r="P2610" s="118"/>
      <c r="Q2610" s="118"/>
      <c r="R2610" s="118"/>
      <c r="S2610" s="118"/>
      <c r="T2610" s="118"/>
      <c r="U2610" s="118"/>
      <c r="V2610" s="118"/>
      <c r="W2610" s="118"/>
    </row>
    <row r="2611" spans="15:23" ht="14.25">
      <c r="O2611" s="118"/>
      <c r="P2611" s="118"/>
      <c r="Q2611" s="118"/>
      <c r="R2611" s="118"/>
      <c r="S2611" s="118"/>
      <c r="T2611" s="118"/>
      <c r="U2611" s="118"/>
      <c r="V2611" s="118"/>
      <c r="W2611" s="118"/>
    </row>
    <row r="2612" spans="15:23" ht="14.25">
      <c r="O2612" s="118"/>
      <c r="P2612" s="118"/>
      <c r="Q2612" s="118"/>
      <c r="R2612" s="118"/>
      <c r="S2612" s="118"/>
      <c r="T2612" s="118"/>
      <c r="U2612" s="118"/>
      <c r="V2612" s="118"/>
      <c r="W2612" s="118"/>
    </row>
    <row r="2613" spans="15:23" ht="14.25">
      <c r="O2613" s="118"/>
      <c r="P2613" s="118"/>
      <c r="Q2613" s="118"/>
      <c r="R2613" s="118"/>
      <c r="S2613" s="118"/>
      <c r="T2613" s="118"/>
      <c r="U2613" s="118"/>
      <c r="V2613" s="118"/>
      <c r="W2613" s="118"/>
    </row>
    <row r="2614" spans="15:23" ht="14.25">
      <c r="O2614" s="118"/>
      <c r="P2614" s="118"/>
      <c r="Q2614" s="118"/>
      <c r="R2614" s="118"/>
      <c r="S2614" s="118"/>
      <c r="T2614" s="118"/>
      <c r="U2614" s="118"/>
      <c r="V2614" s="118"/>
      <c r="W2614" s="118"/>
    </row>
    <row r="2615" spans="15:23" ht="14.25">
      <c r="O2615" s="118"/>
      <c r="P2615" s="118"/>
      <c r="Q2615" s="118"/>
      <c r="R2615" s="118"/>
      <c r="S2615" s="118"/>
      <c r="T2615" s="118"/>
      <c r="U2615" s="118"/>
      <c r="V2615" s="118"/>
      <c r="W2615" s="118"/>
    </row>
    <row r="2616" spans="15:23" ht="14.25">
      <c r="O2616" s="118"/>
      <c r="P2616" s="118"/>
      <c r="Q2616" s="118"/>
      <c r="R2616" s="118"/>
      <c r="S2616" s="118"/>
      <c r="T2616" s="118"/>
      <c r="U2616" s="118"/>
      <c r="V2616" s="118"/>
      <c r="W2616" s="118"/>
    </row>
    <row r="2617" spans="15:23" ht="14.25">
      <c r="O2617" s="118"/>
      <c r="P2617" s="118"/>
      <c r="Q2617" s="118"/>
      <c r="R2617" s="118"/>
      <c r="S2617" s="118"/>
      <c r="T2617" s="118"/>
      <c r="U2617" s="118"/>
      <c r="V2617" s="118"/>
      <c r="W2617" s="118"/>
    </row>
    <row r="2618" spans="15:23" ht="14.25">
      <c r="O2618" s="118"/>
      <c r="P2618" s="118"/>
      <c r="Q2618" s="118"/>
      <c r="R2618" s="118"/>
      <c r="S2618" s="118"/>
      <c r="T2618" s="118"/>
      <c r="U2618" s="118"/>
      <c r="V2618" s="118"/>
      <c r="W2618" s="118"/>
    </row>
    <row r="2619" spans="15:23" ht="14.25">
      <c r="O2619" s="118"/>
      <c r="P2619" s="118"/>
      <c r="Q2619" s="118"/>
      <c r="R2619" s="118"/>
      <c r="S2619" s="118"/>
      <c r="T2619" s="118"/>
      <c r="U2619" s="118"/>
      <c r="V2619" s="118"/>
      <c r="W2619" s="118"/>
    </row>
    <row r="2620" spans="15:23" ht="14.25">
      <c r="O2620" s="118"/>
      <c r="P2620" s="118"/>
      <c r="Q2620" s="118"/>
      <c r="R2620" s="118"/>
      <c r="S2620" s="118"/>
      <c r="T2620" s="118"/>
      <c r="U2620" s="118"/>
      <c r="V2620" s="118"/>
      <c r="W2620" s="118"/>
    </row>
    <row r="2621" spans="15:23" ht="14.25">
      <c r="O2621" s="118"/>
      <c r="P2621" s="118"/>
      <c r="Q2621" s="118"/>
      <c r="R2621" s="118"/>
      <c r="S2621" s="118"/>
      <c r="T2621" s="118"/>
      <c r="U2621" s="118"/>
      <c r="V2621" s="118"/>
      <c r="W2621" s="118"/>
    </row>
    <row r="2622" spans="15:23" ht="14.25">
      <c r="O2622" s="118"/>
      <c r="P2622" s="118"/>
      <c r="Q2622" s="118"/>
      <c r="R2622" s="118"/>
      <c r="S2622" s="118"/>
      <c r="T2622" s="118"/>
      <c r="U2622" s="118"/>
      <c r="V2622" s="118"/>
      <c r="W2622" s="118"/>
    </row>
    <row r="2623" spans="15:23" ht="14.25">
      <c r="O2623" s="118"/>
      <c r="P2623" s="118"/>
      <c r="Q2623" s="118"/>
      <c r="R2623" s="118"/>
      <c r="S2623" s="118"/>
      <c r="T2623" s="118"/>
      <c r="U2623" s="118"/>
      <c r="V2623" s="118"/>
      <c r="W2623" s="118"/>
    </row>
    <row r="2624" spans="15:23" ht="14.25">
      <c r="O2624" s="118"/>
      <c r="P2624" s="118"/>
      <c r="Q2624" s="118"/>
      <c r="R2624" s="118"/>
      <c r="S2624" s="118"/>
      <c r="T2624" s="118"/>
      <c r="U2624" s="118"/>
      <c r="V2624" s="118"/>
      <c r="W2624" s="118"/>
    </row>
    <row r="2625" spans="15:23" ht="14.25">
      <c r="O2625" s="118"/>
      <c r="P2625" s="118"/>
      <c r="Q2625" s="118"/>
      <c r="R2625" s="118"/>
      <c r="S2625" s="118"/>
      <c r="T2625" s="118"/>
      <c r="U2625" s="118"/>
      <c r="V2625" s="118"/>
      <c r="W2625" s="118"/>
    </row>
    <row r="2626" spans="15:23" ht="14.25">
      <c r="O2626" s="118"/>
      <c r="P2626" s="118"/>
      <c r="Q2626" s="118"/>
      <c r="R2626" s="118"/>
      <c r="S2626" s="118"/>
      <c r="T2626" s="118"/>
      <c r="U2626" s="118"/>
      <c r="V2626" s="118"/>
      <c r="W2626" s="118"/>
    </row>
    <row r="2627" spans="15:23" ht="14.25">
      <c r="O2627" s="118"/>
      <c r="P2627" s="118"/>
      <c r="Q2627" s="118"/>
      <c r="R2627" s="118"/>
      <c r="S2627" s="118"/>
      <c r="T2627" s="118"/>
      <c r="U2627" s="118"/>
      <c r="V2627" s="118"/>
      <c r="W2627" s="118"/>
    </row>
    <row r="2628" spans="15:23" ht="14.25">
      <c r="O2628" s="118"/>
      <c r="P2628" s="118"/>
      <c r="Q2628" s="118"/>
      <c r="R2628" s="118"/>
      <c r="S2628" s="118"/>
      <c r="T2628" s="118"/>
      <c r="U2628" s="118"/>
      <c r="V2628" s="118"/>
      <c r="W2628" s="118"/>
    </row>
    <row r="2629" spans="15:23" ht="14.25">
      <c r="O2629" s="118"/>
      <c r="P2629" s="118"/>
      <c r="Q2629" s="118"/>
      <c r="R2629" s="118"/>
      <c r="S2629" s="118"/>
      <c r="T2629" s="118"/>
      <c r="U2629" s="118"/>
      <c r="V2629" s="118"/>
      <c r="W2629" s="118"/>
    </row>
    <row r="2630" spans="15:23" ht="14.25">
      <c r="O2630" s="118"/>
      <c r="P2630" s="118"/>
      <c r="Q2630" s="118"/>
      <c r="R2630" s="118"/>
      <c r="S2630" s="118"/>
      <c r="T2630" s="118"/>
      <c r="U2630" s="118"/>
      <c r="V2630" s="118"/>
      <c r="W2630" s="118"/>
    </row>
    <row r="2631" spans="15:23" ht="14.25">
      <c r="O2631" s="118"/>
      <c r="P2631" s="118"/>
      <c r="Q2631" s="118"/>
      <c r="R2631" s="118"/>
      <c r="S2631" s="118"/>
      <c r="T2631" s="118"/>
      <c r="U2631" s="118"/>
      <c r="V2631" s="118"/>
      <c r="W2631" s="118"/>
    </row>
    <row r="2632" spans="15:23" ht="14.25">
      <c r="O2632" s="118"/>
      <c r="P2632" s="118"/>
      <c r="Q2632" s="118"/>
      <c r="R2632" s="118"/>
      <c r="S2632" s="118"/>
      <c r="T2632" s="118"/>
      <c r="U2632" s="118"/>
      <c r="V2632" s="118"/>
      <c r="W2632" s="118"/>
    </row>
    <row r="2633" spans="15:23" ht="14.25">
      <c r="O2633" s="118"/>
      <c r="P2633" s="118"/>
      <c r="Q2633" s="118"/>
      <c r="R2633" s="118"/>
      <c r="S2633" s="118"/>
      <c r="T2633" s="118"/>
      <c r="U2633" s="118"/>
      <c r="V2633" s="118"/>
      <c r="W2633" s="118"/>
    </row>
    <row r="2634" spans="15:23" ht="14.25">
      <c r="O2634" s="118"/>
      <c r="P2634" s="118"/>
      <c r="Q2634" s="118"/>
      <c r="R2634" s="118"/>
      <c r="S2634" s="118"/>
      <c r="T2634" s="118"/>
      <c r="U2634" s="118"/>
      <c r="V2634" s="118"/>
      <c r="W2634" s="118"/>
    </row>
    <row r="2635" spans="15:23" ht="14.25">
      <c r="O2635" s="118"/>
      <c r="P2635" s="118"/>
      <c r="Q2635" s="118"/>
      <c r="R2635" s="118"/>
      <c r="S2635" s="118"/>
      <c r="T2635" s="118"/>
      <c r="U2635" s="118"/>
      <c r="V2635" s="118"/>
      <c r="W2635" s="118"/>
    </row>
    <row r="2636" spans="15:23" ht="14.25">
      <c r="O2636" s="118"/>
      <c r="P2636" s="118"/>
      <c r="Q2636" s="118"/>
      <c r="R2636" s="118"/>
      <c r="S2636" s="118"/>
      <c r="T2636" s="118"/>
      <c r="U2636" s="118"/>
      <c r="V2636" s="118"/>
      <c r="W2636" s="118"/>
    </row>
    <row r="2637" spans="15:23" ht="14.25">
      <c r="O2637" s="118"/>
      <c r="P2637" s="118"/>
      <c r="Q2637" s="118"/>
      <c r="R2637" s="118"/>
      <c r="S2637" s="118"/>
      <c r="T2637" s="118"/>
      <c r="U2637" s="118"/>
      <c r="V2637" s="118"/>
      <c r="W2637" s="118"/>
    </row>
    <row r="2638" spans="15:23" ht="14.25">
      <c r="O2638" s="118"/>
      <c r="P2638" s="118"/>
      <c r="Q2638" s="118"/>
      <c r="R2638" s="118"/>
      <c r="S2638" s="118"/>
      <c r="T2638" s="118"/>
      <c r="U2638" s="118"/>
      <c r="V2638" s="118"/>
      <c r="W2638" s="118"/>
    </row>
    <row r="2639" spans="15:23" ht="14.25">
      <c r="O2639" s="118"/>
      <c r="P2639" s="118"/>
      <c r="Q2639" s="118"/>
      <c r="R2639" s="118"/>
      <c r="S2639" s="118"/>
      <c r="T2639" s="118"/>
      <c r="U2639" s="118"/>
      <c r="V2639" s="118"/>
      <c r="W2639" s="118"/>
    </row>
    <row r="2640" spans="15:23" ht="14.25">
      <c r="O2640" s="118"/>
      <c r="P2640" s="118"/>
      <c r="Q2640" s="118"/>
      <c r="R2640" s="118"/>
      <c r="S2640" s="118"/>
      <c r="T2640" s="118"/>
      <c r="U2640" s="118"/>
      <c r="V2640" s="118"/>
      <c r="W2640" s="118"/>
    </row>
    <row r="2641" spans="15:23" ht="14.25">
      <c r="O2641" s="118"/>
      <c r="P2641" s="118"/>
      <c r="Q2641" s="118"/>
      <c r="R2641" s="118"/>
      <c r="S2641" s="118"/>
      <c r="T2641" s="118"/>
      <c r="U2641" s="118"/>
      <c r="V2641" s="118"/>
      <c r="W2641" s="118"/>
    </row>
    <row r="2642" spans="15:23" ht="14.25">
      <c r="O2642" s="118"/>
      <c r="P2642" s="118"/>
      <c r="Q2642" s="118"/>
      <c r="R2642" s="118"/>
      <c r="S2642" s="118"/>
      <c r="T2642" s="118"/>
      <c r="U2642" s="118"/>
      <c r="V2642" s="118"/>
      <c r="W2642" s="118"/>
    </row>
    <row r="2643" spans="15:23" ht="14.25">
      <c r="O2643" s="118"/>
      <c r="P2643" s="118"/>
      <c r="Q2643" s="118"/>
      <c r="R2643" s="118"/>
      <c r="S2643" s="118"/>
      <c r="T2643" s="118"/>
      <c r="U2643" s="118"/>
      <c r="V2643" s="118"/>
      <c r="W2643" s="118"/>
    </row>
    <row r="2644" spans="15:23" ht="14.25">
      <c r="O2644" s="118"/>
      <c r="P2644" s="118"/>
      <c r="Q2644" s="118"/>
      <c r="R2644" s="118"/>
      <c r="S2644" s="118"/>
      <c r="T2644" s="118"/>
      <c r="U2644" s="118"/>
      <c r="V2644" s="118"/>
      <c r="W2644" s="118"/>
    </row>
    <row r="2645" spans="15:23" ht="14.25">
      <c r="O2645" s="118"/>
      <c r="P2645" s="118"/>
      <c r="Q2645" s="118"/>
      <c r="R2645" s="118"/>
      <c r="S2645" s="118"/>
      <c r="T2645" s="118"/>
      <c r="U2645" s="118"/>
      <c r="V2645" s="118"/>
      <c r="W2645" s="118"/>
    </row>
    <row r="2646" spans="15:23" ht="14.25">
      <c r="O2646" s="118"/>
      <c r="P2646" s="118"/>
      <c r="Q2646" s="118"/>
      <c r="R2646" s="118"/>
      <c r="S2646" s="118"/>
      <c r="T2646" s="118"/>
      <c r="U2646" s="118"/>
      <c r="V2646" s="118"/>
      <c r="W2646" s="118"/>
    </row>
    <row r="2647" spans="15:23" ht="14.25">
      <c r="O2647" s="118"/>
      <c r="P2647" s="118"/>
      <c r="Q2647" s="118"/>
      <c r="R2647" s="118"/>
      <c r="S2647" s="118"/>
      <c r="T2647" s="118"/>
      <c r="U2647" s="118"/>
      <c r="V2647" s="118"/>
      <c r="W2647" s="118"/>
    </row>
    <row r="2648" spans="15:23" ht="14.25">
      <c r="O2648" s="118"/>
      <c r="P2648" s="118"/>
      <c r="Q2648" s="118"/>
      <c r="R2648" s="118"/>
      <c r="S2648" s="118"/>
      <c r="T2648" s="118"/>
      <c r="U2648" s="118"/>
      <c r="V2648" s="118"/>
      <c r="W2648" s="118"/>
    </row>
    <row r="2649" spans="15:23" ht="14.25">
      <c r="O2649" s="118"/>
      <c r="P2649" s="118"/>
      <c r="Q2649" s="118"/>
      <c r="R2649" s="118"/>
      <c r="S2649" s="118"/>
      <c r="T2649" s="118"/>
      <c r="U2649" s="118"/>
      <c r="V2649" s="118"/>
      <c r="W2649" s="118"/>
    </row>
    <row r="2650" spans="15:23" ht="14.25">
      <c r="O2650" s="118"/>
      <c r="P2650" s="118"/>
      <c r="Q2650" s="118"/>
      <c r="R2650" s="118"/>
      <c r="S2650" s="118"/>
      <c r="T2650" s="118"/>
      <c r="U2650" s="118"/>
      <c r="V2650" s="118"/>
      <c r="W2650" s="118"/>
    </row>
    <row r="2651" spans="15:23" ht="14.25">
      <c r="O2651" s="118"/>
      <c r="P2651" s="118"/>
      <c r="Q2651" s="118"/>
      <c r="R2651" s="118"/>
      <c r="S2651" s="118"/>
      <c r="T2651" s="118"/>
      <c r="U2651" s="118"/>
      <c r="V2651" s="118"/>
      <c r="W2651" s="118"/>
    </row>
    <row r="2652" spans="15:23" ht="14.25">
      <c r="O2652" s="118"/>
      <c r="P2652" s="118"/>
      <c r="Q2652" s="118"/>
      <c r="R2652" s="118"/>
      <c r="S2652" s="118"/>
      <c r="T2652" s="118"/>
      <c r="U2652" s="118"/>
      <c r="V2652" s="118"/>
      <c r="W2652" s="118"/>
    </row>
    <row r="2653" spans="15:23" ht="14.25">
      <c r="O2653" s="118"/>
      <c r="P2653" s="118"/>
      <c r="Q2653" s="118"/>
      <c r="R2653" s="118"/>
      <c r="S2653" s="118"/>
      <c r="T2653" s="118"/>
      <c r="U2653" s="118"/>
      <c r="V2653" s="118"/>
      <c r="W2653" s="118"/>
    </row>
    <row r="2654" spans="15:23" ht="14.25">
      <c r="O2654" s="118"/>
      <c r="P2654" s="118"/>
      <c r="Q2654" s="118"/>
      <c r="R2654" s="118"/>
      <c r="S2654" s="118"/>
      <c r="T2654" s="118"/>
      <c r="U2654" s="118"/>
      <c r="V2654" s="118"/>
      <c r="W2654" s="118"/>
    </row>
    <row r="2655" spans="15:23" ht="14.25">
      <c r="O2655" s="118"/>
      <c r="P2655" s="118"/>
      <c r="Q2655" s="118"/>
      <c r="R2655" s="118"/>
      <c r="S2655" s="118"/>
      <c r="T2655" s="118"/>
      <c r="U2655" s="118"/>
      <c r="V2655" s="118"/>
      <c r="W2655" s="118"/>
    </row>
    <row r="2656" spans="15:23" ht="14.25">
      <c r="O2656" s="118"/>
      <c r="P2656" s="118"/>
      <c r="Q2656" s="118"/>
      <c r="R2656" s="118"/>
      <c r="S2656" s="118"/>
      <c r="T2656" s="118"/>
      <c r="U2656" s="118"/>
      <c r="V2656" s="118"/>
      <c r="W2656" s="118"/>
    </row>
    <row r="2657" spans="15:23" ht="14.25">
      <c r="O2657" s="118"/>
      <c r="P2657" s="118"/>
      <c r="Q2657" s="118"/>
      <c r="R2657" s="118"/>
      <c r="S2657" s="118"/>
      <c r="T2657" s="118"/>
      <c r="U2657" s="118"/>
      <c r="V2657" s="118"/>
      <c r="W2657" s="118"/>
    </row>
    <row r="2658" spans="15:23" ht="14.25">
      <c r="O2658" s="118"/>
      <c r="P2658" s="118"/>
      <c r="Q2658" s="118"/>
      <c r="R2658" s="118"/>
      <c r="S2658" s="118"/>
      <c r="T2658" s="118"/>
      <c r="U2658" s="118"/>
      <c r="V2658" s="118"/>
      <c r="W2658" s="118"/>
    </row>
    <row r="2659" spans="15:23" ht="14.25">
      <c r="O2659" s="118"/>
      <c r="P2659" s="118"/>
      <c r="Q2659" s="118"/>
      <c r="R2659" s="118"/>
      <c r="S2659" s="118"/>
      <c r="T2659" s="118"/>
      <c r="U2659" s="118"/>
      <c r="V2659" s="118"/>
      <c r="W2659" s="118"/>
    </row>
    <row r="2660" spans="15:23" ht="14.25">
      <c r="O2660" s="118"/>
      <c r="P2660" s="118"/>
      <c r="Q2660" s="118"/>
      <c r="R2660" s="118"/>
      <c r="S2660" s="118"/>
      <c r="T2660" s="118"/>
      <c r="U2660" s="118"/>
      <c r="V2660" s="118"/>
      <c r="W2660" s="118"/>
    </row>
    <row r="2661" spans="15:23" ht="14.25">
      <c r="O2661" s="118"/>
      <c r="P2661" s="118"/>
      <c r="Q2661" s="118"/>
      <c r="R2661" s="118"/>
      <c r="S2661" s="118"/>
      <c r="T2661" s="118"/>
      <c r="U2661" s="118"/>
      <c r="V2661" s="118"/>
      <c r="W2661" s="118"/>
    </row>
    <row r="2662" spans="15:23" ht="14.25">
      <c r="O2662" s="118"/>
      <c r="P2662" s="118"/>
      <c r="Q2662" s="118"/>
      <c r="R2662" s="118"/>
      <c r="S2662" s="118"/>
      <c r="T2662" s="118"/>
      <c r="U2662" s="118"/>
      <c r="V2662" s="118"/>
      <c r="W2662" s="118"/>
    </row>
    <row r="2663" spans="15:23" ht="14.25">
      <c r="O2663" s="118"/>
      <c r="P2663" s="118"/>
      <c r="Q2663" s="118"/>
      <c r="R2663" s="118"/>
      <c r="S2663" s="118"/>
      <c r="T2663" s="118"/>
      <c r="U2663" s="118"/>
      <c r="V2663" s="118"/>
      <c r="W2663" s="118"/>
    </row>
    <row r="2664" spans="15:23" ht="14.25">
      <c r="O2664" s="118"/>
      <c r="P2664" s="118"/>
      <c r="Q2664" s="118"/>
      <c r="R2664" s="118"/>
      <c r="S2664" s="118"/>
      <c r="T2664" s="118"/>
      <c r="U2664" s="118"/>
      <c r="V2664" s="118"/>
      <c r="W2664" s="118"/>
    </row>
    <row r="2665" spans="15:23" ht="14.25">
      <c r="O2665" s="118"/>
      <c r="P2665" s="118"/>
      <c r="Q2665" s="118"/>
      <c r="R2665" s="118"/>
      <c r="S2665" s="118"/>
      <c r="T2665" s="118"/>
      <c r="U2665" s="118"/>
      <c r="V2665" s="118"/>
      <c r="W2665" s="118"/>
    </row>
    <row r="2666" spans="15:23" ht="14.25">
      <c r="O2666" s="118"/>
      <c r="P2666" s="118"/>
      <c r="Q2666" s="118"/>
      <c r="R2666" s="118"/>
      <c r="S2666" s="118"/>
      <c r="T2666" s="118"/>
      <c r="U2666" s="118"/>
      <c r="V2666" s="118"/>
      <c r="W2666" s="118"/>
    </row>
    <row r="2667" spans="15:23" ht="14.25">
      <c r="O2667" s="118"/>
      <c r="P2667" s="118"/>
      <c r="Q2667" s="118"/>
      <c r="R2667" s="118"/>
      <c r="S2667" s="118"/>
      <c r="T2667" s="118"/>
      <c r="U2667" s="118"/>
      <c r="V2667" s="118"/>
      <c r="W2667" s="118"/>
    </row>
    <row r="2668" spans="15:23" ht="14.25">
      <c r="O2668" s="118"/>
      <c r="P2668" s="118"/>
      <c r="Q2668" s="118"/>
      <c r="R2668" s="118"/>
      <c r="S2668" s="118"/>
      <c r="T2668" s="118"/>
      <c r="U2668" s="118"/>
      <c r="V2668" s="118"/>
      <c r="W2668" s="118"/>
    </row>
    <row r="2669" spans="15:23" ht="14.25">
      <c r="O2669" s="118"/>
      <c r="P2669" s="118"/>
      <c r="Q2669" s="118"/>
      <c r="R2669" s="118"/>
      <c r="S2669" s="118"/>
      <c r="T2669" s="118"/>
      <c r="U2669" s="118"/>
      <c r="V2669" s="118"/>
      <c r="W2669" s="118"/>
    </row>
    <row r="2670" spans="15:23" ht="14.25">
      <c r="O2670" s="118"/>
      <c r="P2670" s="118"/>
      <c r="Q2670" s="118"/>
      <c r="R2670" s="118"/>
      <c r="S2670" s="118"/>
      <c r="T2670" s="118"/>
      <c r="U2670" s="118"/>
      <c r="V2670" s="118"/>
      <c r="W2670" s="118"/>
    </row>
    <row r="2671" spans="15:23" ht="14.25">
      <c r="O2671" s="118"/>
      <c r="P2671" s="118"/>
      <c r="Q2671" s="118"/>
      <c r="R2671" s="118"/>
      <c r="S2671" s="118"/>
      <c r="T2671" s="118"/>
      <c r="U2671" s="118"/>
      <c r="V2671" s="118"/>
      <c r="W2671" s="118"/>
    </row>
    <row r="2672" spans="15:23" ht="14.25">
      <c r="O2672" s="118"/>
      <c r="P2672" s="118"/>
      <c r="Q2672" s="118"/>
      <c r="R2672" s="118"/>
      <c r="S2672" s="118"/>
      <c r="T2672" s="118"/>
      <c r="U2672" s="118"/>
      <c r="V2672" s="118"/>
      <c r="W2672" s="118"/>
    </row>
    <row r="2673" spans="15:23" ht="14.25">
      <c r="O2673" s="118"/>
      <c r="P2673" s="118"/>
      <c r="Q2673" s="118"/>
      <c r="R2673" s="118"/>
      <c r="S2673" s="118"/>
      <c r="T2673" s="118"/>
      <c r="U2673" s="118"/>
      <c r="V2673" s="118"/>
      <c r="W2673" s="118"/>
    </row>
    <row r="2674" spans="15:23" ht="14.25">
      <c r="O2674" s="118"/>
      <c r="P2674" s="118"/>
      <c r="Q2674" s="118"/>
      <c r="R2674" s="118"/>
      <c r="S2674" s="118"/>
      <c r="T2674" s="118"/>
      <c r="U2674" s="118"/>
      <c r="V2674" s="118"/>
      <c r="W2674" s="118"/>
    </row>
    <row r="2675" spans="15:23" ht="14.25">
      <c r="O2675" s="118"/>
      <c r="P2675" s="118"/>
      <c r="Q2675" s="118"/>
      <c r="R2675" s="118"/>
      <c r="S2675" s="118"/>
      <c r="T2675" s="118"/>
      <c r="U2675" s="118"/>
      <c r="V2675" s="118"/>
      <c r="W2675" s="118"/>
    </row>
    <row r="2676" spans="15:23" ht="14.25">
      <c r="O2676" s="118"/>
      <c r="P2676" s="118"/>
      <c r="Q2676" s="118"/>
      <c r="R2676" s="118"/>
      <c r="S2676" s="118"/>
      <c r="T2676" s="118"/>
      <c r="U2676" s="118"/>
      <c r="V2676" s="118"/>
      <c r="W2676" s="118"/>
    </row>
    <row r="2677" spans="15:23" ht="14.25">
      <c r="O2677" s="118"/>
      <c r="P2677" s="118"/>
      <c r="Q2677" s="118"/>
      <c r="R2677" s="118"/>
      <c r="S2677" s="118"/>
      <c r="T2677" s="118"/>
      <c r="U2677" s="118"/>
      <c r="V2677" s="118"/>
      <c r="W2677" s="118"/>
    </row>
    <row r="2678" spans="15:23" ht="14.25">
      <c r="O2678" s="118"/>
      <c r="P2678" s="118"/>
      <c r="Q2678" s="118"/>
      <c r="R2678" s="118"/>
      <c r="S2678" s="118"/>
      <c r="T2678" s="118"/>
      <c r="U2678" s="118"/>
      <c r="V2678" s="118"/>
      <c r="W2678" s="118"/>
    </row>
    <row r="2679" spans="15:23" ht="14.25">
      <c r="O2679" s="118"/>
      <c r="P2679" s="118"/>
      <c r="Q2679" s="118"/>
      <c r="R2679" s="118"/>
      <c r="S2679" s="118"/>
      <c r="T2679" s="118"/>
      <c r="U2679" s="118"/>
      <c r="V2679" s="118"/>
      <c r="W2679" s="118"/>
    </row>
    <row r="2680" spans="15:23" ht="14.25">
      <c r="O2680" s="118"/>
      <c r="P2680" s="118"/>
      <c r="Q2680" s="118"/>
      <c r="R2680" s="118"/>
      <c r="S2680" s="118"/>
      <c r="T2680" s="118"/>
      <c r="U2680" s="118"/>
      <c r="V2680" s="118"/>
      <c r="W2680" s="118"/>
    </row>
    <row r="2681" spans="15:23" ht="14.25">
      <c r="O2681" s="118"/>
      <c r="P2681" s="118"/>
      <c r="Q2681" s="118"/>
      <c r="R2681" s="118"/>
      <c r="S2681" s="118"/>
      <c r="T2681" s="118"/>
      <c r="U2681" s="118"/>
      <c r="V2681" s="118"/>
      <c r="W2681" s="118"/>
    </row>
    <row r="2682" spans="15:23" ht="14.25">
      <c r="O2682" s="118"/>
      <c r="P2682" s="118"/>
      <c r="Q2682" s="118"/>
      <c r="R2682" s="118"/>
      <c r="S2682" s="118"/>
      <c r="T2682" s="118"/>
      <c r="U2682" s="118"/>
      <c r="V2682" s="118"/>
      <c r="W2682" s="118"/>
    </row>
    <row r="2683" spans="15:23" ht="14.25">
      <c r="O2683" s="118"/>
      <c r="P2683" s="118"/>
      <c r="Q2683" s="118"/>
      <c r="R2683" s="118"/>
      <c r="S2683" s="118"/>
      <c r="T2683" s="118"/>
      <c r="U2683" s="118"/>
      <c r="V2683" s="118"/>
      <c r="W2683" s="118"/>
    </row>
    <row r="2684" spans="15:23" ht="14.25">
      <c r="O2684" s="118"/>
      <c r="P2684" s="118"/>
      <c r="Q2684" s="118"/>
      <c r="R2684" s="118"/>
      <c r="S2684" s="118"/>
      <c r="T2684" s="118"/>
      <c r="U2684" s="118"/>
      <c r="V2684" s="118"/>
      <c r="W2684" s="118"/>
    </row>
    <row r="2685" spans="15:23" ht="14.25">
      <c r="O2685" s="118"/>
      <c r="P2685" s="118"/>
      <c r="Q2685" s="118"/>
      <c r="R2685" s="118"/>
      <c r="S2685" s="118"/>
      <c r="T2685" s="118"/>
      <c r="U2685" s="118"/>
      <c r="V2685" s="118"/>
      <c r="W2685" s="118"/>
    </row>
    <row r="2686" spans="15:23" ht="14.25">
      <c r="O2686" s="118"/>
      <c r="P2686" s="118"/>
      <c r="Q2686" s="118"/>
      <c r="R2686" s="118"/>
      <c r="S2686" s="118"/>
      <c r="T2686" s="118"/>
      <c r="U2686" s="118"/>
      <c r="V2686" s="118"/>
      <c r="W2686" s="118"/>
    </row>
    <row r="2687" spans="15:23" ht="14.25">
      <c r="O2687" s="118"/>
      <c r="P2687" s="118"/>
      <c r="Q2687" s="118"/>
      <c r="R2687" s="118"/>
      <c r="S2687" s="118"/>
      <c r="T2687" s="118"/>
      <c r="U2687" s="118"/>
      <c r="V2687" s="118"/>
      <c r="W2687" s="118"/>
    </row>
    <row r="2688" spans="15:23" ht="14.25">
      <c r="O2688" s="118"/>
      <c r="P2688" s="118"/>
      <c r="Q2688" s="118"/>
      <c r="R2688" s="118"/>
      <c r="S2688" s="118"/>
      <c r="T2688" s="118"/>
      <c r="U2688" s="118"/>
      <c r="V2688" s="118"/>
      <c r="W2688" s="118"/>
    </row>
    <row r="2689" spans="15:23" ht="14.25">
      <c r="O2689" s="118"/>
      <c r="P2689" s="118"/>
      <c r="Q2689" s="118"/>
      <c r="R2689" s="118"/>
      <c r="S2689" s="118"/>
      <c r="T2689" s="118"/>
      <c r="U2689" s="118"/>
      <c r="V2689" s="118"/>
      <c r="W2689" s="118"/>
    </row>
    <row r="2690" spans="15:23" ht="14.25">
      <c r="O2690" s="118"/>
      <c r="P2690" s="118"/>
      <c r="Q2690" s="118"/>
      <c r="R2690" s="118"/>
      <c r="S2690" s="118"/>
      <c r="T2690" s="118"/>
      <c r="U2690" s="118"/>
      <c r="V2690" s="118"/>
      <c r="W2690" s="118"/>
    </row>
    <row r="2691" spans="15:23" ht="14.25">
      <c r="O2691" s="118"/>
      <c r="P2691" s="118"/>
      <c r="Q2691" s="118"/>
      <c r="R2691" s="118"/>
      <c r="S2691" s="118"/>
      <c r="T2691" s="118"/>
      <c r="U2691" s="118"/>
      <c r="V2691" s="118"/>
      <c r="W2691" s="118"/>
    </row>
    <row r="2692" spans="15:23" ht="14.25">
      <c r="O2692" s="118"/>
      <c r="P2692" s="118"/>
      <c r="Q2692" s="118"/>
      <c r="R2692" s="118"/>
      <c r="S2692" s="118"/>
      <c r="T2692" s="118"/>
      <c r="U2692" s="118"/>
      <c r="V2692" s="118"/>
      <c r="W2692" s="118"/>
    </row>
    <row r="2693" spans="15:23" ht="14.25">
      <c r="O2693" s="118"/>
      <c r="P2693" s="118"/>
      <c r="Q2693" s="118"/>
      <c r="R2693" s="118"/>
      <c r="S2693" s="118"/>
      <c r="T2693" s="118"/>
      <c r="U2693" s="118"/>
      <c r="V2693" s="118"/>
      <c r="W2693" s="118"/>
    </row>
    <row r="2694" spans="15:23" ht="14.25">
      <c r="O2694" s="118"/>
      <c r="P2694" s="118"/>
      <c r="Q2694" s="118"/>
      <c r="R2694" s="118"/>
      <c r="S2694" s="118"/>
      <c r="T2694" s="118"/>
      <c r="U2694" s="118"/>
      <c r="V2694" s="118"/>
      <c r="W2694" s="118"/>
    </row>
    <row r="2695" spans="15:23" ht="14.25">
      <c r="O2695" s="118"/>
      <c r="P2695" s="118"/>
      <c r="Q2695" s="118"/>
      <c r="R2695" s="118"/>
      <c r="S2695" s="118"/>
      <c r="T2695" s="118"/>
      <c r="U2695" s="118"/>
      <c r="V2695" s="118"/>
      <c r="W2695" s="118"/>
    </row>
    <row r="2696" spans="15:23" ht="14.25">
      <c r="O2696" s="118"/>
      <c r="P2696" s="118"/>
      <c r="Q2696" s="118"/>
      <c r="R2696" s="118"/>
      <c r="S2696" s="118"/>
      <c r="T2696" s="118"/>
      <c r="U2696" s="118"/>
      <c r="V2696" s="118"/>
      <c r="W2696" s="118"/>
    </row>
    <row r="2697" spans="15:23" ht="14.25">
      <c r="O2697" s="118"/>
      <c r="P2697" s="118"/>
      <c r="Q2697" s="118"/>
      <c r="R2697" s="118"/>
      <c r="S2697" s="118"/>
      <c r="T2697" s="118"/>
      <c r="U2697" s="118"/>
      <c r="V2697" s="118"/>
      <c r="W2697" s="118"/>
    </row>
    <row r="2698" spans="15:23" ht="14.25">
      <c r="O2698" s="118"/>
      <c r="P2698" s="118"/>
      <c r="Q2698" s="118"/>
      <c r="R2698" s="118"/>
      <c r="S2698" s="118"/>
      <c r="T2698" s="118"/>
      <c r="U2698" s="118"/>
      <c r="V2698" s="118"/>
      <c r="W2698" s="118"/>
    </row>
    <row r="2699" spans="15:23" ht="14.25">
      <c r="O2699" s="118"/>
      <c r="P2699" s="118"/>
      <c r="Q2699" s="118"/>
      <c r="R2699" s="118"/>
      <c r="S2699" s="118"/>
      <c r="T2699" s="118"/>
      <c r="U2699" s="118"/>
      <c r="V2699" s="118"/>
      <c r="W2699" s="118"/>
    </row>
    <row r="2700" spans="15:23" ht="14.25">
      <c r="O2700" s="118"/>
      <c r="P2700" s="118"/>
      <c r="Q2700" s="118"/>
      <c r="R2700" s="118"/>
      <c r="S2700" s="118"/>
      <c r="T2700" s="118"/>
      <c r="U2700" s="118"/>
      <c r="V2700" s="118"/>
      <c r="W2700" s="118"/>
    </row>
    <row r="2701" spans="15:23" ht="14.25">
      <c r="O2701" s="118"/>
      <c r="P2701" s="118"/>
      <c r="Q2701" s="118"/>
      <c r="R2701" s="118"/>
      <c r="S2701" s="118"/>
      <c r="T2701" s="118"/>
      <c r="U2701" s="118"/>
      <c r="V2701" s="118"/>
      <c r="W2701" s="118"/>
    </row>
    <row r="2702" spans="15:23" ht="14.25">
      <c r="O2702" s="118"/>
      <c r="P2702" s="118"/>
      <c r="Q2702" s="118"/>
      <c r="R2702" s="118"/>
      <c r="S2702" s="118"/>
      <c r="T2702" s="118"/>
      <c r="U2702" s="118"/>
      <c r="V2702" s="118"/>
      <c r="W2702" s="118"/>
    </row>
    <row r="2703" spans="15:23" ht="14.25">
      <c r="O2703" s="118"/>
      <c r="P2703" s="118"/>
      <c r="Q2703" s="118"/>
      <c r="R2703" s="118"/>
      <c r="S2703" s="118"/>
      <c r="T2703" s="118"/>
      <c r="U2703" s="118"/>
      <c r="V2703" s="118"/>
      <c r="W2703" s="118"/>
    </row>
    <row r="2704" spans="15:23" ht="14.25">
      <c r="O2704" s="118"/>
      <c r="P2704" s="118"/>
      <c r="Q2704" s="118"/>
      <c r="R2704" s="118"/>
      <c r="S2704" s="118"/>
      <c r="T2704" s="118"/>
      <c r="U2704" s="118"/>
      <c r="V2704" s="118"/>
      <c r="W2704" s="118"/>
    </row>
    <row r="2705" spans="15:23" ht="14.25">
      <c r="O2705" s="118"/>
      <c r="P2705" s="118"/>
      <c r="Q2705" s="118"/>
      <c r="R2705" s="118"/>
      <c r="S2705" s="118"/>
      <c r="T2705" s="118"/>
      <c r="U2705" s="118"/>
      <c r="V2705" s="118"/>
      <c r="W2705" s="118"/>
    </row>
    <row r="2706" spans="15:23" ht="14.25">
      <c r="O2706" s="118"/>
      <c r="P2706" s="118"/>
      <c r="Q2706" s="118"/>
      <c r="R2706" s="118"/>
      <c r="S2706" s="118"/>
      <c r="T2706" s="118"/>
      <c r="U2706" s="118"/>
      <c r="V2706" s="118"/>
      <c r="W2706" s="118"/>
    </row>
    <row r="2707" spans="15:23" ht="14.25">
      <c r="O2707" s="118"/>
      <c r="P2707" s="118"/>
      <c r="Q2707" s="118"/>
      <c r="R2707" s="118"/>
      <c r="S2707" s="118"/>
      <c r="T2707" s="118"/>
      <c r="U2707" s="118"/>
      <c r="V2707" s="118"/>
      <c r="W2707" s="118"/>
    </row>
    <row r="2708" spans="15:23" ht="14.25">
      <c r="O2708" s="118"/>
      <c r="P2708" s="118"/>
      <c r="Q2708" s="118"/>
      <c r="R2708" s="118"/>
      <c r="S2708" s="118"/>
      <c r="T2708" s="118"/>
      <c r="U2708" s="118"/>
      <c r="V2708" s="118"/>
      <c r="W2708" s="118"/>
    </row>
    <row r="2709" spans="15:23" ht="14.25">
      <c r="O2709" s="118"/>
      <c r="P2709" s="118"/>
      <c r="Q2709" s="118"/>
      <c r="R2709" s="118"/>
      <c r="S2709" s="118"/>
      <c r="T2709" s="118"/>
      <c r="U2709" s="118"/>
      <c r="V2709" s="118"/>
      <c r="W2709" s="118"/>
    </row>
    <row r="2710" spans="15:23" ht="14.25">
      <c r="O2710" s="118"/>
      <c r="P2710" s="118"/>
      <c r="Q2710" s="118"/>
      <c r="R2710" s="118"/>
      <c r="S2710" s="118"/>
      <c r="T2710" s="118"/>
      <c r="U2710" s="118"/>
      <c r="V2710" s="118"/>
      <c r="W2710" s="118"/>
    </row>
    <row r="2711" spans="15:23" ht="14.25">
      <c r="O2711" s="118"/>
      <c r="P2711" s="118"/>
      <c r="Q2711" s="118"/>
      <c r="R2711" s="118"/>
      <c r="S2711" s="118"/>
      <c r="T2711" s="118"/>
      <c r="U2711" s="118"/>
      <c r="V2711" s="118"/>
      <c r="W2711" s="118"/>
    </row>
    <row r="2712" spans="15:23" ht="14.25">
      <c r="O2712" s="118"/>
      <c r="P2712" s="118"/>
      <c r="Q2712" s="118"/>
      <c r="R2712" s="118"/>
      <c r="S2712" s="118"/>
      <c r="T2712" s="118"/>
      <c r="U2712" s="118"/>
      <c r="V2712" s="118"/>
      <c r="W2712" s="118"/>
    </row>
    <row r="2713" spans="15:23" ht="14.25">
      <c r="O2713" s="118"/>
      <c r="P2713" s="118"/>
      <c r="Q2713" s="118"/>
      <c r="R2713" s="118"/>
      <c r="S2713" s="118"/>
      <c r="T2713" s="118"/>
      <c r="U2713" s="118"/>
      <c r="V2713" s="118"/>
      <c r="W2713" s="118"/>
    </row>
    <row r="2714" spans="15:23" ht="14.25">
      <c r="O2714" s="118"/>
      <c r="P2714" s="118"/>
      <c r="Q2714" s="118"/>
      <c r="R2714" s="118"/>
      <c r="S2714" s="118"/>
      <c r="T2714" s="118"/>
      <c r="U2714" s="118"/>
      <c r="V2714" s="118"/>
      <c r="W2714" s="118"/>
    </row>
    <row r="2715" spans="15:23" ht="14.25">
      <c r="O2715" s="118"/>
      <c r="P2715" s="118"/>
      <c r="Q2715" s="118"/>
      <c r="R2715" s="118"/>
      <c r="S2715" s="118"/>
      <c r="T2715" s="118"/>
      <c r="U2715" s="118"/>
      <c r="V2715" s="118"/>
      <c r="W2715" s="118"/>
    </row>
    <row r="2716" spans="15:23" ht="14.25">
      <c r="O2716" s="118"/>
      <c r="P2716" s="118"/>
      <c r="Q2716" s="118"/>
      <c r="R2716" s="118"/>
      <c r="S2716" s="118"/>
      <c r="T2716" s="118"/>
      <c r="U2716" s="118"/>
      <c r="V2716" s="118"/>
      <c r="W2716" s="118"/>
    </row>
    <row r="2717" spans="15:23" ht="14.25">
      <c r="O2717" s="118"/>
      <c r="P2717" s="118"/>
      <c r="Q2717" s="118"/>
      <c r="R2717" s="118"/>
      <c r="S2717" s="118"/>
      <c r="T2717" s="118"/>
      <c r="U2717" s="118"/>
      <c r="V2717" s="118"/>
      <c r="W2717" s="118"/>
    </row>
    <row r="2718" spans="15:23" ht="14.25">
      <c r="O2718" s="118"/>
      <c r="P2718" s="118"/>
      <c r="Q2718" s="118"/>
      <c r="R2718" s="118"/>
      <c r="S2718" s="118"/>
      <c r="T2718" s="118"/>
      <c r="U2718" s="118"/>
      <c r="V2718" s="118"/>
      <c r="W2718" s="118"/>
    </row>
    <row r="2719" spans="15:23" ht="14.25">
      <c r="O2719" s="118"/>
      <c r="P2719" s="118"/>
      <c r="Q2719" s="118"/>
      <c r="R2719" s="118"/>
      <c r="S2719" s="118"/>
      <c r="T2719" s="118"/>
      <c r="U2719" s="118"/>
      <c r="V2719" s="118"/>
      <c r="W2719" s="118"/>
    </row>
    <row r="2720" spans="15:23" ht="14.25">
      <c r="O2720" s="118"/>
      <c r="P2720" s="118"/>
      <c r="Q2720" s="118"/>
      <c r="R2720" s="118"/>
      <c r="S2720" s="118"/>
      <c r="T2720" s="118"/>
      <c r="U2720" s="118"/>
      <c r="V2720" s="118"/>
      <c r="W2720" s="118"/>
    </row>
    <row r="2721" spans="15:23" ht="14.25">
      <c r="O2721" s="118"/>
      <c r="P2721" s="118"/>
      <c r="Q2721" s="118"/>
      <c r="R2721" s="118"/>
      <c r="S2721" s="118"/>
      <c r="T2721" s="118"/>
      <c r="U2721" s="118"/>
      <c r="V2721" s="118"/>
      <c r="W2721" s="118"/>
    </row>
    <row r="2722" spans="15:23" ht="14.25">
      <c r="O2722" s="118"/>
      <c r="P2722" s="118"/>
      <c r="Q2722" s="118"/>
      <c r="R2722" s="118"/>
      <c r="S2722" s="118"/>
      <c r="T2722" s="118"/>
      <c r="U2722" s="118"/>
      <c r="V2722" s="118"/>
      <c r="W2722" s="118"/>
    </row>
    <row r="2723" spans="15:23" ht="14.25">
      <c r="O2723" s="118"/>
      <c r="P2723" s="118"/>
      <c r="Q2723" s="118"/>
      <c r="R2723" s="118"/>
      <c r="S2723" s="118"/>
      <c r="T2723" s="118"/>
      <c r="U2723" s="118"/>
      <c r="V2723" s="118"/>
      <c r="W2723" s="118"/>
    </row>
    <row r="2724" spans="15:23" ht="14.25">
      <c r="O2724" s="118"/>
      <c r="P2724" s="118"/>
      <c r="Q2724" s="118"/>
      <c r="R2724" s="118"/>
      <c r="S2724" s="118"/>
      <c r="T2724" s="118"/>
      <c r="U2724" s="118"/>
      <c r="V2724" s="118"/>
      <c r="W2724" s="118"/>
    </row>
    <row r="2725" spans="15:23" ht="14.25">
      <c r="O2725" s="118"/>
      <c r="P2725" s="118"/>
      <c r="Q2725" s="118"/>
      <c r="R2725" s="118"/>
      <c r="S2725" s="118"/>
      <c r="T2725" s="118"/>
      <c r="U2725" s="118"/>
      <c r="V2725" s="118"/>
      <c r="W2725" s="118"/>
    </row>
    <row r="2726" spans="15:23" ht="14.25">
      <c r="O2726" s="118"/>
      <c r="P2726" s="118"/>
      <c r="Q2726" s="118"/>
      <c r="R2726" s="118"/>
      <c r="S2726" s="118"/>
      <c r="T2726" s="118"/>
      <c r="U2726" s="118"/>
      <c r="V2726" s="118"/>
      <c r="W2726" s="118"/>
    </row>
    <row r="2727" spans="15:23" ht="14.25">
      <c r="O2727" s="118"/>
      <c r="P2727" s="118"/>
      <c r="Q2727" s="118"/>
      <c r="R2727" s="118"/>
      <c r="S2727" s="118"/>
      <c r="T2727" s="118"/>
      <c r="U2727" s="118"/>
      <c r="V2727" s="118"/>
      <c r="W2727" s="118"/>
    </row>
    <row r="2728" spans="15:23" ht="14.25">
      <c r="O2728" s="118"/>
      <c r="P2728" s="118"/>
      <c r="Q2728" s="118"/>
      <c r="R2728" s="118"/>
      <c r="S2728" s="118"/>
      <c r="T2728" s="118"/>
      <c r="U2728" s="118"/>
      <c r="V2728" s="118"/>
      <c r="W2728" s="118"/>
    </row>
    <row r="2729" spans="15:23" ht="14.25">
      <c r="O2729" s="118"/>
      <c r="P2729" s="118"/>
      <c r="Q2729" s="118"/>
      <c r="R2729" s="118"/>
      <c r="S2729" s="118"/>
      <c r="T2729" s="118"/>
      <c r="U2729" s="118"/>
      <c r="V2729" s="118"/>
      <c r="W2729" s="118"/>
    </row>
    <row r="2730" spans="15:23" ht="14.25">
      <c r="O2730" s="118"/>
      <c r="P2730" s="118"/>
      <c r="Q2730" s="118"/>
      <c r="R2730" s="118"/>
      <c r="S2730" s="118"/>
      <c r="T2730" s="118"/>
      <c r="U2730" s="118"/>
      <c r="V2730" s="118"/>
      <c r="W2730" s="118"/>
    </row>
    <row r="2731" spans="15:23" ht="14.25">
      <c r="O2731" s="118"/>
      <c r="P2731" s="118"/>
      <c r="Q2731" s="118"/>
      <c r="R2731" s="118"/>
      <c r="S2731" s="118"/>
      <c r="T2731" s="118"/>
      <c r="U2731" s="118"/>
      <c r="V2731" s="118"/>
      <c r="W2731" s="118"/>
    </row>
    <row r="2732" spans="15:23" ht="14.25">
      <c r="O2732" s="118"/>
      <c r="P2732" s="118"/>
      <c r="Q2732" s="118"/>
      <c r="R2732" s="118"/>
      <c r="S2732" s="118"/>
      <c r="T2732" s="118"/>
      <c r="U2732" s="118"/>
      <c r="V2732" s="118"/>
      <c r="W2732" s="118"/>
    </row>
    <row r="2733" spans="15:23" ht="14.25">
      <c r="O2733" s="118"/>
      <c r="P2733" s="118"/>
      <c r="Q2733" s="118"/>
      <c r="R2733" s="118"/>
      <c r="S2733" s="118"/>
      <c r="T2733" s="118"/>
      <c r="U2733" s="118"/>
      <c r="V2733" s="118"/>
      <c r="W2733" s="118"/>
    </row>
    <row r="2734" spans="15:23" ht="14.25">
      <c r="O2734" s="118"/>
      <c r="P2734" s="118"/>
      <c r="Q2734" s="118"/>
      <c r="R2734" s="118"/>
      <c r="S2734" s="118"/>
      <c r="T2734" s="118"/>
      <c r="U2734" s="118"/>
      <c r="V2734" s="118"/>
      <c r="W2734" s="118"/>
    </row>
    <row r="2735" spans="15:23" ht="14.25">
      <c r="O2735" s="118"/>
      <c r="P2735" s="118"/>
      <c r="Q2735" s="118"/>
      <c r="R2735" s="118"/>
      <c r="S2735" s="118"/>
      <c r="T2735" s="118"/>
      <c r="U2735" s="118"/>
      <c r="V2735" s="118"/>
      <c r="W2735" s="118"/>
    </row>
    <row r="2736" spans="15:23" ht="14.25">
      <c r="O2736" s="118"/>
      <c r="P2736" s="118"/>
      <c r="Q2736" s="118"/>
      <c r="R2736" s="118"/>
      <c r="S2736" s="118"/>
      <c r="T2736" s="118"/>
      <c r="U2736" s="118"/>
      <c r="V2736" s="118"/>
      <c r="W2736" s="118"/>
    </row>
    <row r="2737" spans="15:23" ht="14.25">
      <c r="O2737" s="118"/>
      <c r="P2737" s="118"/>
      <c r="Q2737" s="118"/>
      <c r="R2737" s="118"/>
      <c r="S2737" s="118"/>
      <c r="T2737" s="118"/>
      <c r="U2737" s="118"/>
      <c r="V2737" s="118"/>
      <c r="W2737" s="118"/>
    </row>
    <row r="2738" spans="15:23" ht="14.25">
      <c r="O2738" s="118"/>
      <c r="P2738" s="118"/>
      <c r="Q2738" s="118"/>
      <c r="R2738" s="118"/>
      <c r="S2738" s="118"/>
      <c r="T2738" s="118"/>
      <c r="U2738" s="118"/>
      <c r="V2738" s="118"/>
      <c r="W2738" s="118"/>
    </row>
    <row r="2739" spans="15:23" ht="14.25">
      <c r="O2739" s="118"/>
      <c r="P2739" s="118"/>
      <c r="Q2739" s="118"/>
      <c r="R2739" s="118"/>
      <c r="S2739" s="118"/>
      <c r="T2739" s="118"/>
      <c r="U2739" s="118"/>
      <c r="V2739" s="118"/>
      <c r="W2739" s="118"/>
    </row>
    <row r="2740" spans="15:23" ht="14.25">
      <c r="O2740" s="118"/>
      <c r="P2740" s="118"/>
      <c r="Q2740" s="118"/>
      <c r="R2740" s="118"/>
      <c r="S2740" s="118"/>
      <c r="T2740" s="118"/>
      <c r="U2740" s="118"/>
      <c r="V2740" s="118"/>
      <c r="W2740" s="118"/>
    </row>
    <row r="2741" spans="15:23" ht="14.25">
      <c r="O2741" s="118"/>
      <c r="P2741" s="118"/>
      <c r="Q2741" s="118"/>
      <c r="R2741" s="118"/>
      <c r="S2741" s="118"/>
      <c r="T2741" s="118"/>
      <c r="U2741" s="118"/>
      <c r="V2741" s="118"/>
      <c r="W2741" s="118"/>
    </row>
    <row r="2742" spans="15:23" ht="14.25">
      <c r="O2742" s="118"/>
      <c r="P2742" s="118"/>
      <c r="Q2742" s="118"/>
      <c r="R2742" s="118"/>
      <c r="S2742" s="118"/>
      <c r="T2742" s="118"/>
      <c r="U2742" s="118"/>
      <c r="V2742" s="118"/>
      <c r="W2742" s="118"/>
    </row>
    <row r="2743" spans="15:23" ht="14.25">
      <c r="O2743" s="118"/>
      <c r="P2743" s="118"/>
      <c r="Q2743" s="118"/>
      <c r="R2743" s="118"/>
      <c r="S2743" s="118"/>
      <c r="T2743" s="118"/>
      <c r="U2743" s="118"/>
      <c r="V2743" s="118"/>
      <c r="W2743" s="118"/>
    </row>
    <row r="2744" spans="15:23" ht="14.25">
      <c r="O2744" s="118"/>
      <c r="P2744" s="118"/>
      <c r="Q2744" s="118"/>
      <c r="R2744" s="118"/>
      <c r="S2744" s="118"/>
      <c r="T2744" s="118"/>
      <c r="U2744" s="118"/>
      <c r="V2744" s="118"/>
      <c r="W2744" s="118"/>
    </row>
    <row r="2745" spans="15:23" ht="14.25">
      <c r="O2745" s="118"/>
      <c r="P2745" s="118"/>
      <c r="Q2745" s="118"/>
      <c r="R2745" s="118"/>
      <c r="S2745" s="118"/>
      <c r="T2745" s="118"/>
      <c r="U2745" s="118"/>
      <c r="V2745" s="118"/>
      <c r="W2745" s="118"/>
    </row>
    <row r="2746" spans="15:23" ht="14.25">
      <c r="O2746" s="118"/>
      <c r="P2746" s="118"/>
      <c r="Q2746" s="118"/>
      <c r="R2746" s="118"/>
      <c r="S2746" s="118"/>
      <c r="T2746" s="118"/>
      <c r="U2746" s="118"/>
      <c r="V2746" s="118"/>
      <c r="W2746" s="118"/>
    </row>
    <row r="2747" spans="15:23" ht="14.25">
      <c r="O2747" s="118"/>
      <c r="P2747" s="118"/>
      <c r="Q2747" s="118"/>
      <c r="R2747" s="118"/>
      <c r="S2747" s="118"/>
      <c r="T2747" s="118"/>
      <c r="U2747" s="118"/>
      <c r="V2747" s="118"/>
      <c r="W2747" s="118"/>
    </row>
    <row r="2748" spans="15:23" ht="14.25">
      <c r="O2748" s="118"/>
      <c r="P2748" s="118"/>
      <c r="Q2748" s="118"/>
      <c r="R2748" s="118"/>
      <c r="S2748" s="118"/>
      <c r="T2748" s="118"/>
      <c r="U2748" s="118"/>
      <c r="V2748" s="118"/>
      <c r="W2748" s="118"/>
    </row>
    <row r="2749" spans="15:23" ht="14.25">
      <c r="O2749" s="118"/>
      <c r="P2749" s="118"/>
      <c r="Q2749" s="118"/>
      <c r="R2749" s="118"/>
      <c r="S2749" s="118"/>
      <c r="T2749" s="118"/>
      <c r="U2749" s="118"/>
      <c r="V2749" s="118"/>
      <c r="W2749" s="118"/>
    </row>
    <row r="2750" spans="15:23" ht="14.25">
      <c r="O2750" s="118"/>
      <c r="P2750" s="118"/>
      <c r="Q2750" s="118"/>
      <c r="R2750" s="118"/>
      <c r="S2750" s="118"/>
      <c r="T2750" s="118"/>
      <c r="U2750" s="118"/>
      <c r="V2750" s="118"/>
      <c r="W2750" s="118"/>
    </row>
    <row r="2751" spans="15:23" ht="14.25">
      <c r="O2751" s="118"/>
      <c r="P2751" s="118"/>
      <c r="Q2751" s="118"/>
      <c r="R2751" s="118"/>
      <c r="S2751" s="118"/>
      <c r="T2751" s="118"/>
      <c r="U2751" s="118"/>
      <c r="V2751" s="118"/>
      <c r="W2751" s="118"/>
    </row>
    <row r="2752" spans="15:23" ht="14.25">
      <c r="O2752" s="118"/>
      <c r="P2752" s="118"/>
      <c r="Q2752" s="118"/>
      <c r="R2752" s="118"/>
      <c r="S2752" s="118"/>
      <c r="T2752" s="118"/>
      <c r="U2752" s="118"/>
      <c r="V2752" s="118"/>
      <c r="W2752" s="118"/>
    </row>
    <row r="2753" spans="15:23" ht="14.25">
      <c r="O2753" s="118"/>
      <c r="P2753" s="118"/>
      <c r="Q2753" s="118"/>
      <c r="R2753" s="118"/>
      <c r="S2753" s="118"/>
      <c r="T2753" s="118"/>
      <c r="U2753" s="118"/>
      <c r="V2753" s="118"/>
      <c r="W2753" s="118"/>
    </row>
    <row r="2754" spans="15:23" ht="14.25">
      <c r="O2754" s="118"/>
      <c r="P2754" s="118"/>
      <c r="Q2754" s="118"/>
      <c r="R2754" s="118"/>
      <c r="S2754" s="118"/>
      <c r="T2754" s="118"/>
      <c r="U2754" s="118"/>
      <c r="V2754" s="118"/>
      <c r="W2754" s="118"/>
    </row>
    <row r="2755" spans="15:23" ht="14.25">
      <c r="O2755" s="118"/>
      <c r="P2755" s="118"/>
      <c r="Q2755" s="118"/>
      <c r="R2755" s="118"/>
      <c r="S2755" s="118"/>
      <c r="T2755" s="118"/>
      <c r="U2755" s="118"/>
      <c r="V2755" s="118"/>
      <c r="W2755" s="118"/>
    </row>
    <row r="2756" spans="15:23" ht="14.25">
      <c r="O2756" s="118"/>
      <c r="P2756" s="118"/>
      <c r="Q2756" s="118"/>
      <c r="R2756" s="118"/>
      <c r="S2756" s="118"/>
      <c r="T2756" s="118"/>
      <c r="U2756" s="118"/>
      <c r="V2756" s="118"/>
      <c r="W2756" s="118"/>
    </row>
    <row r="2757" spans="15:23" ht="14.25">
      <c r="O2757" s="118"/>
      <c r="P2757" s="118"/>
      <c r="Q2757" s="118"/>
      <c r="R2757" s="118"/>
      <c r="S2757" s="118"/>
      <c r="T2757" s="118"/>
      <c r="U2757" s="118"/>
      <c r="V2757" s="118"/>
      <c r="W2757" s="118"/>
    </row>
    <row r="2758" spans="15:23" ht="14.25">
      <c r="O2758" s="118"/>
      <c r="P2758" s="118"/>
      <c r="Q2758" s="118"/>
      <c r="R2758" s="118"/>
      <c r="S2758" s="118"/>
      <c r="T2758" s="118"/>
      <c r="U2758" s="118"/>
      <c r="V2758" s="118"/>
      <c r="W2758" s="118"/>
    </row>
    <row r="2759" spans="15:23" ht="14.25">
      <c r="O2759" s="118"/>
      <c r="P2759" s="118"/>
      <c r="Q2759" s="118"/>
      <c r="R2759" s="118"/>
      <c r="S2759" s="118"/>
      <c r="T2759" s="118"/>
      <c r="U2759" s="118"/>
      <c r="V2759" s="118"/>
      <c r="W2759" s="118"/>
    </row>
    <row r="2760" spans="15:23" ht="14.25">
      <c r="O2760" s="118"/>
      <c r="P2760" s="118"/>
      <c r="Q2760" s="118"/>
      <c r="R2760" s="118"/>
      <c r="S2760" s="118"/>
      <c r="T2760" s="118"/>
      <c r="U2760" s="118"/>
      <c r="V2760" s="118"/>
      <c r="W2760" s="118"/>
    </row>
    <row r="2761" spans="15:23" ht="14.25">
      <c r="O2761" s="118"/>
      <c r="P2761" s="118"/>
      <c r="Q2761" s="118"/>
      <c r="R2761" s="118"/>
      <c r="S2761" s="118"/>
      <c r="T2761" s="118"/>
      <c r="U2761" s="118"/>
      <c r="V2761" s="118"/>
      <c r="W2761" s="118"/>
    </row>
    <row r="2762" spans="15:23" ht="14.25">
      <c r="O2762" s="118"/>
      <c r="P2762" s="118"/>
      <c r="Q2762" s="118"/>
      <c r="R2762" s="118"/>
      <c r="S2762" s="118"/>
      <c r="T2762" s="118"/>
      <c r="U2762" s="118"/>
      <c r="V2762" s="118"/>
      <c r="W2762" s="118"/>
    </row>
    <row r="2763" spans="15:23" ht="14.25">
      <c r="O2763" s="118"/>
      <c r="P2763" s="118"/>
      <c r="Q2763" s="118"/>
      <c r="R2763" s="118"/>
      <c r="S2763" s="118"/>
      <c r="T2763" s="118"/>
      <c r="U2763" s="118"/>
      <c r="V2763" s="118"/>
      <c r="W2763" s="118"/>
    </row>
    <row r="2764" spans="15:23" ht="14.25">
      <c r="O2764" s="118"/>
      <c r="P2764" s="118"/>
      <c r="Q2764" s="118"/>
      <c r="R2764" s="118"/>
      <c r="S2764" s="118"/>
      <c r="T2764" s="118"/>
      <c r="U2764" s="118"/>
      <c r="V2764" s="118"/>
      <c r="W2764" s="118"/>
    </row>
    <row r="2765" spans="15:23" ht="14.25">
      <c r="O2765" s="118"/>
      <c r="P2765" s="118"/>
      <c r="Q2765" s="118"/>
      <c r="R2765" s="118"/>
      <c r="S2765" s="118"/>
      <c r="T2765" s="118"/>
      <c r="U2765" s="118"/>
      <c r="V2765" s="118"/>
      <c r="W2765" s="118"/>
    </row>
    <row r="2766" spans="15:23" ht="14.25">
      <c r="O2766" s="118"/>
      <c r="P2766" s="118"/>
      <c r="Q2766" s="118"/>
      <c r="R2766" s="118"/>
      <c r="S2766" s="118"/>
      <c r="T2766" s="118"/>
      <c r="U2766" s="118"/>
      <c r="V2766" s="118"/>
      <c r="W2766" s="118"/>
    </row>
    <row r="2767" spans="15:23" ht="14.25">
      <c r="O2767" s="118"/>
      <c r="P2767" s="118"/>
      <c r="Q2767" s="118"/>
      <c r="R2767" s="118"/>
      <c r="S2767" s="118"/>
      <c r="T2767" s="118"/>
      <c r="U2767" s="118"/>
      <c r="V2767" s="118"/>
      <c r="W2767" s="118"/>
    </row>
    <row r="2768" spans="15:23" ht="14.25">
      <c r="O2768" s="118"/>
      <c r="P2768" s="118"/>
      <c r="Q2768" s="118"/>
      <c r="R2768" s="118"/>
      <c r="S2768" s="118"/>
      <c r="T2768" s="118"/>
      <c r="U2768" s="118"/>
      <c r="V2768" s="118"/>
      <c r="W2768" s="118"/>
    </row>
    <row r="2769" spans="15:23" ht="14.25">
      <c r="O2769" s="118"/>
      <c r="P2769" s="118"/>
      <c r="Q2769" s="118"/>
      <c r="R2769" s="118"/>
      <c r="S2769" s="118"/>
      <c r="T2769" s="118"/>
      <c r="U2769" s="118"/>
      <c r="V2769" s="118"/>
      <c r="W2769" s="118"/>
    </row>
    <row r="2770" spans="15:23" ht="14.25">
      <c r="O2770" s="118"/>
      <c r="P2770" s="118"/>
      <c r="Q2770" s="118"/>
      <c r="R2770" s="118"/>
      <c r="S2770" s="118"/>
      <c r="T2770" s="118"/>
      <c r="U2770" s="118"/>
      <c r="V2770" s="118"/>
      <c r="W2770" s="118"/>
    </row>
    <row r="2771" spans="15:23" ht="14.25">
      <c r="O2771" s="118"/>
      <c r="P2771" s="118"/>
      <c r="Q2771" s="118"/>
      <c r="R2771" s="118"/>
      <c r="S2771" s="118"/>
      <c r="T2771" s="118"/>
      <c r="U2771" s="118"/>
      <c r="V2771" s="118"/>
      <c r="W2771" s="118"/>
    </row>
    <row r="2772" spans="15:23" ht="14.25">
      <c r="O2772" s="118"/>
      <c r="P2772" s="118"/>
      <c r="Q2772" s="118"/>
      <c r="R2772" s="118"/>
      <c r="S2772" s="118"/>
      <c r="T2772" s="118"/>
      <c r="U2772" s="118"/>
      <c r="V2772" s="118"/>
      <c r="W2772" s="118"/>
    </row>
    <row r="2773" spans="15:23" ht="14.25">
      <c r="O2773" s="118"/>
      <c r="P2773" s="118"/>
      <c r="Q2773" s="118"/>
      <c r="R2773" s="118"/>
      <c r="S2773" s="118"/>
      <c r="T2773" s="118"/>
      <c r="U2773" s="118"/>
      <c r="V2773" s="118"/>
      <c r="W2773" s="118"/>
    </row>
    <row r="2774" spans="15:23" ht="14.25">
      <c r="O2774" s="118"/>
      <c r="P2774" s="118"/>
      <c r="Q2774" s="118"/>
      <c r="R2774" s="118"/>
      <c r="S2774" s="118"/>
      <c r="T2774" s="118"/>
      <c r="U2774" s="118"/>
      <c r="V2774" s="118"/>
      <c r="W2774" s="118"/>
    </row>
    <row r="2775" spans="15:23" ht="14.25">
      <c r="O2775" s="118"/>
      <c r="P2775" s="118"/>
      <c r="Q2775" s="118"/>
      <c r="R2775" s="118"/>
      <c r="S2775" s="118"/>
      <c r="T2775" s="118"/>
      <c r="U2775" s="118"/>
      <c r="V2775" s="118"/>
      <c r="W2775" s="118"/>
    </row>
    <row r="2776" spans="15:23" ht="14.25">
      <c r="O2776" s="118"/>
      <c r="P2776" s="118"/>
      <c r="Q2776" s="118"/>
      <c r="R2776" s="118"/>
      <c r="S2776" s="118"/>
      <c r="T2776" s="118"/>
      <c r="U2776" s="118"/>
      <c r="V2776" s="118"/>
      <c r="W2776" s="118"/>
    </row>
    <row r="2777" spans="15:23" ht="14.25">
      <c r="O2777" s="118"/>
      <c r="P2777" s="118"/>
      <c r="Q2777" s="118"/>
      <c r="R2777" s="118"/>
      <c r="S2777" s="118"/>
      <c r="T2777" s="118"/>
      <c r="U2777" s="118"/>
      <c r="V2777" s="118"/>
      <c r="W2777" s="118"/>
    </row>
    <row r="2778" spans="15:23" ht="14.25">
      <c r="O2778" s="118"/>
      <c r="P2778" s="118"/>
      <c r="Q2778" s="118"/>
      <c r="R2778" s="118"/>
      <c r="S2778" s="118"/>
      <c r="T2778" s="118"/>
      <c r="U2778" s="118"/>
      <c r="V2778" s="118"/>
      <c r="W2778" s="118"/>
    </row>
    <row r="2779" spans="15:23" ht="14.25">
      <c r="O2779" s="118"/>
      <c r="P2779" s="118"/>
      <c r="Q2779" s="118"/>
      <c r="R2779" s="118"/>
      <c r="S2779" s="118"/>
      <c r="T2779" s="118"/>
      <c r="U2779" s="118"/>
      <c r="V2779" s="118"/>
      <c r="W2779" s="118"/>
    </row>
    <row r="2780" spans="15:23" ht="14.25">
      <c r="O2780" s="118"/>
      <c r="P2780" s="118"/>
      <c r="Q2780" s="118"/>
      <c r="R2780" s="118"/>
      <c r="S2780" s="118"/>
      <c r="T2780" s="118"/>
      <c r="U2780" s="118"/>
      <c r="V2780" s="118"/>
      <c r="W2780" s="118"/>
    </row>
    <row r="2781" spans="15:23" ht="14.25">
      <c r="O2781" s="118"/>
      <c r="P2781" s="118"/>
      <c r="Q2781" s="118"/>
      <c r="R2781" s="118"/>
      <c r="S2781" s="118"/>
      <c r="T2781" s="118"/>
      <c r="U2781" s="118"/>
      <c r="V2781" s="118"/>
      <c r="W2781" s="118"/>
    </row>
    <row r="2782" spans="15:23" ht="14.25">
      <c r="O2782" s="118"/>
      <c r="P2782" s="118"/>
      <c r="Q2782" s="118"/>
      <c r="R2782" s="118"/>
      <c r="S2782" s="118"/>
      <c r="T2782" s="118"/>
      <c r="U2782" s="118"/>
      <c r="V2782" s="118"/>
      <c r="W2782" s="118"/>
    </row>
    <row r="2783" spans="15:23" ht="14.25">
      <c r="O2783" s="118"/>
      <c r="P2783" s="118"/>
      <c r="Q2783" s="118"/>
      <c r="R2783" s="118"/>
      <c r="S2783" s="118"/>
      <c r="T2783" s="118"/>
      <c r="U2783" s="118"/>
      <c r="V2783" s="118"/>
      <c r="W2783" s="118"/>
    </row>
    <row r="2784" spans="15:23" ht="14.25">
      <c r="O2784" s="118"/>
      <c r="P2784" s="118"/>
      <c r="Q2784" s="118"/>
      <c r="R2784" s="118"/>
      <c r="S2784" s="118"/>
      <c r="T2784" s="118"/>
      <c r="U2784" s="118"/>
      <c r="V2784" s="118"/>
      <c r="W2784" s="118"/>
    </row>
    <row r="2785" spans="15:23" ht="14.25">
      <c r="O2785" s="118"/>
      <c r="P2785" s="118"/>
      <c r="Q2785" s="118"/>
      <c r="R2785" s="118"/>
      <c r="S2785" s="118"/>
      <c r="T2785" s="118"/>
      <c r="U2785" s="118"/>
      <c r="V2785" s="118"/>
      <c r="W2785" s="118"/>
    </row>
    <row r="2786" spans="15:23" ht="14.25">
      <c r="O2786" s="118"/>
      <c r="P2786" s="118"/>
      <c r="Q2786" s="118"/>
      <c r="R2786" s="118"/>
      <c r="S2786" s="118"/>
      <c r="T2786" s="118"/>
      <c r="U2786" s="118"/>
      <c r="V2786" s="118"/>
      <c r="W2786" s="118"/>
    </row>
    <row r="2787" spans="15:23" ht="14.25">
      <c r="O2787" s="118"/>
      <c r="P2787" s="118"/>
      <c r="Q2787" s="118"/>
      <c r="R2787" s="118"/>
      <c r="S2787" s="118"/>
      <c r="T2787" s="118"/>
      <c r="U2787" s="118"/>
      <c r="V2787" s="118"/>
      <c r="W2787" s="118"/>
    </row>
    <row r="2788" spans="15:23" ht="14.25">
      <c r="O2788" s="118"/>
      <c r="P2788" s="118"/>
      <c r="Q2788" s="118"/>
      <c r="R2788" s="118"/>
      <c r="S2788" s="118"/>
      <c r="T2788" s="118"/>
      <c r="U2788" s="118"/>
      <c r="V2788" s="118"/>
      <c r="W2788" s="118"/>
    </row>
    <row r="2789" spans="15:23" ht="14.25">
      <c r="O2789" s="118"/>
      <c r="P2789" s="118"/>
      <c r="Q2789" s="118"/>
      <c r="R2789" s="118"/>
      <c r="S2789" s="118"/>
      <c r="T2789" s="118"/>
      <c r="U2789" s="118"/>
      <c r="V2789" s="118"/>
      <c r="W2789" s="118"/>
    </row>
    <row r="2790" spans="15:23" ht="14.25">
      <c r="O2790" s="118"/>
      <c r="P2790" s="118"/>
      <c r="Q2790" s="118"/>
      <c r="R2790" s="118"/>
      <c r="S2790" s="118"/>
      <c r="T2790" s="118"/>
      <c r="U2790" s="118"/>
      <c r="V2790" s="118"/>
      <c r="W2790" s="118"/>
    </row>
    <row r="2791" spans="15:23" ht="14.25">
      <c r="O2791" s="118"/>
      <c r="P2791" s="118"/>
      <c r="Q2791" s="118"/>
      <c r="R2791" s="118"/>
      <c r="S2791" s="118"/>
      <c r="T2791" s="118"/>
      <c r="U2791" s="118"/>
      <c r="V2791" s="118"/>
      <c r="W2791" s="118"/>
    </row>
    <row r="2792" spans="15:23" ht="14.25">
      <c r="O2792" s="118"/>
      <c r="P2792" s="118"/>
      <c r="Q2792" s="118"/>
      <c r="R2792" s="118"/>
      <c r="S2792" s="118"/>
      <c r="T2792" s="118"/>
      <c r="U2792" s="118"/>
      <c r="V2792" s="118"/>
      <c r="W2792" s="118"/>
    </row>
    <row r="2793" spans="15:23" ht="14.25">
      <c r="O2793" s="118"/>
      <c r="P2793" s="118"/>
      <c r="Q2793" s="118"/>
      <c r="R2793" s="118"/>
      <c r="S2793" s="118"/>
      <c r="T2793" s="118"/>
      <c r="U2793" s="118"/>
      <c r="V2793" s="118"/>
      <c r="W2793" s="118"/>
    </row>
    <row r="2794" spans="15:23" ht="14.25">
      <c r="O2794" s="118"/>
      <c r="P2794" s="118"/>
      <c r="Q2794" s="118"/>
      <c r="R2794" s="118"/>
      <c r="S2794" s="118"/>
      <c r="T2794" s="118"/>
      <c r="U2794" s="118"/>
      <c r="V2794" s="118"/>
      <c r="W2794" s="118"/>
    </row>
    <row r="2795" spans="15:23" ht="14.25">
      <c r="O2795" s="118"/>
      <c r="P2795" s="118"/>
      <c r="Q2795" s="118"/>
      <c r="R2795" s="118"/>
      <c r="S2795" s="118"/>
      <c r="T2795" s="118"/>
      <c r="U2795" s="118"/>
      <c r="V2795" s="118"/>
      <c r="W2795" s="118"/>
    </row>
    <row r="2796" spans="15:23" ht="14.25">
      <c r="O2796" s="118"/>
      <c r="P2796" s="118"/>
      <c r="Q2796" s="118"/>
      <c r="R2796" s="118"/>
      <c r="S2796" s="118"/>
      <c r="T2796" s="118"/>
      <c r="U2796" s="118"/>
      <c r="V2796" s="118"/>
      <c r="W2796" s="118"/>
    </row>
    <row r="2797" spans="15:23" ht="14.25">
      <c r="O2797" s="118"/>
      <c r="P2797" s="118"/>
      <c r="Q2797" s="118"/>
      <c r="R2797" s="118"/>
      <c r="S2797" s="118"/>
      <c r="T2797" s="118"/>
      <c r="U2797" s="118"/>
      <c r="V2797" s="118"/>
      <c r="W2797" s="118"/>
    </row>
    <row r="2798" spans="15:23" ht="14.25">
      <c r="O2798" s="118"/>
      <c r="P2798" s="118"/>
      <c r="Q2798" s="118"/>
      <c r="R2798" s="118"/>
      <c r="S2798" s="118"/>
      <c r="T2798" s="118"/>
      <c r="U2798" s="118"/>
      <c r="W2798" s="118"/>
    </row>
    <row r="2799" spans="15:23" ht="14.25">
      <c r="O2799" s="118"/>
      <c r="P2799" s="118"/>
      <c r="Q2799" s="118"/>
      <c r="R2799" s="118"/>
      <c r="S2799" s="118"/>
      <c r="T2799" s="118"/>
      <c r="U2799" s="118"/>
    </row>
    <row r="2800" spans="15:23" ht="14.25">
      <c r="O2800" s="118"/>
      <c r="P2800" s="118"/>
      <c r="Q2800" s="118"/>
      <c r="R2800" s="118"/>
      <c r="S2800" s="118"/>
      <c r="T2800" s="118"/>
      <c r="U2800" s="118"/>
    </row>
    <row r="2801" spans="15:21" ht="14.25">
      <c r="O2801" s="118"/>
      <c r="P2801" s="118"/>
      <c r="Q2801" s="118"/>
      <c r="R2801" s="118"/>
      <c r="S2801" s="118"/>
      <c r="T2801" s="118"/>
      <c r="U2801" s="118"/>
    </row>
    <row r="2802" spans="15:21" ht="14.25">
      <c r="O2802" s="118"/>
      <c r="P2802" s="118"/>
      <c r="Q2802" s="118"/>
      <c r="R2802" s="118"/>
      <c r="S2802" s="118"/>
      <c r="T2802" s="118"/>
      <c r="U2802" s="118"/>
    </row>
    <row r="2803" spans="15:21" ht="14.25">
      <c r="O2803" s="118"/>
      <c r="P2803" s="118"/>
      <c r="Q2803" s="118"/>
      <c r="R2803" s="118"/>
      <c r="S2803" s="118"/>
      <c r="T2803" s="118"/>
      <c r="U2803" s="118"/>
    </row>
    <row r="2804" spans="15:21" ht="14.25">
      <c r="O2804" s="118"/>
      <c r="P2804" s="118"/>
      <c r="Q2804" s="118"/>
      <c r="R2804" s="118"/>
      <c r="S2804" s="118"/>
      <c r="T2804" s="118"/>
      <c r="U2804" s="118"/>
    </row>
    <row r="2805" spans="15:21" ht="14.25">
      <c r="O2805" s="118"/>
      <c r="P2805" s="118"/>
      <c r="Q2805" s="118"/>
      <c r="R2805" s="118"/>
      <c r="S2805" s="118"/>
      <c r="T2805" s="118"/>
      <c r="U2805" s="118"/>
    </row>
    <row r="2806" spans="15:21" ht="14.25">
      <c r="O2806" s="118"/>
      <c r="P2806" s="118"/>
      <c r="Q2806" s="118"/>
      <c r="R2806" s="118"/>
      <c r="S2806" s="118"/>
      <c r="T2806" s="118"/>
      <c r="U2806" s="118"/>
    </row>
    <row r="2807" spans="15:21" ht="14.25">
      <c r="O2807" s="118"/>
      <c r="P2807" s="118"/>
      <c r="Q2807" s="118"/>
      <c r="R2807" s="118"/>
      <c r="S2807" s="118"/>
      <c r="T2807" s="118"/>
      <c r="U2807" s="118"/>
    </row>
    <row r="2808" spans="15:21" ht="14.25">
      <c r="O2808" s="118"/>
      <c r="P2808" s="118"/>
      <c r="Q2808" s="118"/>
      <c r="R2808" s="118"/>
      <c r="S2808" s="118"/>
      <c r="T2808" s="118"/>
      <c r="U2808" s="118"/>
    </row>
    <row r="2809" spans="15:21" ht="14.25">
      <c r="O2809" s="118"/>
      <c r="P2809" s="118"/>
      <c r="Q2809" s="118"/>
      <c r="R2809" s="118"/>
      <c r="S2809" s="118"/>
      <c r="T2809" s="118"/>
      <c r="U2809" s="118"/>
    </row>
    <row r="2810" spans="15:21" ht="14.25">
      <c r="O2810" s="118"/>
      <c r="P2810" s="118"/>
      <c r="Q2810" s="118"/>
      <c r="R2810" s="118"/>
      <c r="S2810" s="118"/>
      <c r="T2810" s="118"/>
      <c r="U2810" s="118"/>
    </row>
    <row r="2811" spans="15:21" ht="14.25">
      <c r="O2811" s="118"/>
      <c r="P2811" s="118"/>
      <c r="Q2811" s="118"/>
      <c r="R2811" s="118"/>
      <c r="S2811" s="118"/>
      <c r="T2811" s="118"/>
      <c r="U2811" s="118"/>
    </row>
    <row r="2812" spans="15:21" ht="14.25">
      <c r="O2812" s="118"/>
      <c r="P2812" s="118"/>
      <c r="Q2812" s="118"/>
      <c r="R2812" s="118"/>
      <c r="S2812" s="118"/>
      <c r="T2812" s="118"/>
      <c r="U2812" s="118"/>
    </row>
    <row r="2813" spans="15:21" ht="14.25">
      <c r="O2813" s="118"/>
      <c r="P2813" s="118"/>
      <c r="Q2813" s="118"/>
      <c r="R2813" s="118"/>
      <c r="S2813" s="118"/>
      <c r="T2813" s="118"/>
      <c r="U2813" s="118"/>
    </row>
    <row r="2814" spans="15:21" ht="14.25">
      <c r="O2814" s="118"/>
      <c r="P2814" s="118"/>
      <c r="Q2814" s="118"/>
      <c r="R2814" s="118"/>
      <c r="S2814" s="118"/>
      <c r="T2814" s="118"/>
      <c r="U2814" s="118"/>
    </row>
    <row r="2815" spans="15:21" ht="14.25">
      <c r="O2815" s="118"/>
      <c r="P2815" s="118"/>
      <c r="Q2815" s="118"/>
      <c r="R2815" s="118"/>
      <c r="S2815" s="118"/>
      <c r="T2815" s="118"/>
      <c r="U2815" s="118"/>
    </row>
    <row r="2816" spans="15:21" ht="14.25">
      <c r="O2816" s="118"/>
      <c r="P2816" s="118"/>
      <c r="Q2816" s="118"/>
      <c r="R2816" s="118"/>
      <c r="S2816" s="118"/>
      <c r="T2816" s="118"/>
      <c r="U2816" s="118"/>
    </row>
    <row r="2817" spans="15:21" ht="14.25">
      <c r="O2817" s="118"/>
      <c r="P2817" s="118"/>
      <c r="Q2817" s="118"/>
      <c r="R2817" s="118"/>
      <c r="S2817" s="118"/>
      <c r="T2817" s="118"/>
      <c r="U2817" s="118"/>
    </row>
    <row r="2818" spans="15:21" ht="14.25">
      <c r="O2818" s="118"/>
      <c r="P2818" s="118"/>
      <c r="Q2818" s="118"/>
      <c r="R2818" s="118"/>
      <c r="S2818" s="118"/>
      <c r="T2818" s="118"/>
      <c r="U2818" s="118"/>
    </row>
    <row r="2819" spans="15:21" ht="14.25">
      <c r="O2819" s="118"/>
      <c r="P2819" s="118"/>
      <c r="Q2819" s="118"/>
      <c r="R2819" s="118"/>
      <c r="S2819" s="118"/>
      <c r="T2819" s="118"/>
      <c r="U2819" s="118"/>
    </row>
    <row r="2820" spans="15:21" ht="14.25">
      <c r="O2820" s="118"/>
      <c r="P2820" s="118"/>
      <c r="Q2820" s="118"/>
      <c r="R2820" s="118"/>
      <c r="S2820" s="118"/>
      <c r="T2820" s="118"/>
      <c r="U2820" s="118"/>
    </row>
    <row r="2821" spans="15:21" ht="14.25">
      <c r="O2821" s="118"/>
      <c r="P2821" s="118"/>
      <c r="Q2821" s="118"/>
      <c r="R2821" s="118"/>
      <c r="S2821" s="118"/>
      <c r="T2821" s="118"/>
      <c r="U2821" s="118"/>
    </row>
    <row r="2822" spans="15:21" ht="14.25">
      <c r="O2822" s="118"/>
      <c r="P2822" s="118"/>
      <c r="Q2822" s="118"/>
      <c r="R2822" s="118"/>
      <c r="S2822" s="118"/>
      <c r="T2822" s="118"/>
      <c r="U2822" s="118"/>
    </row>
    <row r="2823" spans="15:21" ht="14.25">
      <c r="O2823" s="118"/>
      <c r="P2823" s="118"/>
      <c r="Q2823" s="118"/>
      <c r="R2823" s="118"/>
      <c r="S2823" s="118"/>
      <c r="T2823" s="118"/>
      <c r="U2823" s="118"/>
    </row>
    <row r="2824" spans="15:21" ht="14.25">
      <c r="O2824" s="118"/>
      <c r="P2824" s="118"/>
      <c r="Q2824" s="118"/>
      <c r="R2824" s="118"/>
      <c r="S2824" s="118"/>
      <c r="T2824" s="118"/>
      <c r="U2824" s="118"/>
    </row>
    <row r="2825" spans="15:21" ht="14.25">
      <c r="O2825" s="118"/>
      <c r="P2825" s="118"/>
      <c r="Q2825" s="118"/>
      <c r="R2825" s="118"/>
      <c r="S2825" s="118"/>
      <c r="T2825" s="118"/>
      <c r="U2825" s="118"/>
    </row>
    <row r="2826" spans="15:21" ht="14.25">
      <c r="O2826" s="118"/>
      <c r="P2826" s="118"/>
      <c r="Q2826" s="118"/>
      <c r="R2826" s="118"/>
      <c r="S2826" s="118"/>
      <c r="T2826" s="118"/>
      <c r="U2826" s="118"/>
    </row>
    <row r="2827" spans="15:21" ht="14.25">
      <c r="O2827" s="118"/>
      <c r="P2827" s="118"/>
      <c r="Q2827" s="118"/>
      <c r="R2827" s="118"/>
      <c r="S2827" s="118"/>
      <c r="T2827" s="118"/>
      <c r="U2827" s="118"/>
    </row>
    <row r="2828" spans="15:21" ht="14.25">
      <c r="O2828" s="118"/>
      <c r="P2828" s="118"/>
      <c r="Q2828" s="118"/>
      <c r="R2828" s="118"/>
      <c r="S2828" s="118"/>
      <c r="T2828" s="118"/>
      <c r="U2828" s="118"/>
    </row>
    <row r="2829" spans="15:21" ht="14.25">
      <c r="O2829" s="118"/>
      <c r="P2829" s="118"/>
      <c r="Q2829" s="118"/>
      <c r="R2829" s="118"/>
      <c r="S2829" s="118"/>
      <c r="T2829" s="118"/>
      <c r="U2829" s="118"/>
    </row>
    <row r="2830" spans="15:21" ht="14.25">
      <c r="O2830" s="118"/>
      <c r="P2830" s="118"/>
      <c r="Q2830" s="118"/>
      <c r="R2830" s="118"/>
      <c r="S2830" s="118"/>
      <c r="T2830" s="118"/>
      <c r="U2830" s="118"/>
    </row>
    <row r="2831" spans="15:21" ht="14.25">
      <c r="O2831" s="118"/>
      <c r="P2831" s="118"/>
      <c r="Q2831" s="118"/>
      <c r="R2831" s="118"/>
      <c r="S2831" s="118"/>
      <c r="T2831" s="118"/>
      <c r="U2831" s="118"/>
    </row>
    <row r="2832" spans="15:21" ht="14.25">
      <c r="O2832" s="118"/>
      <c r="P2832" s="118"/>
      <c r="Q2832" s="118"/>
      <c r="R2832" s="118"/>
      <c r="S2832" s="118"/>
      <c r="T2832" s="118"/>
      <c r="U2832" s="118"/>
    </row>
    <row r="2833" spans="15:21" ht="14.25">
      <c r="O2833" s="118"/>
      <c r="P2833" s="118"/>
      <c r="Q2833" s="118"/>
      <c r="R2833" s="118"/>
      <c r="S2833" s="118"/>
      <c r="T2833" s="118"/>
      <c r="U2833" s="118"/>
    </row>
    <row r="2834" spans="15:21" ht="14.25">
      <c r="O2834" s="118"/>
      <c r="P2834" s="118"/>
      <c r="Q2834" s="118"/>
      <c r="R2834" s="118"/>
      <c r="S2834" s="118"/>
      <c r="T2834" s="118"/>
      <c r="U2834" s="118"/>
    </row>
    <row r="2835" spans="15:21" ht="14.25">
      <c r="O2835" s="118"/>
      <c r="P2835" s="118"/>
      <c r="Q2835" s="118"/>
      <c r="R2835" s="118"/>
      <c r="S2835" s="118"/>
      <c r="T2835" s="118"/>
      <c r="U2835" s="118"/>
    </row>
    <row r="2836" spans="15:21" ht="14.25">
      <c r="O2836" s="118"/>
      <c r="P2836" s="118"/>
      <c r="Q2836" s="118"/>
      <c r="R2836" s="118"/>
      <c r="S2836" s="118"/>
      <c r="T2836" s="118"/>
      <c r="U2836" s="118"/>
    </row>
    <row r="2837" spans="15:21" ht="14.25">
      <c r="O2837" s="118"/>
      <c r="P2837" s="118"/>
      <c r="Q2837" s="118"/>
      <c r="R2837" s="118"/>
      <c r="S2837" s="118"/>
      <c r="T2837" s="118"/>
      <c r="U2837" s="118"/>
    </row>
    <row r="2838" spans="15:21" ht="14.25">
      <c r="O2838" s="118"/>
      <c r="P2838" s="118"/>
      <c r="Q2838" s="118"/>
      <c r="R2838" s="118"/>
      <c r="S2838" s="118"/>
      <c r="T2838" s="118"/>
      <c r="U2838" s="118"/>
    </row>
    <row r="2839" spans="15:21" ht="14.25">
      <c r="O2839" s="118"/>
      <c r="P2839" s="118"/>
      <c r="Q2839" s="118"/>
      <c r="R2839" s="118"/>
      <c r="S2839" s="118"/>
      <c r="T2839" s="118"/>
      <c r="U2839" s="118"/>
    </row>
    <row r="2840" spans="15:21" ht="14.25">
      <c r="O2840" s="118"/>
      <c r="P2840" s="118"/>
      <c r="Q2840" s="118"/>
      <c r="R2840" s="118"/>
      <c r="S2840" s="118"/>
      <c r="T2840" s="118"/>
      <c r="U2840" s="118"/>
    </row>
    <row r="2841" spans="15:21" ht="14.25">
      <c r="O2841" s="118"/>
      <c r="P2841" s="118"/>
      <c r="Q2841" s="118"/>
      <c r="R2841" s="118"/>
      <c r="S2841" s="118"/>
      <c r="T2841" s="118"/>
      <c r="U2841" s="118"/>
    </row>
    <row r="2842" spans="15:21" ht="14.25">
      <c r="O2842" s="118"/>
      <c r="P2842" s="118"/>
      <c r="Q2842" s="118"/>
      <c r="R2842" s="118"/>
      <c r="S2842" s="118"/>
      <c r="T2842" s="118"/>
      <c r="U2842" s="118"/>
    </row>
    <row r="2843" spans="15:21" ht="14.25">
      <c r="O2843" s="118"/>
      <c r="P2843" s="118"/>
      <c r="Q2843" s="118"/>
      <c r="R2843" s="118"/>
      <c r="S2843" s="118"/>
      <c r="T2843" s="118"/>
      <c r="U2843" s="118"/>
    </row>
    <row r="2844" spans="15:21" ht="14.25">
      <c r="O2844" s="118"/>
      <c r="P2844" s="118"/>
      <c r="Q2844" s="118"/>
      <c r="R2844" s="118"/>
      <c r="S2844" s="118"/>
      <c r="T2844" s="118"/>
      <c r="U2844" s="118"/>
    </row>
    <row r="2845" spans="15:21" ht="14.25">
      <c r="O2845" s="118"/>
      <c r="P2845" s="118"/>
      <c r="Q2845" s="118"/>
      <c r="R2845" s="118"/>
      <c r="S2845" s="118"/>
      <c r="T2845" s="118"/>
      <c r="U2845" s="118"/>
    </row>
    <row r="2846" spans="15:21" ht="14.25">
      <c r="O2846" s="118"/>
      <c r="P2846" s="118"/>
      <c r="Q2846" s="118"/>
      <c r="R2846" s="118"/>
      <c r="S2846" s="118"/>
      <c r="T2846" s="118"/>
      <c r="U2846" s="118"/>
    </row>
    <row r="2847" spans="15:21" ht="14.25">
      <c r="O2847" s="118"/>
      <c r="P2847" s="118"/>
      <c r="Q2847" s="118"/>
      <c r="R2847" s="118"/>
      <c r="S2847" s="118"/>
      <c r="T2847" s="118"/>
      <c r="U2847" s="118"/>
    </row>
    <row r="2848" spans="15:21" ht="14.25">
      <c r="O2848" s="118"/>
      <c r="P2848" s="118"/>
      <c r="Q2848" s="118"/>
      <c r="R2848" s="118"/>
      <c r="S2848" s="118"/>
      <c r="T2848" s="118"/>
      <c r="U2848" s="118"/>
    </row>
    <row r="2849" spans="15:21" ht="14.25">
      <c r="O2849" s="118"/>
      <c r="P2849" s="118"/>
      <c r="Q2849" s="118"/>
      <c r="R2849" s="118"/>
      <c r="S2849" s="118"/>
      <c r="T2849" s="118"/>
      <c r="U2849" s="118"/>
    </row>
    <row r="2850" spans="15:21" ht="14.25">
      <c r="O2850" s="118"/>
      <c r="P2850" s="118"/>
      <c r="Q2850" s="118"/>
      <c r="R2850" s="118"/>
      <c r="S2850" s="118"/>
      <c r="T2850" s="118"/>
      <c r="U2850" s="118"/>
    </row>
    <row r="2851" spans="15:21" ht="14.25">
      <c r="O2851" s="118"/>
      <c r="P2851" s="118"/>
      <c r="Q2851" s="118"/>
      <c r="R2851" s="118"/>
      <c r="S2851" s="118"/>
      <c r="T2851" s="118"/>
      <c r="U2851" s="118"/>
    </row>
    <row r="2852" spans="15:21" ht="14.25">
      <c r="O2852" s="118"/>
      <c r="P2852" s="118"/>
      <c r="Q2852" s="118"/>
      <c r="R2852" s="118"/>
      <c r="S2852" s="118"/>
      <c r="T2852" s="118"/>
      <c r="U2852" s="118"/>
    </row>
    <row r="2853" spans="15:21" ht="14.25">
      <c r="O2853" s="118"/>
      <c r="P2853" s="118"/>
      <c r="Q2853" s="118"/>
      <c r="R2853" s="118"/>
      <c r="S2853" s="118"/>
      <c r="T2853" s="118"/>
      <c r="U2853" s="118"/>
    </row>
    <row r="2854" spans="15:21" ht="14.25">
      <c r="O2854" s="118"/>
      <c r="P2854" s="118"/>
      <c r="Q2854" s="118"/>
      <c r="R2854" s="118"/>
      <c r="S2854" s="118"/>
      <c r="T2854" s="118"/>
      <c r="U2854" s="118"/>
    </row>
    <row r="2855" spans="15:21" ht="14.25">
      <c r="O2855" s="118"/>
      <c r="P2855" s="118"/>
      <c r="Q2855" s="118"/>
      <c r="R2855" s="118"/>
      <c r="S2855" s="118"/>
      <c r="T2855" s="118"/>
      <c r="U2855" s="118"/>
    </row>
    <row r="2856" spans="15:21" ht="14.25">
      <c r="O2856" s="118"/>
      <c r="P2856" s="118"/>
      <c r="Q2856" s="118"/>
      <c r="R2856" s="118"/>
      <c r="S2856" s="118"/>
      <c r="T2856" s="118"/>
      <c r="U2856" s="118"/>
    </row>
    <row r="2857" spans="15:21" ht="14.25">
      <c r="O2857" s="118"/>
      <c r="P2857" s="118"/>
      <c r="Q2857" s="118"/>
      <c r="R2857" s="118"/>
      <c r="S2857" s="118"/>
      <c r="T2857" s="118"/>
      <c r="U2857" s="118"/>
    </row>
    <row r="2858" spans="15:21" ht="14.25">
      <c r="O2858" s="118"/>
      <c r="P2858" s="118"/>
      <c r="Q2858" s="118"/>
      <c r="R2858" s="118"/>
      <c r="S2858" s="118"/>
      <c r="T2858" s="118"/>
      <c r="U2858" s="118"/>
    </row>
    <row r="2859" spans="15:21" ht="14.25">
      <c r="O2859" s="118"/>
      <c r="P2859" s="118"/>
      <c r="Q2859" s="118"/>
      <c r="R2859" s="118"/>
      <c r="S2859" s="118"/>
      <c r="T2859" s="118"/>
      <c r="U2859" s="118"/>
    </row>
    <row r="2860" spans="15:21" ht="14.25">
      <c r="O2860" s="118"/>
      <c r="P2860" s="118"/>
      <c r="Q2860" s="118"/>
      <c r="R2860" s="118"/>
      <c r="S2860" s="118"/>
      <c r="T2860" s="118"/>
      <c r="U2860" s="118"/>
    </row>
    <row r="2861" spans="15:21" ht="14.25">
      <c r="O2861" s="118"/>
      <c r="P2861" s="118"/>
      <c r="Q2861" s="118"/>
      <c r="R2861" s="118"/>
      <c r="S2861" s="118"/>
      <c r="T2861" s="118"/>
      <c r="U2861" s="118"/>
    </row>
    <row r="2862" spans="15:21" ht="14.25">
      <c r="O2862" s="118"/>
      <c r="P2862" s="118"/>
      <c r="Q2862" s="118"/>
      <c r="R2862" s="118"/>
      <c r="S2862" s="118"/>
      <c r="T2862" s="118"/>
      <c r="U2862" s="118"/>
    </row>
    <row r="2863" spans="15:21" ht="14.25">
      <c r="O2863" s="118"/>
      <c r="P2863" s="118"/>
      <c r="Q2863" s="118"/>
      <c r="R2863" s="118"/>
      <c r="S2863" s="118"/>
      <c r="T2863" s="118"/>
      <c r="U2863" s="118"/>
    </row>
    <row r="2864" spans="15:21" ht="14.25">
      <c r="O2864" s="118"/>
      <c r="P2864" s="118"/>
      <c r="Q2864" s="118"/>
      <c r="R2864" s="118"/>
      <c r="S2864" s="118"/>
      <c r="T2864" s="118"/>
      <c r="U2864" s="118"/>
    </row>
    <row r="2865" spans="15:21" ht="14.25">
      <c r="O2865" s="118"/>
      <c r="P2865" s="118"/>
      <c r="Q2865" s="118"/>
      <c r="R2865" s="118"/>
      <c r="S2865" s="118"/>
      <c r="T2865" s="118"/>
      <c r="U2865" s="118"/>
    </row>
    <row r="2866" spans="15:21" ht="14.25">
      <c r="O2866" s="118"/>
      <c r="P2866" s="118"/>
      <c r="Q2866" s="118"/>
      <c r="R2866" s="118"/>
      <c r="S2866" s="118"/>
      <c r="T2866" s="118"/>
      <c r="U2866" s="118"/>
    </row>
    <row r="2867" spans="15:21" ht="14.25">
      <c r="O2867" s="118"/>
      <c r="P2867" s="118"/>
      <c r="Q2867" s="118"/>
      <c r="R2867" s="118"/>
      <c r="S2867" s="118"/>
      <c r="T2867" s="118"/>
      <c r="U2867" s="118"/>
    </row>
    <row r="2868" spans="15:21" ht="14.25">
      <c r="O2868" s="118"/>
      <c r="P2868" s="118"/>
      <c r="Q2868" s="118"/>
      <c r="R2868" s="118"/>
      <c r="S2868" s="118"/>
      <c r="T2868" s="118"/>
      <c r="U2868" s="118"/>
    </row>
    <row r="2869" spans="15:21" ht="14.25">
      <c r="O2869" s="118"/>
      <c r="P2869" s="118"/>
      <c r="Q2869" s="118"/>
      <c r="R2869" s="118"/>
      <c r="S2869" s="118"/>
      <c r="T2869" s="118"/>
      <c r="U2869" s="118"/>
    </row>
    <row r="2870" spans="15:21" ht="14.25">
      <c r="O2870" s="118"/>
      <c r="P2870" s="118"/>
      <c r="Q2870" s="118"/>
      <c r="R2870" s="118"/>
      <c r="S2870" s="118"/>
      <c r="T2870" s="118"/>
      <c r="U2870" s="118"/>
    </row>
    <row r="2871" spans="15:21" ht="14.25">
      <c r="O2871" s="118"/>
      <c r="P2871" s="118"/>
      <c r="Q2871" s="118"/>
      <c r="R2871" s="118"/>
      <c r="S2871" s="118"/>
      <c r="T2871" s="118"/>
      <c r="U2871" s="118"/>
    </row>
    <row r="2872" spans="15:21" ht="14.25">
      <c r="O2872" s="118"/>
      <c r="P2872" s="118"/>
      <c r="Q2872" s="118"/>
      <c r="R2872" s="118"/>
      <c r="S2872" s="118"/>
      <c r="T2872" s="118"/>
      <c r="U2872" s="118"/>
    </row>
    <row r="2873" spans="15:21" ht="14.25">
      <c r="O2873" s="118"/>
      <c r="P2873" s="118"/>
      <c r="Q2873" s="118"/>
      <c r="R2873" s="118"/>
      <c r="S2873" s="118"/>
      <c r="T2873" s="118"/>
      <c r="U2873" s="118"/>
    </row>
    <row r="2874" spans="15:21" ht="14.25">
      <c r="P2874" s="118"/>
      <c r="Q2874" s="118"/>
      <c r="R2874" s="118"/>
      <c r="S2874" s="118"/>
      <c r="T2874" s="118"/>
      <c r="U2874" s="118"/>
    </row>
    <row r="2875" spans="15:21" ht="14.25">
      <c r="P2875" s="118"/>
      <c r="Q2875" s="118"/>
      <c r="R2875" s="118"/>
      <c r="S2875" s="118"/>
      <c r="T2875" s="118"/>
      <c r="U2875" s="118"/>
    </row>
    <row r="2876" spans="15:21" ht="14.25">
      <c r="P2876" s="118"/>
      <c r="Q2876" s="118"/>
      <c r="R2876" s="118"/>
      <c r="S2876" s="118"/>
      <c r="T2876" s="118"/>
      <c r="U2876" s="118"/>
    </row>
    <row r="2877" spans="15:21" ht="14.25">
      <c r="P2877" s="118"/>
      <c r="Q2877" s="118"/>
      <c r="R2877" s="118"/>
      <c r="S2877" s="118"/>
      <c r="T2877" s="118"/>
      <c r="U2877" s="118"/>
    </row>
    <row r="2878" spans="15:21" ht="14.25">
      <c r="U2878" s="118"/>
    </row>
    <row r="2879" spans="15:21" ht="14.25">
      <c r="U2879" s="118"/>
    </row>
    <row r="2880" spans="15:21" ht="14.25">
      <c r="U2880" s="118"/>
    </row>
    <row r="2881" spans="21:21" ht="14.25">
      <c r="U2881" s="118"/>
    </row>
    <row r="2882" spans="21:21" ht="14.25">
      <c r="U2882" s="118"/>
    </row>
    <row r="2883" spans="21:21" ht="14.25">
      <c r="U2883" s="118"/>
    </row>
    <row r="2884" spans="21:21" ht="14.25">
      <c r="U2884" s="118"/>
    </row>
    <row r="2885" spans="21:21" ht="14.25">
      <c r="U2885" s="118"/>
    </row>
    <row r="2886" spans="21:21" ht="14.25">
      <c r="U2886" s="118"/>
    </row>
    <row r="2887" spans="21:21" ht="14.25">
      <c r="U2887" s="118"/>
    </row>
    <row r="2888" spans="21:21" ht="14.25">
      <c r="U2888" s="118"/>
    </row>
    <row r="2889" spans="21:21" ht="14.25">
      <c r="U2889" s="118"/>
    </row>
    <row r="2890" spans="21:21" ht="14.25">
      <c r="U2890" s="118"/>
    </row>
    <row r="2891" spans="21:21" ht="14.25">
      <c r="U2891" s="118"/>
    </row>
    <row r="2892" spans="21:21" ht="14.25">
      <c r="U2892" s="118"/>
    </row>
    <row r="2893" spans="21:21" ht="14.25">
      <c r="U2893" s="118"/>
    </row>
    <row r="2894" spans="21:21" ht="14.25">
      <c r="U2894" s="118"/>
    </row>
    <row r="2895" spans="21:21" ht="14.25">
      <c r="U2895" s="118"/>
    </row>
    <row r="2896" spans="21:21" ht="14.25">
      <c r="U2896" s="118"/>
    </row>
    <row r="2897" spans="21:21" ht="14.25">
      <c r="U2897" s="118"/>
    </row>
    <row r="2898" spans="21:21" ht="14.25">
      <c r="U2898" s="118"/>
    </row>
    <row r="2899" spans="21:21" ht="14.25">
      <c r="U2899" s="118"/>
    </row>
    <row r="2900" spans="21:21" ht="14.25">
      <c r="U2900" s="118"/>
    </row>
    <row r="2901" spans="21:21" ht="14.25">
      <c r="U2901" s="118"/>
    </row>
    <row r="2902" spans="21:21" ht="14.25">
      <c r="U2902" s="118"/>
    </row>
    <row r="2903" spans="21:21" ht="14.25">
      <c r="U2903" s="118"/>
    </row>
    <row r="2904" spans="21:21" ht="14.25">
      <c r="U2904" s="118"/>
    </row>
    <row r="2905" spans="21:21" ht="14.25">
      <c r="U2905" s="118"/>
    </row>
    <row r="2906" spans="21:21" ht="14.25">
      <c r="U2906" s="118"/>
    </row>
    <row r="2907" spans="21:21" ht="14.25">
      <c r="U2907" s="118"/>
    </row>
    <row r="2908" spans="21:21" ht="14.25">
      <c r="U2908" s="118"/>
    </row>
    <row r="2909" spans="21:21" ht="14.25">
      <c r="U2909" s="118"/>
    </row>
    <row r="2910" spans="21:21" ht="14.25">
      <c r="U2910" s="118"/>
    </row>
    <row r="2911" spans="21:21" ht="14.25">
      <c r="U2911" s="118"/>
    </row>
    <row r="2912" spans="21:21" ht="14.25">
      <c r="U2912" s="118"/>
    </row>
    <row r="2913" spans="21:21" ht="14.25">
      <c r="U2913" s="118"/>
    </row>
    <row r="2914" spans="21:21" ht="14.25">
      <c r="U2914" s="118"/>
    </row>
    <row r="2915" spans="21:21" ht="14.25">
      <c r="U2915" s="118"/>
    </row>
    <row r="2916" spans="21:21" ht="14.25">
      <c r="U2916" s="118"/>
    </row>
    <row r="2917" spans="21:21" ht="14.25">
      <c r="U2917" s="118"/>
    </row>
    <row r="2918" spans="21:21" ht="14.25">
      <c r="U2918" s="118"/>
    </row>
    <row r="2919" spans="21:21" ht="14.25">
      <c r="U2919" s="118"/>
    </row>
    <row r="2920" spans="21:21" ht="14.25">
      <c r="U2920" s="118"/>
    </row>
    <row r="2921" spans="21:21" ht="14.25">
      <c r="U2921" s="118"/>
    </row>
    <row r="2922" spans="21:21" ht="14.25">
      <c r="U2922" s="118"/>
    </row>
    <row r="2923" spans="21:21" ht="14.25">
      <c r="U2923" s="118"/>
    </row>
    <row r="2924" spans="21:21" ht="14.25">
      <c r="U2924" s="118"/>
    </row>
    <row r="2925" spans="21:21" ht="14.25">
      <c r="U2925" s="118"/>
    </row>
    <row r="2926" spans="21:21" ht="14.25">
      <c r="U2926" s="118"/>
    </row>
    <row r="2927" spans="21:21" ht="14.25">
      <c r="U2927" s="118"/>
    </row>
    <row r="2928" spans="21:21" ht="14.25">
      <c r="U2928" s="118"/>
    </row>
    <row r="2929" spans="21:21" ht="14.25">
      <c r="U2929" s="118"/>
    </row>
    <row r="2930" spans="21:21" ht="14.25">
      <c r="U2930" s="118"/>
    </row>
    <row r="2931" spans="21:21" ht="14.25">
      <c r="U2931" s="118"/>
    </row>
    <row r="2932" spans="21:21" ht="14.25">
      <c r="U2932" s="118"/>
    </row>
    <row r="2933" spans="21:21" ht="14.25">
      <c r="U2933" s="118"/>
    </row>
    <row r="2934" spans="21:21" ht="14.25">
      <c r="U2934" s="118"/>
    </row>
    <row r="2935" spans="21:21" ht="14.25">
      <c r="U2935" s="118"/>
    </row>
    <row r="2936" spans="21:21" ht="14.25">
      <c r="U2936" s="118"/>
    </row>
    <row r="2937" spans="21:21" ht="14.25">
      <c r="U2937" s="118"/>
    </row>
    <row r="2938" spans="21:21" ht="14.25">
      <c r="U2938" s="118"/>
    </row>
    <row r="2939" spans="21:21" ht="14.25">
      <c r="U2939" s="118"/>
    </row>
    <row r="2940" spans="21:21" ht="14.25">
      <c r="U2940" s="118"/>
    </row>
    <row r="2941" spans="21:21" ht="14.25">
      <c r="U2941" s="118"/>
    </row>
    <row r="2942" spans="21:21" ht="14.25">
      <c r="U2942" s="118"/>
    </row>
    <row r="2943" spans="21:21" ht="14.25">
      <c r="U2943" s="118"/>
    </row>
    <row r="2944" spans="21:21" ht="14.25">
      <c r="U2944" s="118"/>
    </row>
    <row r="2945" spans="21:21" ht="14.25">
      <c r="U2945" s="118"/>
    </row>
    <row r="2946" spans="21:21" ht="14.25">
      <c r="U2946" s="118"/>
    </row>
    <row r="2947" spans="21:21" ht="14.25">
      <c r="U2947" s="118"/>
    </row>
    <row r="2948" spans="21:21" ht="14.25">
      <c r="U2948" s="118"/>
    </row>
    <row r="2949" spans="21:21" ht="14.25">
      <c r="U2949" s="118"/>
    </row>
    <row r="2950" spans="21:21" ht="14.25">
      <c r="U2950" s="118"/>
    </row>
    <row r="2951" spans="21:21" ht="14.25">
      <c r="U2951" s="118"/>
    </row>
    <row r="2952" spans="21:21" ht="14.25">
      <c r="U2952" s="118"/>
    </row>
    <row r="2953" spans="21:21" ht="14.25">
      <c r="U2953" s="118"/>
    </row>
    <row r="2954" spans="21:21" ht="14.25">
      <c r="U2954" s="118"/>
    </row>
    <row r="2955" spans="21:21" ht="14.25">
      <c r="U2955" s="118"/>
    </row>
    <row r="2956" spans="21:21" ht="14.25">
      <c r="U2956" s="118"/>
    </row>
    <row r="2957" spans="21:21" ht="14.25">
      <c r="U2957" s="118"/>
    </row>
    <row r="2958" spans="21:21" ht="14.25">
      <c r="U2958" s="118"/>
    </row>
    <row r="2959" spans="21:21" ht="14.25">
      <c r="U2959" s="118"/>
    </row>
    <row r="2960" spans="21:21" ht="14.25">
      <c r="U2960" s="118"/>
    </row>
    <row r="2961" spans="21:21" ht="14.25">
      <c r="U2961" s="118"/>
    </row>
    <row r="2962" spans="21:21" ht="14.25">
      <c r="U2962" s="118"/>
    </row>
    <row r="2963" spans="21:21" ht="14.25">
      <c r="U2963" s="118"/>
    </row>
    <row r="2964" spans="21:21" ht="14.25">
      <c r="U2964" s="118"/>
    </row>
    <row r="2965" spans="21:21" ht="14.25">
      <c r="U2965" s="118"/>
    </row>
    <row r="2966" spans="21:21" ht="14.25">
      <c r="U2966" s="118"/>
    </row>
    <row r="2967" spans="21:21" ht="14.25">
      <c r="U2967" s="118"/>
    </row>
    <row r="2968" spans="21:21" ht="14.25">
      <c r="U2968" s="118"/>
    </row>
    <row r="2969" spans="21:21" ht="14.25">
      <c r="U2969" s="118"/>
    </row>
    <row r="2970" spans="21:21" ht="14.25">
      <c r="U2970" s="118"/>
    </row>
    <row r="2971" spans="21:21" ht="14.25">
      <c r="U2971" s="118"/>
    </row>
    <row r="2972" spans="21:21" ht="14.25">
      <c r="U2972" s="118"/>
    </row>
    <row r="2973" spans="21:21" ht="14.25">
      <c r="U2973" s="118"/>
    </row>
    <row r="2974" spans="21:21" ht="14.25">
      <c r="U2974" s="118"/>
    </row>
    <row r="2975" spans="21:21" ht="14.25">
      <c r="U2975" s="118"/>
    </row>
    <row r="2976" spans="21:21" ht="14.25">
      <c r="U2976" s="118"/>
    </row>
    <row r="2977" spans="21:21" ht="14.25">
      <c r="U2977" s="118"/>
    </row>
    <row r="2978" spans="21:21" ht="14.25">
      <c r="U2978" s="118"/>
    </row>
    <row r="2979" spans="21:21" ht="14.25">
      <c r="U2979" s="118"/>
    </row>
    <row r="2980" spans="21:21" ht="14.25">
      <c r="U2980" s="118"/>
    </row>
    <row r="2981" spans="21:21" ht="14.25">
      <c r="U2981" s="118"/>
    </row>
    <row r="2982" spans="21:21" ht="14.25">
      <c r="U2982" s="118"/>
    </row>
    <row r="2983" spans="21:21" ht="14.25">
      <c r="U2983" s="118"/>
    </row>
    <row r="2984" spans="21:21" ht="14.25">
      <c r="U2984" s="118"/>
    </row>
    <row r="2985" spans="21:21" ht="14.25">
      <c r="U2985" s="118"/>
    </row>
    <row r="2986" spans="21:21" ht="14.25">
      <c r="U2986" s="118"/>
    </row>
  </sheetData>
  <phoneticPr fontId="2" type="noConversion"/>
  <pageMargins left="0.47244094488188981" right="0.35433070866141736" top="0.15748031496062992" bottom="0.19685039370078741" header="0.15748031496062992" footer="0.15748031496062992"/>
  <pageSetup paperSize="9" orientation="portrait" horizontalDpi="120" verticalDpi="7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Sheet3!Print_Area</vt:lpstr>
    </vt:vector>
  </TitlesOfParts>
  <Company>PT. Kawat Mas Perkasa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2019-04-05T06:20:53Z</cp:lastPrinted>
  <dcterms:created xsi:type="dcterms:W3CDTF">2007-08-30T03:07:56Z</dcterms:created>
  <dcterms:modified xsi:type="dcterms:W3CDTF">2019-04-09T06:16:31Z</dcterms:modified>
</cp:coreProperties>
</file>