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Case Study1/"/>
    </mc:Choice>
  </mc:AlternateContent>
  <xr:revisionPtr revIDLastSave="5069" documentId="8_{37194F87-B325-49CC-B0C9-CAE838778326}" xr6:coauthVersionLast="47" xr6:coauthVersionMax="47" xr10:uidLastSave="{9D6A5315-3415-4D2F-A09B-2E0AF6ADC555}"/>
  <bookViews>
    <workbookView xWindow="-103" yWindow="-103" windowWidth="22149" windowHeight="13200" activeTab="1" xr2:uid="{33C8DD99-BBE8-4449-9108-1CA1E86E8E40}"/>
  </bookViews>
  <sheets>
    <sheet name="Sensitivity Report 1" sheetId="4" r:id="rId1"/>
    <sheet name="Sheet1" sheetId="1" r:id="rId2"/>
  </sheets>
  <definedNames>
    <definedName name="solver_adj" localSheetId="1" hidden="1">Sheet1!$B$22:$G$30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Sheet1!$D$22:$G$25</definedName>
    <definedName name="solver_lhs10" localSheetId="1" hidden="1">Sheet1!$E$26</definedName>
    <definedName name="solver_lhs2" localSheetId="1" hidden="1">Sheet1!$B$26:$C$30</definedName>
    <definedName name="solver_lhs3" localSheetId="1" hidden="1">Sheet1!$J$15:$J$18</definedName>
    <definedName name="solver_lhs4" localSheetId="1" hidden="1">Sheet1!$J$4:$J$5</definedName>
    <definedName name="solver_lhs5" localSheetId="1" hidden="1">Sheet1!$J$6:$J$14</definedName>
    <definedName name="solver_lhs6" localSheetId="1" hidden="1">Sheet1!$J$6:$J$10</definedName>
    <definedName name="solver_lhs7" localSheetId="1" hidden="1">Sheet1!$F$22:$I$23</definedName>
    <definedName name="solver_lhs8" localSheetId="1" hidden="1">Sheet1!$F$22:$I$23</definedName>
    <definedName name="solver_lhs9" localSheetId="1" hidden="1">Sheet1!$F$22:$I$23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Sheet1!$B$17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1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10" localSheetId="1" hidden="1">0</definedName>
    <definedName name="solver_rhs2" localSheetId="1" hidden="1">0</definedName>
    <definedName name="solver_rhs3" localSheetId="1" hidden="1">Sheet1!$L$15:$L$18</definedName>
    <definedName name="solver_rhs4" localSheetId="1" hidden="1">Sheet1!$L$4:$L$5</definedName>
    <definedName name="solver_rhs5" localSheetId="1" hidden="1">Sheet1!$L$6:$L$14</definedName>
    <definedName name="solver_rhs6" localSheetId="1" hidden="1">Sheet1!$L$6:$L$10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L12" i="1"/>
  <c r="L13" i="1"/>
  <c r="L14" i="1"/>
  <c r="L11" i="1"/>
  <c r="L7" i="1"/>
  <c r="L8" i="1"/>
  <c r="L9" i="1"/>
  <c r="L10" i="1"/>
  <c r="L6" i="1"/>
  <c r="L5" i="1"/>
  <c r="L4" i="1"/>
  <c r="C31" i="1"/>
  <c r="J5" i="1" s="1"/>
  <c r="D31" i="1"/>
  <c r="E31" i="1"/>
  <c r="F31" i="1"/>
  <c r="G31" i="1"/>
  <c r="B31" i="1"/>
  <c r="J4" i="1" s="1"/>
  <c r="H26" i="1"/>
  <c r="J6" i="1" s="1"/>
  <c r="H27" i="1"/>
  <c r="J7" i="1" s="1"/>
  <c r="H28" i="1"/>
  <c r="J8" i="1" s="1"/>
  <c r="H29" i="1"/>
  <c r="J9" i="1" s="1"/>
  <c r="H30" i="1"/>
  <c r="J10" i="1" s="1"/>
  <c r="H23" i="1"/>
  <c r="J12" i="1" s="1"/>
  <c r="H24" i="1"/>
  <c r="J13" i="1" s="1"/>
  <c r="H25" i="1"/>
  <c r="J14" i="1" s="1"/>
  <c r="H22" i="1"/>
  <c r="J11" i="1" s="1"/>
  <c r="H40" i="1"/>
  <c r="H41" i="1"/>
  <c r="E38" i="1"/>
  <c r="E39" i="1"/>
  <c r="E40" i="1"/>
  <c r="E41" i="1"/>
  <c r="E37" i="1"/>
  <c r="J15" i="1" l="1"/>
  <c r="J18" i="1"/>
  <c r="J17" i="1"/>
  <c r="J16" i="1"/>
</calcChain>
</file>

<file path=xl/sharedStrings.xml><?xml version="1.0" encoding="utf-8"?>
<sst xmlns="http://schemas.openxmlformats.org/spreadsheetml/2006/main" count="267" uniqueCount="203">
  <si>
    <t>Destination</t>
  </si>
  <si>
    <t>Origin</t>
  </si>
  <si>
    <t>Crusher 1</t>
  </si>
  <si>
    <t>Crusher2</t>
  </si>
  <si>
    <t>Crusher 2</t>
  </si>
  <si>
    <t>Charging station1</t>
  </si>
  <si>
    <t>Charging station2</t>
  </si>
  <si>
    <t>Charging station3</t>
  </si>
  <si>
    <t>Charging station4</t>
  </si>
  <si>
    <t>Pit A</t>
  </si>
  <si>
    <t>Pit B</t>
  </si>
  <si>
    <t>Pit C</t>
  </si>
  <si>
    <t>Pit D</t>
  </si>
  <si>
    <t>Pit E</t>
  </si>
  <si>
    <t>Demand</t>
  </si>
  <si>
    <t>Crusher1</t>
  </si>
  <si>
    <t>Supply</t>
  </si>
  <si>
    <t>Objective</t>
  </si>
  <si>
    <t>Min.Distance</t>
  </si>
  <si>
    <t>Additional</t>
  </si>
  <si>
    <t>Average Truck load</t>
  </si>
  <si>
    <t>Daily demand at Pit (Tonnes)</t>
  </si>
  <si>
    <t>Pit</t>
  </si>
  <si>
    <t>Tonnes</t>
  </si>
  <si>
    <t>Daily demand at crushers (Tonnes)</t>
  </si>
  <si>
    <t>Crusher</t>
  </si>
  <si>
    <t>#Trucks</t>
  </si>
  <si>
    <t>Constraints</t>
  </si>
  <si>
    <t>=</t>
  </si>
  <si>
    <t>&lt;=</t>
  </si>
  <si>
    <t xml:space="preserve"> CS1(Supply-Demand)</t>
  </si>
  <si>
    <t xml:space="preserve"> CS2(Supply-Demand)</t>
  </si>
  <si>
    <t xml:space="preserve"> CS3(Supply-Demand)</t>
  </si>
  <si>
    <t xml:space="preserve"> CS4(Supply-Demand)</t>
  </si>
  <si>
    <t>Min.Electricity consumption</t>
  </si>
  <si>
    <t>Microsoft Excel 16.0 Sensitivity Report</t>
  </si>
  <si>
    <t>Worksheet: [Solution.xlsx]Sheet1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</si>
  <si>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</si>
  <si>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</si>
  <si>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</si>
  <si>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</si>
  <si>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</si>
  <si>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</si>
  <si>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</si>
  <si>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</si>
  <si>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</si>
  <si>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</si>
  <si>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</si>
  <si>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</si>
  <si>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</si>
  <si>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</si>
  <si>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</si>
  <si>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$J$18</t>
  </si>
  <si>
    <t>$C$22</t>
  </si>
  <si>
    <t>$D$22</t>
  </si>
  <si>
    <t>$E$22</t>
  </si>
  <si>
    <t>$F$22</t>
  </si>
  <si>
    <t>$G$22</t>
  </si>
  <si>
    <t>$C$23</t>
  </si>
  <si>
    <t>$D$23</t>
  </si>
  <si>
    <t>$E$23</t>
  </si>
  <si>
    <t>$F$23</t>
  </si>
  <si>
    <t>$G$23</t>
  </si>
  <si>
    <t>in Kilometres (km)</t>
  </si>
  <si>
    <t>in Kilowatts (kw)</t>
  </si>
  <si>
    <t>PitB</t>
  </si>
  <si>
    <t>PitA</t>
  </si>
  <si>
    <t>PitC</t>
  </si>
  <si>
    <t>PitD</t>
  </si>
  <si>
    <t>PitE</t>
  </si>
  <si>
    <t>Charging station1 Crusher1</t>
  </si>
  <si>
    <t>Charging station1 Crusher2</t>
  </si>
  <si>
    <t>Charging station1 Charging station1</t>
  </si>
  <si>
    <t>Charging station1 Charging station2</t>
  </si>
  <si>
    <t>Charging station1 Charging station3</t>
  </si>
  <si>
    <t>Charging station1 Charging station4</t>
  </si>
  <si>
    <t>Charging station2 Crusher1</t>
  </si>
  <si>
    <t>Charging station2 Crusher2</t>
  </si>
  <si>
    <t>Charging station2 Charging station1</t>
  </si>
  <si>
    <t>Charging station2 Charging station2</t>
  </si>
  <si>
    <t>Charging station2 Charging station3</t>
  </si>
  <si>
    <t>Charging station2 Charging station4</t>
  </si>
  <si>
    <t>$C$24</t>
  </si>
  <si>
    <t>Charging station3 Crusher1</t>
  </si>
  <si>
    <t>$D$24</t>
  </si>
  <si>
    <t>Charging station3 Crusher2</t>
  </si>
  <si>
    <t>$E$24</t>
  </si>
  <si>
    <t>Charging station3 Charging station1</t>
  </si>
  <si>
    <t>$F$24</t>
  </si>
  <si>
    <t>Charging station3 Charging station2</t>
  </si>
  <si>
    <t>$G$24</t>
  </si>
  <si>
    <t>Charging station3 Charging station3</t>
  </si>
  <si>
    <t>Charging station3 Charging station4</t>
  </si>
  <si>
    <t>$C$25</t>
  </si>
  <si>
    <t>Charging station4 Crusher1</t>
  </si>
  <si>
    <t>$D$25</t>
  </si>
  <si>
    <t>Charging station4 Crusher2</t>
  </si>
  <si>
    <t>$E$25</t>
  </si>
  <si>
    <t>Charging station4 Charging station1</t>
  </si>
  <si>
    <t>$F$25</t>
  </si>
  <si>
    <t>Charging station4 Charging station2</t>
  </si>
  <si>
    <t>$G$25</t>
  </si>
  <si>
    <t>Charging station4 Charging station3</t>
  </si>
  <si>
    <t>Charging station4 Charging station4</t>
  </si>
  <si>
    <t>$C$26</t>
  </si>
  <si>
    <t>PitA Crusher1</t>
  </si>
  <si>
    <t>$D$26</t>
  </si>
  <si>
    <t>PitA Crusher2</t>
  </si>
  <si>
    <t>$E$26</t>
  </si>
  <si>
    <t>PitA Charging station1</t>
  </si>
  <si>
    <t>$F$26</t>
  </si>
  <si>
    <t>PitA Charging station2</t>
  </si>
  <si>
    <t>$G$26</t>
  </si>
  <si>
    <t>PitA Charging station3</t>
  </si>
  <si>
    <t>PitA Charging station4</t>
  </si>
  <si>
    <t>$C$27</t>
  </si>
  <si>
    <t>PitB Crusher1</t>
  </si>
  <si>
    <t>$D$27</t>
  </si>
  <si>
    <t>PitB Crusher2</t>
  </si>
  <si>
    <t>$E$27</t>
  </si>
  <si>
    <t>PitB Charging station1</t>
  </si>
  <si>
    <t>$F$27</t>
  </si>
  <si>
    <t>PitB Charging station2</t>
  </si>
  <si>
    <t>$G$27</t>
  </si>
  <si>
    <t>PitB Charging station3</t>
  </si>
  <si>
    <t>PitB Charging station4</t>
  </si>
  <si>
    <t>$C$28</t>
  </si>
  <si>
    <t>PitC Crusher1</t>
  </si>
  <si>
    <t>$D$28</t>
  </si>
  <si>
    <t>PitC Crusher2</t>
  </si>
  <si>
    <t>$E$28</t>
  </si>
  <si>
    <t>PitC Charging station1</t>
  </si>
  <si>
    <t>$F$28</t>
  </si>
  <si>
    <t>PitC Charging station2</t>
  </si>
  <si>
    <t>$G$28</t>
  </si>
  <si>
    <t>PitC Charging station3</t>
  </si>
  <si>
    <t>PitC Charging station4</t>
  </si>
  <si>
    <t>$C$29</t>
  </si>
  <si>
    <t>PitD Crusher1</t>
  </si>
  <si>
    <t>$D$29</t>
  </si>
  <si>
    <t>PitD Crusher2</t>
  </si>
  <si>
    <t>$E$29</t>
  </si>
  <si>
    <t>PitD Charging station1</t>
  </si>
  <si>
    <t>$F$29</t>
  </si>
  <si>
    <t>PitD Charging station2</t>
  </si>
  <si>
    <t>$G$29</t>
  </si>
  <si>
    <t>PitD Charging station3</t>
  </si>
  <si>
    <t>PitD Charging station4</t>
  </si>
  <si>
    <t>$C$30</t>
  </si>
  <si>
    <t>PitE Crusher1</t>
  </si>
  <si>
    <t>$D$30</t>
  </si>
  <si>
    <t>PitE Crusher2</t>
  </si>
  <si>
    <t>$E$30</t>
  </si>
  <si>
    <t>PitE Charging station1</t>
  </si>
  <si>
    <t>$F$30</t>
  </si>
  <si>
    <t>PitE Charging station2</t>
  </si>
  <si>
    <t>$G$30</t>
  </si>
  <si>
    <t>PitE Charging station3</t>
  </si>
  <si>
    <t>PitE Charging station4</t>
  </si>
  <si>
    <t>Demand at Crusher 2</t>
  </si>
  <si>
    <t>Demand at Crusher 1</t>
  </si>
  <si>
    <t>Supply from Pit A</t>
  </si>
  <si>
    <t>Supply from Pit B</t>
  </si>
  <si>
    <t>Supply from Pit C</t>
  </si>
  <si>
    <t>Supply from Pit D</t>
  </si>
  <si>
    <t>Supply from Pit E</t>
  </si>
  <si>
    <t>#Charges allowed at CS1</t>
  </si>
  <si>
    <t>#Charges allowed at CS2</t>
  </si>
  <si>
    <t>#Charges allowed at CS3</t>
  </si>
  <si>
    <t>#Charges allowed at CS4</t>
  </si>
  <si>
    <t>Report Created: 13/04/2023 5:47:53 PM</t>
  </si>
  <si>
    <t>$B$22</t>
  </si>
  <si>
    <t>$B$23</t>
  </si>
  <si>
    <t>$B$24</t>
  </si>
  <si>
    <t>$B$25</t>
  </si>
  <si>
    <t>$B$26</t>
  </si>
  <si>
    <t>$B$27</t>
  </si>
  <si>
    <t>$B$28</t>
  </si>
  <si>
    <t>$B$29</t>
  </si>
  <si>
    <t>$B$30</t>
  </si>
  <si>
    <t>$J$15</t>
  </si>
  <si>
    <t>$J$16</t>
  </si>
  <si>
    <t>$J$17</t>
  </si>
  <si>
    <t>$J$4</t>
  </si>
  <si>
    <t>$J$5</t>
  </si>
  <si>
    <t>$J$6</t>
  </si>
  <si>
    <t>$J$7</t>
  </si>
  <si>
    <t>$J$8</t>
  </si>
  <si>
    <t>$J$9</t>
  </si>
  <si>
    <t>$J$10</t>
  </si>
  <si>
    <t>$J$11</t>
  </si>
  <si>
    <t>$J$12</t>
  </si>
  <si>
    <t>$J$13</t>
  </si>
  <si>
    <t>$J$14</t>
  </si>
  <si>
    <t>Recommendations</t>
  </si>
  <si>
    <t>Location</t>
  </si>
  <si>
    <t>Charging Station</t>
  </si>
  <si>
    <t>2.2km and 1.96km away from Pit A and B respectively.</t>
  </si>
  <si>
    <t>2.26km away from Pit C.</t>
  </si>
  <si>
    <t>Recommended not to be built.</t>
  </si>
  <si>
    <t>1.28km and 2.61km away from Pit D and Pit E respectively.</t>
  </si>
  <si>
    <t>There's a total of 3 charging stations being used, 
CS1,CS3 and ,CS4.</t>
  </si>
  <si>
    <t xml:space="preserve">Electricity consumed as per recommendation per day:
3 x 100KW = 300KW (Electricity consumed to operate three charging stations)
+
45 x 1001.95 x 2 = 90175.75 (Electricity consumed to cover 1001.95km x 2 (round trip), assuming that a truck consumes 45kw/km)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</si>
</sst>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5" borderId="8" xfId="0" applyFont="1" applyFill="1" applyBorder="1"/>
    <xf numFmtId="2" fontId="0" fillId="0" borderId="0" xfId="0" applyNumberFormat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7" borderId="4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6" borderId="1" xfId="0" applyFill="1" applyBorder="1"/>
    <xf numFmtId="0" fontId="0" fillId="2" borderId="1" xfId="0" applyFill="1" applyBorder="1"/>
    <xf numFmtId="0" fontId="0" fillId="6" borderId="15" xfId="0" applyFill="1" applyBorder="1"/>
    <xf numFmtId="0" fontId="0" fillId="3" borderId="15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0" borderId="20" xfId="0" applyBorder="1"/>
    <xf numFmtId="11" fontId="0" fillId="0" borderId="13" xfId="0" applyNumberFormat="1" applyBorder="1"/>
    <xf numFmtId="0" fontId="1" fillId="0" borderId="7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1528-E02F-4F2D-BA49-A1D4AFBF3F89}">
  <dimension ref="A1:H81"/>
  <sheetViews>
    <sheetView showGridLines="0" topLeftCell="A25" workbookViewId="0">
      <selection activeCell="C28" sqref="C28"/>
    </sheetView>
  </sheetViews>
  <sheetFormatPr defaultRowHeight="14.6" x14ac:dyDescent="0.4"/>
  <cols>
    <col min="1" max="1" width="2.3046875" customWidth="1"/>
    <col min="2" max="2" width="6.23046875" bestFit="1" customWidth="1"/>
    <col min="3" max="3" width="30.23046875" bestFit="1" customWidth="1"/>
    <col min="4" max="4" width="5.765625" bestFit="1" customWidth="1"/>
    <col min="5" max="5" width="8.3046875" bestFit="1" customWidth="1"/>
    <col min="6" max="6" width="10.07421875" bestFit="1" customWidth="1"/>
    <col min="7" max="8" width="9.23046875" bestFit="1" customWidth="1"/>
  </cols>
  <sheetData>
    <row r="1" spans="1:8" x14ac:dyDescent="0.4">
      <c r="A1" s="2" t="s">
        <v>35</v>
      </c>
    </row>
    <row r="2" spans="1:8" x14ac:dyDescent="0.4">
      <c r="A2" s="2" t="s">
        <v>36</v>
      </c>
    </row>
    <row r="3" spans="1:8" x14ac:dyDescent="0.4">
      <c r="A3" s="2" t="s">
        <v>170</v>
      </c>
    </row>
    <row r="6" spans="1:8" ht="15" thickBot="1" x14ac:dyDescent="0.45">
      <c r="A6" t="s">
        <v>37</v>
      </c>
    </row>
    <row r="7" spans="1:8" x14ac:dyDescent="0.4">
      <c r="B7" s="11"/>
      <c r="C7" s="11"/>
      <c r="D7" s="11" t="s">
        <v>40</v>
      </c>
      <c r="E7" s="11" t="s">
        <v>42</v>
      </c>
      <c r="F7" s="11" t="s">
        <v>17</v>
      </c>
      <c r="G7" s="11" t="s">
        <v>45</v>
      </c>
      <c r="H7" s="11" t="s">
        <v>45</v>
      </c>
    </row>
    <row r="8" spans="1:8" ht="15" thickBot="1" x14ac:dyDescent="0.45">
      <c r="B8" s="12" t="s">
        <v>38</v>
      </c>
      <c r="C8" s="12" t="s">
        <v>39</v>
      </c>
      <c r="D8" s="12" t="s">
        <v>41</v>
      </c>
      <c r="E8" s="12" t="s">
        <v>43</v>
      </c>
      <c r="F8" s="12" t="s">
        <v>44</v>
      </c>
      <c r="G8" s="12" t="s">
        <v>46</v>
      </c>
      <c r="H8" s="12" t="s">
        <v>47</v>
      </c>
    </row>
    <row r="9" spans="1:8" x14ac:dyDescent="0.4">
      <c r="B9" s="9" t="s">
        <v>171</v>
      </c>
      <c r="C9" s="9" t="s">
        <v>70</v>
      </c>
      <c r="D9" s="9">
        <v>57</v>
      </c>
      <c r="E9" s="9">
        <v>0</v>
      </c>
      <c r="F9" s="9">
        <v>3</v>
      </c>
      <c r="G9" s="9">
        <v>9.9999999999998757E-2</v>
      </c>
      <c r="H9" s="9">
        <v>9.9999999999998757E-2</v>
      </c>
    </row>
    <row r="10" spans="1:8" x14ac:dyDescent="0.4">
      <c r="B10" s="9" t="s">
        <v>53</v>
      </c>
      <c r="C10" s="9" t="s">
        <v>71</v>
      </c>
      <c r="D10" s="9">
        <v>21</v>
      </c>
      <c r="E10" s="9">
        <v>0</v>
      </c>
      <c r="F10" s="9">
        <v>4.2</v>
      </c>
      <c r="G10" s="9">
        <v>9.9999999999998757E-2</v>
      </c>
      <c r="H10" s="9">
        <v>9.9999999999998757E-2</v>
      </c>
    </row>
    <row r="11" spans="1:8" x14ac:dyDescent="0.4">
      <c r="B11" s="9" t="s">
        <v>54</v>
      </c>
      <c r="C11" s="9" t="s">
        <v>72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x14ac:dyDescent="0.4">
      <c r="B12" s="9" t="s">
        <v>55</v>
      </c>
      <c r="C12" s="9" t="s">
        <v>73</v>
      </c>
      <c r="D12" s="9">
        <v>0</v>
      </c>
      <c r="E12" s="9">
        <v>-0.40000000000000124</v>
      </c>
      <c r="F12" s="9">
        <v>0</v>
      </c>
      <c r="G12" s="9">
        <v>1E+30</v>
      </c>
      <c r="H12" s="9">
        <v>0.40000000000000124</v>
      </c>
    </row>
    <row r="13" spans="1:8" x14ac:dyDescent="0.4">
      <c r="B13" s="9" t="s">
        <v>56</v>
      </c>
      <c r="C13" s="9" t="s">
        <v>74</v>
      </c>
      <c r="D13" s="9">
        <v>0</v>
      </c>
      <c r="E13" s="9">
        <v>-0.5</v>
      </c>
      <c r="F13" s="9">
        <v>0</v>
      </c>
      <c r="G13" s="9">
        <v>1E+30</v>
      </c>
      <c r="H13" s="9">
        <v>0.5</v>
      </c>
    </row>
    <row r="14" spans="1:8" x14ac:dyDescent="0.4">
      <c r="B14" s="9" t="s">
        <v>57</v>
      </c>
      <c r="C14" s="9" t="s">
        <v>75</v>
      </c>
      <c r="D14" s="9">
        <v>0</v>
      </c>
      <c r="E14" s="9">
        <v>-0.20000000000000018</v>
      </c>
      <c r="F14" s="9">
        <v>0</v>
      </c>
      <c r="G14" s="9">
        <v>1E+30</v>
      </c>
      <c r="H14" s="9">
        <v>0.20000000000000018</v>
      </c>
    </row>
    <row r="15" spans="1:8" x14ac:dyDescent="0.4">
      <c r="B15" s="9" t="s">
        <v>172</v>
      </c>
      <c r="C15" s="9" t="s">
        <v>76</v>
      </c>
      <c r="D15" s="9">
        <v>0</v>
      </c>
      <c r="E15" s="9">
        <v>0.30000000000000071</v>
      </c>
      <c r="F15" s="9">
        <v>2.8999999999999995</v>
      </c>
      <c r="G15" s="9">
        <v>1E+30</v>
      </c>
      <c r="H15" s="9">
        <v>0.30000000000000071</v>
      </c>
    </row>
    <row r="16" spans="1:8" x14ac:dyDescent="0.4">
      <c r="B16" s="9" t="s">
        <v>58</v>
      </c>
      <c r="C16" s="9" t="s">
        <v>77</v>
      </c>
      <c r="D16" s="9">
        <v>0</v>
      </c>
      <c r="E16" s="9">
        <v>0</v>
      </c>
      <c r="F16" s="9">
        <v>3.7999999999999989</v>
      </c>
      <c r="G16" s="9">
        <v>9.9999999999998757E-2</v>
      </c>
      <c r="H16" s="9">
        <v>9.9999999999998757E-2</v>
      </c>
    </row>
    <row r="17" spans="2:8" x14ac:dyDescent="0.4">
      <c r="B17" s="9" t="s">
        <v>59</v>
      </c>
      <c r="C17" s="9" t="s">
        <v>78</v>
      </c>
      <c r="D17" s="9">
        <v>0</v>
      </c>
      <c r="E17" s="9">
        <v>0.40000000000000124</v>
      </c>
      <c r="F17" s="9">
        <v>0</v>
      </c>
      <c r="G17" s="9">
        <v>1E+30</v>
      </c>
      <c r="H17" s="9">
        <v>0.40000000000000124</v>
      </c>
    </row>
    <row r="18" spans="2:8" x14ac:dyDescent="0.4">
      <c r="B18" s="9" t="s">
        <v>60</v>
      </c>
      <c r="C18" s="9" t="s">
        <v>79</v>
      </c>
      <c r="D18" s="9">
        <v>0</v>
      </c>
      <c r="E18" s="9">
        <v>0</v>
      </c>
      <c r="F18" s="9">
        <v>0</v>
      </c>
      <c r="G18" s="9">
        <v>1E+30</v>
      </c>
      <c r="H18" s="9">
        <v>0</v>
      </c>
    </row>
    <row r="19" spans="2:8" x14ac:dyDescent="0.4">
      <c r="B19" s="9" t="s">
        <v>61</v>
      </c>
      <c r="C19" s="9" t="s">
        <v>80</v>
      </c>
      <c r="D19" s="9">
        <v>0</v>
      </c>
      <c r="E19" s="9">
        <v>-9.9999999999998757E-2</v>
      </c>
      <c r="F19" s="9">
        <v>0</v>
      </c>
      <c r="G19" s="9">
        <v>1E+30</v>
      </c>
      <c r="H19" s="9">
        <v>9.9999999999998757E-2</v>
      </c>
    </row>
    <row r="20" spans="2:8" x14ac:dyDescent="0.4">
      <c r="B20" s="9" t="s">
        <v>62</v>
      </c>
      <c r="C20" s="9" t="s">
        <v>81</v>
      </c>
      <c r="D20" s="9">
        <v>0</v>
      </c>
      <c r="E20" s="9">
        <v>0.20000000000000107</v>
      </c>
      <c r="F20" s="9">
        <v>0</v>
      </c>
      <c r="G20" s="9">
        <v>1E+30</v>
      </c>
      <c r="H20" s="9">
        <v>0.20000000000000107</v>
      </c>
    </row>
    <row r="21" spans="2:8" x14ac:dyDescent="0.4">
      <c r="B21" s="9" t="s">
        <v>173</v>
      </c>
      <c r="C21" s="9" t="s">
        <v>83</v>
      </c>
      <c r="D21" s="9">
        <v>31</v>
      </c>
      <c r="E21" s="9">
        <v>0</v>
      </c>
      <c r="F21" s="9">
        <v>2.5</v>
      </c>
      <c r="G21" s="9">
        <v>9.9999999999998757E-2</v>
      </c>
      <c r="H21" s="9">
        <v>9.9999999999998757E-2</v>
      </c>
    </row>
    <row r="22" spans="2:8" x14ac:dyDescent="0.4">
      <c r="B22" s="9" t="s">
        <v>82</v>
      </c>
      <c r="C22" s="9" t="s">
        <v>85</v>
      </c>
      <c r="D22" s="9">
        <v>0</v>
      </c>
      <c r="E22" s="9">
        <v>0.10000000000000053</v>
      </c>
      <c r="F22" s="9">
        <v>3.8000000000000007</v>
      </c>
      <c r="G22" s="9">
        <v>1E+30</v>
      </c>
      <c r="H22" s="9">
        <v>0.10000000000000053</v>
      </c>
    </row>
    <row r="23" spans="2:8" x14ac:dyDescent="0.4">
      <c r="B23" s="9" t="s">
        <v>84</v>
      </c>
      <c r="C23" s="9" t="s">
        <v>87</v>
      </c>
      <c r="D23" s="9">
        <v>0</v>
      </c>
      <c r="E23" s="9">
        <v>0.5</v>
      </c>
      <c r="F23" s="9">
        <v>0</v>
      </c>
      <c r="G23" s="9">
        <v>1E+30</v>
      </c>
      <c r="H23" s="9">
        <v>0.5</v>
      </c>
    </row>
    <row r="24" spans="2:8" x14ac:dyDescent="0.4">
      <c r="B24" s="9" t="s">
        <v>86</v>
      </c>
      <c r="C24" s="9" t="s">
        <v>89</v>
      </c>
      <c r="D24" s="9">
        <v>0</v>
      </c>
      <c r="E24" s="9">
        <v>9.9999999999998757E-2</v>
      </c>
      <c r="F24" s="9">
        <v>0</v>
      </c>
      <c r="G24" s="9">
        <v>1E+30</v>
      </c>
      <c r="H24" s="9">
        <v>9.9999999999998757E-2</v>
      </c>
    </row>
    <row r="25" spans="2:8" x14ac:dyDescent="0.4">
      <c r="B25" s="9" t="s">
        <v>88</v>
      </c>
      <c r="C25" s="9" t="s">
        <v>91</v>
      </c>
      <c r="D25" s="9">
        <v>0</v>
      </c>
      <c r="E25" s="9">
        <v>0</v>
      </c>
      <c r="F25" s="9">
        <v>0</v>
      </c>
      <c r="G25" s="9">
        <v>1E+30</v>
      </c>
      <c r="H25" s="9">
        <v>0</v>
      </c>
    </row>
    <row r="26" spans="2:8" x14ac:dyDescent="0.4">
      <c r="B26" s="9" t="s">
        <v>90</v>
      </c>
      <c r="C26" s="9" t="s">
        <v>92</v>
      </c>
      <c r="D26" s="9">
        <v>0</v>
      </c>
      <c r="E26" s="9">
        <v>0.29999999999999982</v>
      </c>
      <c r="F26" s="9">
        <v>0</v>
      </c>
      <c r="G26" s="9">
        <v>1E+30</v>
      </c>
      <c r="H26" s="9">
        <v>0.29999999999999982</v>
      </c>
    </row>
    <row r="27" spans="2:8" x14ac:dyDescent="0.4">
      <c r="B27" s="9" t="s">
        <v>174</v>
      </c>
      <c r="C27" s="9" t="s">
        <v>94</v>
      </c>
      <c r="D27" s="9">
        <v>0</v>
      </c>
      <c r="E27" s="9">
        <v>9.9999999999998757E-2</v>
      </c>
      <c r="F27" s="9">
        <v>2.8999999999999986</v>
      </c>
      <c r="G27" s="9">
        <v>1E+30</v>
      </c>
      <c r="H27" s="9">
        <v>9.9999999999998757E-2</v>
      </c>
    </row>
    <row r="28" spans="2:8" x14ac:dyDescent="0.4">
      <c r="B28" s="9" t="s">
        <v>93</v>
      </c>
      <c r="C28" s="9" t="s">
        <v>96</v>
      </c>
      <c r="D28" s="9">
        <v>73</v>
      </c>
      <c r="E28" s="9">
        <v>0</v>
      </c>
      <c r="F28" s="9">
        <v>4</v>
      </c>
      <c r="G28" s="9">
        <v>9.9999999999998757E-2</v>
      </c>
      <c r="H28" s="9">
        <v>0.20000000000000018</v>
      </c>
    </row>
    <row r="29" spans="2:8" x14ac:dyDescent="0.4">
      <c r="B29" s="9" t="s">
        <v>95</v>
      </c>
      <c r="C29" s="9" t="s">
        <v>98</v>
      </c>
      <c r="D29" s="9">
        <v>0</v>
      </c>
      <c r="E29" s="9">
        <v>0.20000000000000018</v>
      </c>
      <c r="F29" s="9">
        <v>0</v>
      </c>
      <c r="G29" s="9">
        <v>1E+30</v>
      </c>
      <c r="H29" s="9">
        <v>0.20000000000000018</v>
      </c>
    </row>
    <row r="30" spans="2:8" x14ac:dyDescent="0.4">
      <c r="B30" s="9" t="s">
        <v>97</v>
      </c>
      <c r="C30" s="9" t="s">
        <v>100</v>
      </c>
      <c r="D30" s="9">
        <v>0</v>
      </c>
      <c r="E30" s="9">
        <v>-0.20000000000000107</v>
      </c>
      <c r="F30" s="9">
        <v>0</v>
      </c>
      <c r="G30" s="9">
        <v>1E+30</v>
      </c>
      <c r="H30" s="9">
        <v>0.20000000000000107</v>
      </c>
    </row>
    <row r="31" spans="2:8" x14ac:dyDescent="0.4">
      <c r="B31" s="9" t="s">
        <v>99</v>
      </c>
      <c r="C31" s="9" t="s">
        <v>102</v>
      </c>
      <c r="D31" s="9">
        <v>0</v>
      </c>
      <c r="E31" s="9">
        <v>-0.29999999999999982</v>
      </c>
      <c r="F31" s="9">
        <v>0</v>
      </c>
      <c r="G31" s="9">
        <v>1E+30</v>
      </c>
      <c r="H31" s="9">
        <v>0.29999999999999982</v>
      </c>
    </row>
    <row r="32" spans="2:8" x14ac:dyDescent="0.4">
      <c r="B32" s="9" t="s">
        <v>101</v>
      </c>
      <c r="C32" s="9" t="s">
        <v>103</v>
      </c>
      <c r="D32" s="9">
        <v>0</v>
      </c>
      <c r="E32" s="9">
        <v>0</v>
      </c>
      <c r="F32" s="9">
        <v>0</v>
      </c>
      <c r="G32" s="9">
        <v>1E+30</v>
      </c>
      <c r="H32" s="9">
        <v>0</v>
      </c>
    </row>
    <row r="33" spans="2:8" x14ac:dyDescent="0.4">
      <c r="B33" s="9" t="s">
        <v>175</v>
      </c>
      <c r="C33" s="9" t="s">
        <v>105</v>
      </c>
      <c r="D33" s="9">
        <v>0</v>
      </c>
      <c r="E33" s="9">
        <v>-5.1999999999999993</v>
      </c>
      <c r="F33" s="9">
        <v>0</v>
      </c>
      <c r="G33" s="9">
        <v>1E+30</v>
      </c>
      <c r="H33" s="9">
        <v>5.1999999999999993</v>
      </c>
    </row>
    <row r="34" spans="2:8" x14ac:dyDescent="0.4">
      <c r="B34" s="9" t="s">
        <v>104</v>
      </c>
      <c r="C34" s="9" t="s">
        <v>107</v>
      </c>
      <c r="D34" s="9">
        <v>0</v>
      </c>
      <c r="E34" s="9">
        <v>-6.3999999999999995</v>
      </c>
      <c r="F34" s="9">
        <v>0</v>
      </c>
      <c r="G34" s="9">
        <v>1E+30</v>
      </c>
      <c r="H34" s="9">
        <v>6.3999999999999995</v>
      </c>
    </row>
    <row r="35" spans="2:8" x14ac:dyDescent="0.4">
      <c r="B35" s="9" t="s">
        <v>106</v>
      </c>
      <c r="C35" s="9" t="s">
        <v>109</v>
      </c>
      <c r="D35" s="9">
        <v>43</v>
      </c>
      <c r="E35" s="9">
        <v>0</v>
      </c>
      <c r="F35" s="9">
        <v>2.1999999999999993</v>
      </c>
      <c r="G35" s="9">
        <v>0.20999999999999996</v>
      </c>
      <c r="H35" s="9">
        <v>1E+30</v>
      </c>
    </row>
    <row r="36" spans="2:8" x14ac:dyDescent="0.4">
      <c r="B36" s="9" t="s">
        <v>108</v>
      </c>
      <c r="C36" s="9" t="s">
        <v>111</v>
      </c>
      <c r="D36" s="9">
        <v>0</v>
      </c>
      <c r="E36" s="9">
        <v>1.0000000000000009</v>
      </c>
      <c r="F36" s="9">
        <v>3.6000000000000014</v>
      </c>
      <c r="G36" s="9">
        <v>1E+30</v>
      </c>
      <c r="H36" s="9">
        <v>1.0000000000000009</v>
      </c>
    </row>
    <row r="37" spans="2:8" x14ac:dyDescent="0.4">
      <c r="B37" s="9" t="s">
        <v>110</v>
      </c>
      <c r="C37" s="9" t="s">
        <v>113</v>
      </c>
      <c r="D37" s="9">
        <v>0</v>
      </c>
      <c r="E37" s="9">
        <v>1.7100000000000044</v>
      </c>
      <c r="F37" s="9">
        <v>4.4100000000000037</v>
      </c>
      <c r="G37" s="9">
        <v>1E+30</v>
      </c>
      <c r="H37" s="9">
        <v>1.7100000000000044</v>
      </c>
    </row>
    <row r="38" spans="2:8" x14ac:dyDescent="0.4">
      <c r="B38" s="9" t="s">
        <v>112</v>
      </c>
      <c r="C38" s="9" t="s">
        <v>114</v>
      </c>
      <c r="D38" s="9">
        <v>0</v>
      </c>
      <c r="E38" s="9">
        <v>5.009999999999998</v>
      </c>
      <c r="F38" s="9">
        <v>7.4099999999999966</v>
      </c>
      <c r="G38" s="9">
        <v>1E+30</v>
      </c>
      <c r="H38" s="9">
        <v>5.009999999999998</v>
      </c>
    </row>
    <row r="39" spans="2:8" x14ac:dyDescent="0.4">
      <c r="B39" s="9" t="s">
        <v>176</v>
      </c>
      <c r="C39" s="9" t="s">
        <v>116</v>
      </c>
      <c r="D39" s="9">
        <v>0</v>
      </c>
      <c r="E39" s="9">
        <v>-4.9600000000000009</v>
      </c>
      <c r="F39" s="9">
        <v>0</v>
      </c>
      <c r="G39" s="9">
        <v>1E+30</v>
      </c>
      <c r="H39" s="9">
        <v>4.9600000000000009</v>
      </c>
    </row>
    <row r="40" spans="2:8" x14ac:dyDescent="0.4">
      <c r="B40" s="9" t="s">
        <v>115</v>
      </c>
      <c r="C40" s="9" t="s">
        <v>118</v>
      </c>
      <c r="D40" s="9">
        <v>0</v>
      </c>
      <c r="E40" s="9">
        <v>-6.160000000000001</v>
      </c>
      <c r="F40" s="9">
        <v>0</v>
      </c>
      <c r="G40" s="9">
        <v>1E+30</v>
      </c>
      <c r="H40" s="9">
        <v>6.160000000000001</v>
      </c>
    </row>
    <row r="41" spans="2:8" x14ac:dyDescent="0.4">
      <c r="B41" s="9" t="s">
        <v>117</v>
      </c>
      <c r="C41" s="9" t="s">
        <v>120</v>
      </c>
      <c r="D41" s="9">
        <v>35</v>
      </c>
      <c r="E41" s="9">
        <v>0</v>
      </c>
      <c r="F41" s="9">
        <v>1.9600000000000009</v>
      </c>
      <c r="G41" s="9">
        <v>0.42999999999999972</v>
      </c>
      <c r="H41" s="9">
        <v>1E+30</v>
      </c>
    </row>
    <row r="42" spans="2:8" x14ac:dyDescent="0.4">
      <c r="B42" s="9" t="s">
        <v>119</v>
      </c>
      <c r="C42" s="9" t="s">
        <v>122</v>
      </c>
      <c r="D42" s="9">
        <v>0</v>
      </c>
      <c r="E42" s="9">
        <v>0.56999999999999762</v>
      </c>
      <c r="F42" s="9">
        <v>2.9299999999999997</v>
      </c>
      <c r="G42" s="9">
        <v>1E+30</v>
      </c>
      <c r="H42" s="9">
        <v>0.56999999999999762</v>
      </c>
    </row>
    <row r="43" spans="2:8" x14ac:dyDescent="0.4">
      <c r="B43" s="9" t="s">
        <v>121</v>
      </c>
      <c r="C43" s="9" t="s">
        <v>124</v>
      </c>
      <c r="D43" s="9">
        <v>0</v>
      </c>
      <c r="E43" s="9">
        <v>0.42999999999999972</v>
      </c>
      <c r="F43" s="9">
        <v>2.8900000000000006</v>
      </c>
      <c r="G43" s="9">
        <v>1E+30</v>
      </c>
      <c r="H43" s="9">
        <v>0.42999999999999972</v>
      </c>
    </row>
    <row r="44" spans="2:8" x14ac:dyDescent="0.4">
      <c r="B44" s="9" t="s">
        <v>123</v>
      </c>
      <c r="C44" s="9" t="s">
        <v>125</v>
      </c>
      <c r="D44" s="9">
        <v>0</v>
      </c>
      <c r="E44" s="9">
        <v>2.1699999999999973</v>
      </c>
      <c r="F44" s="9">
        <v>4.3299999999999983</v>
      </c>
      <c r="G44" s="9">
        <v>1E+30</v>
      </c>
      <c r="H44" s="9">
        <v>2.1699999999999973</v>
      </c>
    </row>
    <row r="45" spans="2:8" x14ac:dyDescent="0.4">
      <c r="B45" s="9" t="s">
        <v>177</v>
      </c>
      <c r="C45" s="9" t="s">
        <v>127</v>
      </c>
      <c r="D45" s="9">
        <v>0</v>
      </c>
      <c r="E45" s="9">
        <v>-4.7600000000000051</v>
      </c>
      <c r="F45" s="9">
        <v>0</v>
      </c>
      <c r="G45" s="9">
        <v>1E+30</v>
      </c>
      <c r="H45" s="9">
        <v>4.7600000000000051</v>
      </c>
    </row>
    <row r="46" spans="2:8" x14ac:dyDescent="0.4">
      <c r="B46" s="9" t="s">
        <v>126</v>
      </c>
      <c r="C46" s="9" t="s">
        <v>129</v>
      </c>
      <c r="D46" s="9">
        <v>0</v>
      </c>
      <c r="E46" s="9">
        <v>-5.9600000000000053</v>
      </c>
      <c r="F46" s="9">
        <v>0</v>
      </c>
      <c r="G46" s="9">
        <v>1E+30</v>
      </c>
      <c r="H46" s="9">
        <v>5.9600000000000053</v>
      </c>
    </row>
    <row r="47" spans="2:8" x14ac:dyDescent="0.4">
      <c r="B47" s="9" t="s">
        <v>128</v>
      </c>
      <c r="C47" s="9" t="s">
        <v>131</v>
      </c>
      <c r="D47" s="9">
        <v>0</v>
      </c>
      <c r="E47" s="9">
        <v>2.9599999999999929</v>
      </c>
      <c r="F47" s="9">
        <v>4.7199999999999989</v>
      </c>
      <c r="G47" s="9">
        <v>1E+30</v>
      </c>
      <c r="H47" s="9">
        <v>2.9599999999999929</v>
      </c>
    </row>
    <row r="48" spans="2:8" x14ac:dyDescent="0.4">
      <c r="B48" s="9" t="s">
        <v>130</v>
      </c>
      <c r="C48" s="9" t="s">
        <v>133</v>
      </c>
      <c r="D48" s="9">
        <v>0</v>
      </c>
      <c r="E48" s="9">
        <v>0.67999999999999705</v>
      </c>
      <c r="F48" s="9">
        <v>2.8400000000000034</v>
      </c>
      <c r="G48" s="9">
        <v>1E+30</v>
      </c>
      <c r="H48" s="9">
        <v>0.67999999999999705</v>
      </c>
    </row>
    <row r="49" spans="1:8" x14ac:dyDescent="0.4">
      <c r="B49" s="9" t="s">
        <v>132</v>
      </c>
      <c r="C49" s="9" t="s">
        <v>135</v>
      </c>
      <c r="D49" s="9">
        <v>31</v>
      </c>
      <c r="E49" s="9">
        <v>0</v>
      </c>
      <c r="F49" s="9">
        <v>2.2600000000000051</v>
      </c>
      <c r="G49" s="9">
        <v>0.26999999999999869</v>
      </c>
      <c r="H49" s="9">
        <v>1E+30</v>
      </c>
    </row>
    <row r="50" spans="1:8" x14ac:dyDescent="0.4">
      <c r="B50" s="9" t="s">
        <v>134</v>
      </c>
      <c r="C50" s="9" t="s">
        <v>136</v>
      </c>
      <c r="D50" s="9">
        <v>0</v>
      </c>
      <c r="E50" s="9">
        <v>0.26999999999999869</v>
      </c>
      <c r="F50" s="9">
        <v>2.230000000000004</v>
      </c>
      <c r="G50" s="9">
        <v>1E+30</v>
      </c>
      <c r="H50" s="9">
        <v>0.26999999999999869</v>
      </c>
    </row>
    <row r="51" spans="1:8" x14ac:dyDescent="0.4">
      <c r="B51" s="9" t="s">
        <v>178</v>
      </c>
      <c r="C51" s="9" t="s">
        <v>138</v>
      </c>
      <c r="D51" s="9">
        <v>0</v>
      </c>
      <c r="E51" s="9">
        <v>-4.0800000000000018</v>
      </c>
      <c r="F51" s="9">
        <v>0</v>
      </c>
      <c r="G51" s="9">
        <v>1E+30</v>
      </c>
      <c r="H51" s="9">
        <v>4.0800000000000018</v>
      </c>
    </row>
    <row r="52" spans="1:8" x14ac:dyDescent="0.4">
      <c r="B52" s="9" t="s">
        <v>137</v>
      </c>
      <c r="C52" s="9" t="s">
        <v>140</v>
      </c>
      <c r="D52" s="9">
        <v>0</v>
      </c>
      <c r="E52" s="9">
        <v>-5.2800000000000011</v>
      </c>
      <c r="F52" s="9">
        <v>0</v>
      </c>
      <c r="G52" s="9">
        <v>1E+30</v>
      </c>
      <c r="H52" s="9">
        <v>5.2800000000000011</v>
      </c>
    </row>
    <row r="53" spans="1:8" x14ac:dyDescent="0.4">
      <c r="B53" s="9" t="s">
        <v>139</v>
      </c>
      <c r="C53" s="9" t="s">
        <v>142</v>
      </c>
      <c r="D53" s="9">
        <v>0</v>
      </c>
      <c r="E53" s="9">
        <v>4.9399999999999942</v>
      </c>
      <c r="F53" s="9">
        <v>6.019999999999996</v>
      </c>
      <c r="G53" s="9">
        <v>1E+30</v>
      </c>
      <c r="H53" s="9">
        <v>4.9399999999999942</v>
      </c>
    </row>
    <row r="54" spans="1:8" x14ac:dyDescent="0.4">
      <c r="B54" s="9" t="s">
        <v>141</v>
      </c>
      <c r="C54" s="9" t="s">
        <v>144</v>
      </c>
      <c r="D54" s="9">
        <v>0</v>
      </c>
      <c r="E54" s="9">
        <v>3.0399999999999938</v>
      </c>
      <c r="F54" s="9">
        <v>4.519999999999996</v>
      </c>
      <c r="G54" s="9">
        <v>1E+30</v>
      </c>
      <c r="H54" s="9">
        <v>3.0399999999999938</v>
      </c>
    </row>
    <row r="55" spans="1:8" x14ac:dyDescent="0.4">
      <c r="B55" s="9" t="s">
        <v>143</v>
      </c>
      <c r="C55" s="9" t="s">
        <v>146</v>
      </c>
      <c r="D55" s="9">
        <v>0</v>
      </c>
      <c r="E55" s="9">
        <v>1.7699999999999934</v>
      </c>
      <c r="F55" s="9">
        <v>3.3499999999999943</v>
      </c>
      <c r="G55" s="9">
        <v>1E+30</v>
      </c>
      <c r="H55" s="9">
        <v>1.7699999999999934</v>
      </c>
    </row>
    <row r="56" spans="1:8" x14ac:dyDescent="0.4">
      <c r="B56" s="9" t="s">
        <v>145</v>
      </c>
      <c r="C56" s="9" t="s">
        <v>147</v>
      </c>
      <c r="D56" s="9">
        <v>38</v>
      </c>
      <c r="E56" s="9">
        <v>0</v>
      </c>
      <c r="F56" s="9">
        <v>1.2800000000000011</v>
      </c>
      <c r="G56" s="9">
        <v>1.3299999999999983</v>
      </c>
      <c r="H56" s="9">
        <v>1E+30</v>
      </c>
    </row>
    <row r="57" spans="1:8" x14ac:dyDescent="0.4">
      <c r="B57" s="9" t="s">
        <v>179</v>
      </c>
      <c r="C57" s="9" t="s">
        <v>149</v>
      </c>
      <c r="D57" s="9">
        <v>0</v>
      </c>
      <c r="E57" s="9">
        <v>-5.4099999999999993</v>
      </c>
      <c r="F57" s="9">
        <v>0</v>
      </c>
      <c r="G57" s="9">
        <v>1E+30</v>
      </c>
      <c r="H57" s="9">
        <v>5.4099999999999993</v>
      </c>
    </row>
    <row r="58" spans="1:8" x14ac:dyDescent="0.4">
      <c r="B58" s="9" t="s">
        <v>148</v>
      </c>
      <c r="C58" s="9" t="s">
        <v>151</v>
      </c>
      <c r="D58" s="9">
        <v>0</v>
      </c>
      <c r="E58" s="9">
        <v>-6.6099999999999994</v>
      </c>
      <c r="F58" s="9">
        <v>0</v>
      </c>
      <c r="G58" s="9">
        <v>1E+30</v>
      </c>
      <c r="H58" s="9">
        <v>6.6099999999999994</v>
      </c>
    </row>
    <row r="59" spans="1:8" x14ac:dyDescent="0.4">
      <c r="B59" s="9" t="s">
        <v>150</v>
      </c>
      <c r="C59" s="9" t="s">
        <v>153</v>
      </c>
      <c r="D59" s="9">
        <v>0</v>
      </c>
      <c r="E59" s="9">
        <v>6.3200000000000047</v>
      </c>
      <c r="F59" s="9">
        <v>8.730000000000004</v>
      </c>
      <c r="G59" s="9">
        <v>1E+30</v>
      </c>
      <c r="H59" s="9">
        <v>6.3200000000000047</v>
      </c>
    </row>
    <row r="60" spans="1:8" x14ac:dyDescent="0.4">
      <c r="B60" s="9" t="s">
        <v>152</v>
      </c>
      <c r="C60" s="9" t="s">
        <v>155</v>
      </c>
      <c r="D60" s="9">
        <v>0</v>
      </c>
      <c r="E60" s="9">
        <v>3.2300000000000049</v>
      </c>
      <c r="F60" s="9">
        <v>6.0400000000000063</v>
      </c>
      <c r="G60" s="9">
        <v>1E+30</v>
      </c>
      <c r="H60" s="9">
        <v>3.2300000000000049</v>
      </c>
    </row>
    <row r="61" spans="1:8" x14ac:dyDescent="0.4">
      <c r="B61" s="9" t="s">
        <v>154</v>
      </c>
      <c r="C61" s="9" t="s">
        <v>157</v>
      </c>
      <c r="D61" s="9">
        <v>0</v>
      </c>
      <c r="E61" s="9">
        <v>2.8200000000000047</v>
      </c>
      <c r="F61" s="9">
        <v>5.730000000000004</v>
      </c>
      <c r="G61" s="9">
        <v>1E+30</v>
      </c>
      <c r="H61" s="9">
        <v>2.8200000000000047</v>
      </c>
    </row>
    <row r="62" spans="1:8" ht="15" thickBot="1" x14ac:dyDescent="0.45">
      <c r="B62" s="10" t="s">
        <v>156</v>
      </c>
      <c r="C62" s="10" t="s">
        <v>158</v>
      </c>
      <c r="D62" s="10">
        <v>35</v>
      </c>
      <c r="E62" s="10">
        <v>0</v>
      </c>
      <c r="F62" s="10">
        <v>2.6099999999999994</v>
      </c>
      <c r="G62" s="10">
        <v>2.8200000000000047</v>
      </c>
      <c r="H62" s="10">
        <v>0.20999999999999996</v>
      </c>
    </row>
    <row r="64" spans="1:8" ht="15" thickBot="1" x14ac:dyDescent="0.45">
      <c r="A64" t="s">
        <v>27</v>
      </c>
    </row>
    <row r="65" spans="2:8" x14ac:dyDescent="0.4">
      <c r="B65" s="11"/>
      <c r="C65" s="11"/>
      <c r="D65" s="11" t="s">
        <v>40</v>
      </c>
      <c r="E65" s="11" t="s">
        <v>48</v>
      </c>
      <c r="F65" s="11" t="s">
        <v>50</v>
      </c>
      <c r="G65" s="11" t="s">
        <v>45</v>
      </c>
      <c r="H65" s="11" t="s">
        <v>45</v>
      </c>
    </row>
    <row r="66" spans="2:8" ht="15" thickBot="1" x14ac:dyDescent="0.45">
      <c r="B66" s="12" t="s">
        <v>38</v>
      </c>
      <c r="C66" s="12" t="s">
        <v>39</v>
      </c>
      <c r="D66" s="12" t="s">
        <v>41</v>
      </c>
      <c r="E66" s="12" t="s">
        <v>49</v>
      </c>
      <c r="F66" s="12" t="s">
        <v>51</v>
      </c>
      <c r="G66" s="12" t="s">
        <v>46</v>
      </c>
      <c r="H66" s="12" t="s">
        <v>47</v>
      </c>
    </row>
    <row r="67" spans="2:8" x14ac:dyDescent="0.4">
      <c r="B67" s="9" t="s">
        <v>180</v>
      </c>
      <c r="C67" s="9"/>
      <c r="D67" s="9">
        <v>0</v>
      </c>
      <c r="E67" s="9">
        <v>-2.4099999999999993</v>
      </c>
      <c r="F67" s="9">
        <v>0</v>
      </c>
      <c r="G67" s="9">
        <v>35</v>
      </c>
      <c r="H67" s="9">
        <v>1</v>
      </c>
    </row>
    <row r="68" spans="2:8" x14ac:dyDescent="0.4">
      <c r="B68" s="9" t="s">
        <v>181</v>
      </c>
      <c r="C68" s="9" t="s">
        <v>34</v>
      </c>
      <c r="D68" s="9">
        <v>0</v>
      </c>
      <c r="E68" s="9">
        <v>-2.8100000000000005</v>
      </c>
      <c r="F68" s="9">
        <v>0</v>
      </c>
      <c r="G68" s="9">
        <v>35</v>
      </c>
      <c r="H68" s="9">
        <v>0</v>
      </c>
    </row>
    <row r="69" spans="2:8" x14ac:dyDescent="0.4">
      <c r="B69" s="9" t="s">
        <v>182</v>
      </c>
      <c r="C69" s="9" t="s">
        <v>17</v>
      </c>
      <c r="D69" s="9">
        <v>0</v>
      </c>
      <c r="E69" s="9">
        <v>-2.9099999999999993</v>
      </c>
      <c r="F69" s="9">
        <v>0</v>
      </c>
      <c r="G69" s="9">
        <v>35</v>
      </c>
      <c r="H69" s="9">
        <v>1</v>
      </c>
    </row>
    <row r="70" spans="2:8" x14ac:dyDescent="0.4">
      <c r="B70" s="9" t="s">
        <v>52</v>
      </c>
      <c r="C70" s="9" t="s">
        <v>64</v>
      </c>
      <c r="D70" s="9">
        <v>0</v>
      </c>
      <c r="E70" s="9">
        <v>-2.6099999999999994</v>
      </c>
      <c r="F70" s="9">
        <v>0</v>
      </c>
      <c r="G70" s="9">
        <v>35</v>
      </c>
      <c r="H70" s="9">
        <v>1</v>
      </c>
    </row>
    <row r="71" spans="2:8" x14ac:dyDescent="0.4">
      <c r="B71" s="9" t="s">
        <v>183</v>
      </c>
      <c r="C71" s="9" t="s">
        <v>15</v>
      </c>
      <c r="D71" s="9">
        <v>88</v>
      </c>
      <c r="E71" s="9">
        <v>5.41</v>
      </c>
      <c r="F71" s="9">
        <v>88</v>
      </c>
      <c r="G71" s="9">
        <v>1</v>
      </c>
      <c r="H71" s="9">
        <v>35</v>
      </c>
    </row>
    <row r="72" spans="2:8" x14ac:dyDescent="0.4">
      <c r="B72" s="9" t="s">
        <v>184</v>
      </c>
      <c r="C72" s="9" t="s">
        <v>3</v>
      </c>
      <c r="D72" s="9">
        <v>94</v>
      </c>
      <c r="E72" s="9">
        <v>6.6099999999999994</v>
      </c>
      <c r="F72" s="9">
        <v>94</v>
      </c>
      <c r="G72" s="9">
        <v>1</v>
      </c>
      <c r="H72" s="9">
        <v>35</v>
      </c>
    </row>
    <row r="73" spans="2:8" x14ac:dyDescent="0.4">
      <c r="B73" s="9" t="s">
        <v>185</v>
      </c>
      <c r="C73" s="9" t="s">
        <v>66</v>
      </c>
      <c r="D73" s="9">
        <v>43</v>
      </c>
      <c r="E73" s="9">
        <v>-0.20999999999999996</v>
      </c>
      <c r="F73" s="9">
        <v>43</v>
      </c>
      <c r="G73" s="9">
        <v>35</v>
      </c>
      <c r="H73" s="9">
        <v>1</v>
      </c>
    </row>
    <row r="74" spans="2:8" x14ac:dyDescent="0.4">
      <c r="B74" s="9" t="s">
        <v>186</v>
      </c>
      <c r="C74" s="9" t="s">
        <v>65</v>
      </c>
      <c r="D74" s="9">
        <v>35</v>
      </c>
      <c r="E74" s="9">
        <v>-0.4499999999999984</v>
      </c>
      <c r="F74" s="9">
        <v>35</v>
      </c>
      <c r="G74" s="9">
        <v>35</v>
      </c>
      <c r="H74" s="9">
        <v>1</v>
      </c>
    </row>
    <row r="75" spans="2:8" x14ac:dyDescent="0.4">
      <c r="B75" s="9" t="s">
        <v>187</v>
      </c>
      <c r="C75" s="9" t="s">
        <v>67</v>
      </c>
      <c r="D75" s="9">
        <v>31</v>
      </c>
      <c r="E75" s="9">
        <v>-0.64999999999999414</v>
      </c>
      <c r="F75" s="9">
        <v>31</v>
      </c>
      <c r="G75" s="9">
        <v>35</v>
      </c>
      <c r="H75" s="9">
        <v>1</v>
      </c>
    </row>
    <row r="76" spans="2:8" x14ac:dyDescent="0.4">
      <c r="B76" s="9" t="s">
        <v>188</v>
      </c>
      <c r="C76" s="9" t="s">
        <v>68</v>
      </c>
      <c r="D76" s="9">
        <v>38</v>
      </c>
      <c r="E76" s="9">
        <v>-1.3299999999999983</v>
      </c>
      <c r="F76" s="9">
        <v>38</v>
      </c>
      <c r="G76" s="9">
        <v>35</v>
      </c>
      <c r="H76" s="9">
        <v>1</v>
      </c>
    </row>
    <row r="77" spans="2:8" x14ac:dyDescent="0.4">
      <c r="B77" s="9" t="s">
        <v>189</v>
      </c>
      <c r="C77" s="9" t="s">
        <v>69</v>
      </c>
      <c r="D77" s="9">
        <v>35</v>
      </c>
      <c r="E77" s="9">
        <v>0</v>
      </c>
      <c r="F77" s="9">
        <v>36</v>
      </c>
      <c r="G77" s="9">
        <v>1E+30</v>
      </c>
      <c r="H77" s="9">
        <v>1</v>
      </c>
    </row>
    <row r="78" spans="2:8" x14ac:dyDescent="0.4">
      <c r="B78" s="9" t="s">
        <v>190</v>
      </c>
      <c r="C78" s="9" t="s">
        <v>5</v>
      </c>
      <c r="D78" s="9">
        <v>78</v>
      </c>
      <c r="E78" s="9">
        <v>0</v>
      </c>
      <c r="F78" s="9">
        <v>200</v>
      </c>
      <c r="G78" s="35">
        <v>1E+30</v>
      </c>
      <c r="H78" s="9">
        <v>122</v>
      </c>
    </row>
    <row r="79" spans="2:8" x14ac:dyDescent="0.4">
      <c r="B79" s="9" t="s">
        <v>191</v>
      </c>
      <c r="C79" s="9" t="s">
        <v>6</v>
      </c>
      <c r="D79" s="9">
        <v>0</v>
      </c>
      <c r="E79" s="9">
        <v>0</v>
      </c>
      <c r="F79" s="9">
        <v>200</v>
      </c>
      <c r="G79" s="9">
        <v>1E+30</v>
      </c>
      <c r="H79" s="9">
        <v>200</v>
      </c>
    </row>
    <row r="80" spans="2:8" x14ac:dyDescent="0.4">
      <c r="B80" s="9" t="s">
        <v>192</v>
      </c>
      <c r="C80" s="9" t="s">
        <v>7</v>
      </c>
      <c r="D80" s="9">
        <v>31</v>
      </c>
      <c r="E80" s="9">
        <v>0</v>
      </c>
      <c r="F80" s="9">
        <v>200</v>
      </c>
      <c r="G80" s="9">
        <v>1E+30</v>
      </c>
      <c r="H80" s="9">
        <v>169</v>
      </c>
    </row>
    <row r="81" spans="2:8" ht="15" thickBot="1" x14ac:dyDescent="0.45">
      <c r="B81" s="10" t="s">
        <v>193</v>
      </c>
      <c r="C81" s="34" t="s">
        <v>8</v>
      </c>
      <c r="D81" s="10">
        <v>73</v>
      </c>
      <c r="E81" s="10">
        <v>0</v>
      </c>
      <c r="F81" s="10">
        <v>200</v>
      </c>
      <c r="G81" s="10">
        <v>1E+30</v>
      </c>
      <c r="H81" s="10">
        <v>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ED75-6143-4EB6-A504-9FF9F52C6198}">
  <dimension ref="A3:N42"/>
  <sheetViews>
    <sheetView tabSelected="1" zoomScaleNormal="100" workbookViewId="0">
      <selection activeCell="C17" sqref="C17:D17"/>
    </sheetView>
  </sheetViews>
  <sheetFormatPr defaultRowHeight="14.6" x14ac:dyDescent="0.4"/>
  <cols>
    <col min="1" max="1" width="17.3046875" customWidth="1"/>
    <col min="2" max="2" width="15.69140625" customWidth="1"/>
    <col min="3" max="3" width="9.84375" customWidth="1"/>
    <col min="4" max="4" width="15.765625" customWidth="1"/>
    <col min="5" max="5" width="16.23046875" customWidth="1"/>
    <col min="6" max="6" width="15.07421875" customWidth="1"/>
    <col min="7" max="7" width="15.4609375" customWidth="1"/>
    <col min="8" max="8" width="15.23046875" customWidth="1"/>
    <col min="9" max="9" width="8.23046875" customWidth="1"/>
    <col min="10" max="10" width="7.53515625" customWidth="1"/>
    <col min="11" max="11" width="10.23046875" customWidth="1"/>
    <col min="12" max="12" width="6.69140625" customWidth="1"/>
    <col min="13" max="13" width="22.84375" customWidth="1"/>
    <col min="14" max="14" width="7" customWidth="1"/>
    <col min="15" max="15" width="13.3046875" customWidth="1"/>
  </cols>
  <sheetData>
    <row r="3" spans="1:14" x14ac:dyDescent="0.4">
      <c r="B3" s="55" t="s">
        <v>0</v>
      </c>
      <c r="C3" s="55"/>
      <c r="D3" s="55"/>
      <c r="E3" s="55"/>
      <c r="F3" s="55"/>
      <c r="G3" s="55"/>
      <c r="K3" s="2" t="s">
        <v>27</v>
      </c>
    </row>
    <row r="4" spans="1:14" x14ac:dyDescent="0.4">
      <c r="A4" s="2" t="s">
        <v>1</v>
      </c>
      <c r="B4" t="s">
        <v>15</v>
      </c>
      <c r="C4" t="s">
        <v>3</v>
      </c>
      <c r="D4" t="s">
        <v>5</v>
      </c>
      <c r="E4" t="s">
        <v>6</v>
      </c>
      <c r="F4" t="s">
        <v>7</v>
      </c>
      <c r="G4" t="s">
        <v>8</v>
      </c>
      <c r="H4" s="2" t="s">
        <v>16</v>
      </c>
      <c r="J4">
        <f>B31</f>
        <v>88</v>
      </c>
      <c r="K4" s="24" t="s">
        <v>28</v>
      </c>
      <c r="L4">
        <f>B14</f>
        <v>88</v>
      </c>
      <c r="M4" s="24" t="s">
        <v>160</v>
      </c>
      <c r="N4" s="24"/>
    </row>
    <row r="5" spans="1:14" x14ac:dyDescent="0.4">
      <c r="A5" s="24" t="s">
        <v>5</v>
      </c>
      <c r="B5" s="20">
        <v>3</v>
      </c>
      <c r="C5" s="20">
        <v>4.2</v>
      </c>
      <c r="D5" s="17"/>
      <c r="E5" s="17"/>
      <c r="F5" s="17"/>
      <c r="G5" s="18"/>
      <c r="H5" s="1">
        <v>200</v>
      </c>
      <c r="J5">
        <f>C31</f>
        <v>94</v>
      </c>
      <c r="K5" s="24" t="s">
        <v>28</v>
      </c>
      <c r="L5">
        <f>C14</f>
        <v>94</v>
      </c>
      <c r="M5" s="24" t="s">
        <v>159</v>
      </c>
      <c r="N5" s="24"/>
    </row>
    <row r="6" spans="1:14" x14ac:dyDescent="0.4">
      <c r="A6" s="24" t="s">
        <v>6</v>
      </c>
      <c r="B6" s="20">
        <v>2.9</v>
      </c>
      <c r="C6" s="20">
        <v>3.8</v>
      </c>
      <c r="D6" s="14"/>
      <c r="E6" s="14"/>
      <c r="F6" s="14"/>
      <c r="G6" s="19"/>
      <c r="H6" s="1">
        <v>200</v>
      </c>
      <c r="J6">
        <f>H26</f>
        <v>43</v>
      </c>
      <c r="K6" s="24" t="s">
        <v>29</v>
      </c>
      <c r="L6">
        <f>H9</f>
        <v>43</v>
      </c>
      <c r="M6" s="24" t="s">
        <v>161</v>
      </c>
      <c r="N6" s="24"/>
    </row>
    <row r="7" spans="1:14" x14ac:dyDescent="0.4">
      <c r="A7" s="24" t="s">
        <v>7</v>
      </c>
      <c r="B7" s="20">
        <v>2.5</v>
      </c>
      <c r="C7" s="20">
        <v>3.8</v>
      </c>
      <c r="D7" s="14"/>
      <c r="E7" s="14"/>
      <c r="F7" s="14"/>
      <c r="G7" s="19"/>
      <c r="H7" s="1">
        <v>200</v>
      </c>
      <c r="J7">
        <f>H27</f>
        <v>35</v>
      </c>
      <c r="K7" s="24" t="s">
        <v>29</v>
      </c>
      <c r="L7">
        <f>H10</f>
        <v>35</v>
      </c>
      <c r="M7" s="24" t="s">
        <v>162</v>
      </c>
      <c r="N7" s="24"/>
    </row>
    <row r="8" spans="1:14" x14ac:dyDescent="0.4">
      <c r="A8" s="24" t="s">
        <v>8</v>
      </c>
      <c r="B8" s="20">
        <v>2.9</v>
      </c>
      <c r="C8" s="20">
        <v>4</v>
      </c>
      <c r="D8" s="14"/>
      <c r="E8" s="14"/>
      <c r="F8" s="14"/>
      <c r="G8" s="19"/>
      <c r="H8" s="1">
        <v>200</v>
      </c>
      <c r="J8">
        <f>H28</f>
        <v>31</v>
      </c>
      <c r="K8" s="24" t="s">
        <v>29</v>
      </c>
      <c r="L8">
        <f>H11</f>
        <v>31</v>
      </c>
      <c r="M8" s="24" t="s">
        <v>163</v>
      </c>
      <c r="N8" s="24"/>
    </row>
    <row r="9" spans="1:14" x14ac:dyDescent="0.4">
      <c r="A9" s="24" t="s">
        <v>66</v>
      </c>
      <c r="B9" s="13"/>
      <c r="C9" s="14"/>
      <c r="D9" s="20">
        <v>2.2000000000000002</v>
      </c>
      <c r="E9" s="20">
        <v>3.6</v>
      </c>
      <c r="F9" s="20">
        <v>4.41</v>
      </c>
      <c r="G9" s="20">
        <v>7.41</v>
      </c>
      <c r="H9" s="1">
        <v>43</v>
      </c>
      <c r="J9">
        <f>H29</f>
        <v>38</v>
      </c>
      <c r="K9" s="24" t="s">
        <v>29</v>
      </c>
      <c r="L9">
        <f>H12</f>
        <v>38</v>
      </c>
      <c r="M9" s="24" t="s">
        <v>164</v>
      </c>
      <c r="N9" s="24"/>
    </row>
    <row r="10" spans="1:14" x14ac:dyDescent="0.4">
      <c r="A10" s="24" t="s">
        <v>65</v>
      </c>
      <c r="B10" s="13"/>
      <c r="C10" s="14"/>
      <c r="D10" s="20">
        <v>1.96</v>
      </c>
      <c r="E10" s="20">
        <v>2.93</v>
      </c>
      <c r="F10" s="20">
        <v>2.89</v>
      </c>
      <c r="G10" s="20">
        <v>4.33</v>
      </c>
      <c r="H10" s="1">
        <v>35</v>
      </c>
      <c r="J10">
        <f>H30</f>
        <v>35</v>
      </c>
      <c r="K10" s="24" t="s">
        <v>29</v>
      </c>
      <c r="L10">
        <f>H13</f>
        <v>36</v>
      </c>
      <c r="M10" s="24" t="s">
        <v>165</v>
      </c>
      <c r="N10" s="24"/>
    </row>
    <row r="11" spans="1:14" x14ac:dyDescent="0.4">
      <c r="A11" s="24" t="s">
        <v>67</v>
      </c>
      <c r="B11" s="13"/>
      <c r="C11" s="14"/>
      <c r="D11" s="20">
        <v>4.72</v>
      </c>
      <c r="E11" s="20">
        <v>2.84</v>
      </c>
      <c r="F11" s="20">
        <v>2.2599999999999998</v>
      </c>
      <c r="G11" s="20">
        <v>2.23</v>
      </c>
      <c r="H11" s="1">
        <v>31</v>
      </c>
      <c r="J11">
        <f>H22</f>
        <v>78</v>
      </c>
      <c r="K11" s="24" t="s">
        <v>29</v>
      </c>
      <c r="L11">
        <f>H5</f>
        <v>200</v>
      </c>
      <c r="M11" s="24" t="s">
        <v>166</v>
      </c>
      <c r="N11" s="24"/>
    </row>
    <row r="12" spans="1:14" x14ac:dyDescent="0.4">
      <c r="A12" s="24" t="s">
        <v>68</v>
      </c>
      <c r="B12" s="13"/>
      <c r="C12" s="14"/>
      <c r="D12" s="20">
        <v>6.02</v>
      </c>
      <c r="E12" s="20">
        <v>4.5199999999999996</v>
      </c>
      <c r="F12" s="20">
        <v>3.35</v>
      </c>
      <c r="G12" s="20">
        <v>1.28</v>
      </c>
      <c r="H12" s="1">
        <v>38</v>
      </c>
      <c r="J12">
        <f>H23</f>
        <v>0</v>
      </c>
      <c r="K12" s="24" t="s">
        <v>29</v>
      </c>
      <c r="L12">
        <f>H6</f>
        <v>200</v>
      </c>
      <c r="M12" s="24" t="s">
        <v>167</v>
      </c>
      <c r="N12" s="24"/>
    </row>
    <row r="13" spans="1:14" x14ac:dyDescent="0.4">
      <c r="A13" s="24" t="s">
        <v>69</v>
      </c>
      <c r="B13" s="15"/>
      <c r="C13" s="16"/>
      <c r="D13" s="20">
        <v>8.73</v>
      </c>
      <c r="E13" s="20">
        <v>6.04</v>
      </c>
      <c r="F13" s="20">
        <v>5.73</v>
      </c>
      <c r="G13" s="20">
        <v>2.61</v>
      </c>
      <c r="H13" s="1">
        <v>36</v>
      </c>
      <c r="J13">
        <f>H24</f>
        <v>31</v>
      </c>
      <c r="K13" s="24" t="s">
        <v>29</v>
      </c>
      <c r="L13">
        <f>H7</f>
        <v>200</v>
      </c>
      <c r="M13" s="24" t="s">
        <v>168</v>
      </c>
      <c r="N13" s="24"/>
    </row>
    <row r="14" spans="1:14" x14ac:dyDescent="0.4">
      <c r="A14" s="2" t="s">
        <v>14</v>
      </c>
      <c r="B14" s="21">
        <v>88</v>
      </c>
      <c r="C14" s="21">
        <v>94</v>
      </c>
      <c r="F14" s="7"/>
      <c r="G14" s="7"/>
      <c r="H14" s="7"/>
      <c r="J14">
        <f>H25</f>
        <v>73</v>
      </c>
      <c r="K14" s="24" t="s">
        <v>29</v>
      </c>
      <c r="L14">
        <f>H8</f>
        <v>200</v>
      </c>
      <c r="M14" s="24" t="s">
        <v>169</v>
      </c>
      <c r="N14" s="24"/>
    </row>
    <row r="15" spans="1:14" x14ac:dyDescent="0.4">
      <c r="J15">
        <f>H22-D31</f>
        <v>0</v>
      </c>
      <c r="K15" s="24" t="s">
        <v>28</v>
      </c>
      <c r="L15">
        <v>0</v>
      </c>
      <c r="M15" s="24" t="s">
        <v>30</v>
      </c>
      <c r="N15" s="24"/>
    </row>
    <row r="16" spans="1:14" x14ac:dyDescent="0.4">
      <c r="B16" s="25" t="s">
        <v>18</v>
      </c>
      <c r="C16" s="36" t="s">
        <v>34</v>
      </c>
      <c r="D16" s="36"/>
      <c r="J16">
        <f>H23-E31</f>
        <v>0</v>
      </c>
      <c r="K16" s="24" t="s">
        <v>28</v>
      </c>
      <c r="L16">
        <v>0</v>
      </c>
      <c r="M16" s="24" t="s">
        <v>31</v>
      </c>
      <c r="N16" s="24"/>
    </row>
    <row r="17" spans="1:14" x14ac:dyDescent="0.4">
      <c r="A17" s="6" t="s">
        <v>17</v>
      </c>
      <c r="B17" s="32">
        <f>SUMPRODUCT(B22:G30,B5:G13)</f>
        <v>1001.95</v>
      </c>
      <c r="C17" s="56">
        <f>B17*45*2 + 3*100</f>
        <v>90475.5</v>
      </c>
      <c r="D17" s="56"/>
      <c r="J17">
        <f>H24-F31</f>
        <v>0</v>
      </c>
      <c r="K17" s="24" t="s">
        <v>28</v>
      </c>
      <c r="L17">
        <v>0</v>
      </c>
      <c r="M17" s="24" t="s">
        <v>32</v>
      </c>
      <c r="N17" s="24"/>
    </row>
    <row r="18" spans="1:14" x14ac:dyDescent="0.4">
      <c r="B18" t="s">
        <v>63</v>
      </c>
      <c r="C18" s="57" t="s">
        <v>64</v>
      </c>
      <c r="D18" s="57"/>
      <c r="J18">
        <f>H25-G31</f>
        <v>0</v>
      </c>
      <c r="K18" s="24" t="s">
        <v>28</v>
      </c>
      <c r="L18">
        <v>0</v>
      </c>
      <c r="M18" s="24" t="s">
        <v>33</v>
      </c>
      <c r="N18" s="24"/>
    </row>
    <row r="20" spans="1:14" x14ac:dyDescent="0.4">
      <c r="B20" s="55" t="s">
        <v>0</v>
      </c>
      <c r="C20" s="55"/>
      <c r="D20" s="55"/>
      <c r="E20" s="55"/>
      <c r="F20" s="55"/>
      <c r="G20" s="55"/>
      <c r="K20" s="55" t="s">
        <v>194</v>
      </c>
      <c r="L20" s="55"/>
      <c r="M20" s="55"/>
    </row>
    <row r="21" spans="1:14" x14ac:dyDescent="0.4">
      <c r="A21" s="25" t="s">
        <v>1</v>
      </c>
      <c r="B21" s="8" t="s">
        <v>15</v>
      </c>
      <c r="C21" s="8" t="s">
        <v>3</v>
      </c>
      <c r="D21" s="8" t="s">
        <v>5</v>
      </c>
      <c r="E21" s="8" t="s">
        <v>6</v>
      </c>
      <c r="F21" s="8" t="s">
        <v>7</v>
      </c>
      <c r="G21" s="8" t="s">
        <v>8</v>
      </c>
      <c r="H21" s="26" t="s">
        <v>16</v>
      </c>
    </row>
    <row r="22" spans="1:14" x14ac:dyDescent="0.4">
      <c r="A22" s="24" t="s">
        <v>5</v>
      </c>
      <c r="B22" s="22">
        <v>57</v>
      </c>
      <c r="C22" s="22">
        <v>21</v>
      </c>
      <c r="D22" s="14">
        <v>0</v>
      </c>
      <c r="E22" s="14">
        <v>0</v>
      </c>
      <c r="F22" s="14">
        <v>0</v>
      </c>
      <c r="G22" s="19">
        <v>0</v>
      </c>
      <c r="H22" s="23">
        <f>SUM(B22:G22)</f>
        <v>78</v>
      </c>
      <c r="J22" s="62" t="s">
        <v>196</v>
      </c>
      <c r="K22" s="63"/>
      <c r="L22" s="62" t="s">
        <v>195</v>
      </c>
      <c r="M22" s="63"/>
      <c r="N22" s="3" t="s">
        <v>26</v>
      </c>
    </row>
    <row r="23" spans="1:14" x14ac:dyDescent="0.4">
      <c r="A23" s="24" t="s">
        <v>6</v>
      </c>
      <c r="B23" s="20">
        <v>0</v>
      </c>
      <c r="C23" s="20">
        <v>0</v>
      </c>
      <c r="D23" s="14">
        <v>0</v>
      </c>
      <c r="E23" s="14">
        <v>0</v>
      </c>
      <c r="F23" s="14">
        <v>0</v>
      </c>
      <c r="G23" s="19">
        <v>0</v>
      </c>
      <c r="H23" s="1">
        <f t="shared" ref="H23:H30" si="0">SUM(B23:G23)</f>
        <v>0</v>
      </c>
      <c r="J23" s="58">
        <v>1</v>
      </c>
      <c r="K23" s="59"/>
      <c r="L23" s="58" t="s">
        <v>197</v>
      </c>
      <c r="M23" s="59"/>
      <c r="N23" s="41">
        <v>78</v>
      </c>
    </row>
    <row r="24" spans="1:14" x14ac:dyDescent="0.4">
      <c r="A24" s="24" t="s">
        <v>7</v>
      </c>
      <c r="B24" s="20">
        <v>31</v>
      </c>
      <c r="C24" s="20">
        <v>0</v>
      </c>
      <c r="D24" s="14">
        <v>0</v>
      </c>
      <c r="E24" s="14">
        <v>0</v>
      </c>
      <c r="F24" s="14">
        <v>0</v>
      </c>
      <c r="G24" s="19">
        <v>0</v>
      </c>
      <c r="H24" s="1">
        <f t="shared" si="0"/>
        <v>31</v>
      </c>
      <c r="J24" s="60"/>
      <c r="K24" s="61"/>
      <c r="L24" s="60"/>
      <c r="M24" s="61"/>
      <c r="N24" s="42"/>
    </row>
    <row r="25" spans="1:14" x14ac:dyDescent="0.4">
      <c r="A25" s="24" t="s">
        <v>8</v>
      </c>
      <c r="B25" s="20">
        <v>0</v>
      </c>
      <c r="C25" s="20">
        <v>73</v>
      </c>
      <c r="D25" s="14">
        <v>0</v>
      </c>
      <c r="E25" s="14">
        <v>0</v>
      </c>
      <c r="F25" s="14">
        <v>0</v>
      </c>
      <c r="G25" s="19">
        <v>0</v>
      </c>
      <c r="H25" s="1">
        <f t="shared" si="0"/>
        <v>73</v>
      </c>
      <c r="J25" s="37">
        <v>2</v>
      </c>
      <c r="K25" s="38"/>
      <c r="L25" s="37" t="s">
        <v>199</v>
      </c>
      <c r="M25" s="38"/>
      <c r="N25" s="41">
        <v>0</v>
      </c>
    </row>
    <row r="26" spans="1:14" x14ac:dyDescent="0.4">
      <c r="A26" s="24" t="s">
        <v>66</v>
      </c>
      <c r="B26" s="13">
        <v>0</v>
      </c>
      <c r="C26" s="14">
        <v>0</v>
      </c>
      <c r="D26" s="20">
        <v>43</v>
      </c>
      <c r="E26" s="20">
        <v>0</v>
      </c>
      <c r="F26" s="20">
        <v>0</v>
      </c>
      <c r="G26" s="20">
        <v>0</v>
      </c>
      <c r="H26" s="1">
        <f>SUM(B26:G26)</f>
        <v>43</v>
      </c>
      <c r="J26" s="39"/>
      <c r="K26" s="40"/>
      <c r="L26" s="39"/>
      <c r="M26" s="40"/>
      <c r="N26" s="42"/>
    </row>
    <row r="27" spans="1:14" ht="14.4" customHeight="1" x14ac:dyDescent="0.4">
      <c r="A27" s="24" t="s">
        <v>65</v>
      </c>
      <c r="B27" s="13">
        <v>0</v>
      </c>
      <c r="C27" s="14">
        <v>0</v>
      </c>
      <c r="D27" s="20">
        <v>35</v>
      </c>
      <c r="E27" s="20">
        <v>0</v>
      </c>
      <c r="F27" s="20">
        <v>0</v>
      </c>
      <c r="G27" s="20">
        <v>0</v>
      </c>
      <c r="H27" s="1">
        <f t="shared" si="0"/>
        <v>35</v>
      </c>
      <c r="J27" s="45">
        <v>3</v>
      </c>
      <c r="K27" s="45"/>
      <c r="L27" s="45" t="s">
        <v>198</v>
      </c>
      <c r="M27" s="45"/>
      <c r="N27" s="45">
        <v>31</v>
      </c>
    </row>
    <row r="28" spans="1:14" x14ac:dyDescent="0.4">
      <c r="A28" s="24" t="s">
        <v>67</v>
      </c>
      <c r="B28" s="13">
        <v>0</v>
      </c>
      <c r="C28" s="14">
        <v>0</v>
      </c>
      <c r="D28" s="20">
        <v>0</v>
      </c>
      <c r="E28" s="20">
        <v>0</v>
      </c>
      <c r="F28" s="20">
        <v>31</v>
      </c>
      <c r="G28" s="20">
        <v>0</v>
      </c>
      <c r="H28" s="1">
        <f t="shared" si="0"/>
        <v>31</v>
      </c>
      <c r="J28" s="45"/>
      <c r="K28" s="45"/>
      <c r="L28" s="45"/>
      <c r="M28" s="45"/>
      <c r="N28" s="45"/>
    </row>
    <row r="29" spans="1:14" x14ac:dyDescent="0.4">
      <c r="A29" s="24" t="s">
        <v>68</v>
      </c>
      <c r="B29" s="13">
        <v>0</v>
      </c>
      <c r="C29" s="14">
        <v>0</v>
      </c>
      <c r="D29" s="20">
        <v>0</v>
      </c>
      <c r="E29" s="20">
        <v>0</v>
      </c>
      <c r="F29" s="20">
        <v>0</v>
      </c>
      <c r="G29" s="20">
        <v>38</v>
      </c>
      <c r="H29" s="1">
        <f t="shared" si="0"/>
        <v>38</v>
      </c>
      <c r="J29" s="45">
        <v>4</v>
      </c>
      <c r="K29" s="45"/>
      <c r="L29" s="43" t="s">
        <v>200</v>
      </c>
      <c r="M29" s="43"/>
      <c r="N29" s="45">
        <v>73</v>
      </c>
    </row>
    <row r="30" spans="1:14" x14ac:dyDescent="0.4">
      <c r="A30" s="24" t="s">
        <v>69</v>
      </c>
      <c r="B30" s="15">
        <v>0</v>
      </c>
      <c r="C30" s="16">
        <v>0</v>
      </c>
      <c r="D30" s="20">
        <v>0</v>
      </c>
      <c r="E30" s="20">
        <v>0</v>
      </c>
      <c r="F30" s="20">
        <v>0</v>
      </c>
      <c r="G30" s="20">
        <v>35</v>
      </c>
      <c r="H30" s="1">
        <f t="shared" si="0"/>
        <v>35</v>
      </c>
      <c r="J30" s="45"/>
      <c r="K30" s="45"/>
      <c r="L30" s="43"/>
      <c r="M30" s="43"/>
      <c r="N30" s="45"/>
    </row>
    <row r="31" spans="1:14" x14ac:dyDescent="0.4">
      <c r="A31" s="25" t="s">
        <v>14</v>
      </c>
      <c r="B31" s="21">
        <f>SUM(B22:B30)</f>
        <v>88</v>
      </c>
      <c r="C31" s="21">
        <f t="shared" ref="C31:G31" si="1">SUM(C22:C30)</f>
        <v>94</v>
      </c>
      <c r="D31" s="21">
        <f t="shared" si="1"/>
        <v>78</v>
      </c>
      <c r="E31" s="21">
        <f t="shared" si="1"/>
        <v>0</v>
      </c>
      <c r="F31" s="21">
        <f t="shared" si="1"/>
        <v>31</v>
      </c>
      <c r="G31" s="21">
        <f t="shared" si="1"/>
        <v>73</v>
      </c>
      <c r="J31" s="27"/>
      <c r="K31" s="27"/>
      <c r="L31" s="27"/>
      <c r="M31" s="27"/>
    </row>
    <row r="32" spans="1:14" ht="14.4" customHeight="1" x14ac:dyDescent="0.4">
      <c r="J32" s="43" t="s">
        <v>201</v>
      </c>
      <c r="K32" s="43"/>
      <c r="L32" s="43"/>
      <c r="M32" s="43"/>
      <c r="N32" s="43"/>
    </row>
    <row r="33" spans="1:14" x14ac:dyDescent="0.4">
      <c r="C33" s="2"/>
      <c r="J33" s="43"/>
      <c r="K33" s="43"/>
      <c r="L33" s="43"/>
      <c r="M33" s="43"/>
      <c r="N33" s="43"/>
    </row>
    <row r="35" spans="1:14" ht="14.6" customHeight="1" x14ac:dyDescent="0.4">
      <c r="C35" s="36" t="s">
        <v>21</v>
      </c>
      <c r="D35" s="36"/>
      <c r="E35" s="36"/>
      <c r="J35" s="46" t="s">
        <v>202</v>
      </c>
      <c r="K35" s="47"/>
      <c r="L35" s="47"/>
      <c r="M35" s="47"/>
      <c r="N35" s="48"/>
    </row>
    <row r="36" spans="1:14" x14ac:dyDescent="0.4">
      <c r="A36" s="25" t="s">
        <v>19</v>
      </c>
      <c r="B36" s="25"/>
      <c r="C36" s="4" t="s">
        <v>22</v>
      </c>
      <c r="D36" s="4" t="s">
        <v>23</v>
      </c>
      <c r="E36" s="4" t="s">
        <v>26</v>
      </c>
      <c r="J36" s="49"/>
      <c r="K36" s="50"/>
      <c r="L36" s="50"/>
      <c r="M36" s="50"/>
      <c r="N36" s="51"/>
    </row>
    <row r="37" spans="1:14" x14ac:dyDescent="0.4">
      <c r="A37" s="33" t="s">
        <v>20</v>
      </c>
      <c r="C37" s="28" t="s">
        <v>9</v>
      </c>
      <c r="D37" s="5">
        <v>10308</v>
      </c>
      <c r="E37" s="29">
        <f>D37/$A$38</f>
        <v>42.771784232365142</v>
      </c>
      <c r="J37" s="49"/>
      <c r="K37" s="50"/>
      <c r="L37" s="50"/>
      <c r="M37" s="50"/>
      <c r="N37" s="51"/>
    </row>
    <row r="38" spans="1:14" x14ac:dyDescent="0.4">
      <c r="A38" s="28">
        <v>241</v>
      </c>
      <c r="C38" s="30" t="s">
        <v>10</v>
      </c>
      <c r="D38" s="5">
        <v>8428</v>
      </c>
      <c r="E38" s="29">
        <f>D38/$A$38</f>
        <v>34.97095435684647</v>
      </c>
      <c r="F38" s="44" t="s">
        <v>24</v>
      </c>
      <c r="G38" s="36"/>
      <c r="H38" s="36"/>
      <c r="J38" s="49"/>
      <c r="K38" s="50"/>
      <c r="L38" s="50"/>
      <c r="M38" s="50"/>
      <c r="N38" s="51"/>
    </row>
    <row r="39" spans="1:14" x14ac:dyDescent="0.4">
      <c r="C39" s="31" t="s">
        <v>11</v>
      </c>
      <c r="D39" s="5">
        <v>7467</v>
      </c>
      <c r="E39" s="29">
        <f>D39/$A$38</f>
        <v>30.983402489626556</v>
      </c>
      <c r="F39" s="4" t="s">
        <v>25</v>
      </c>
      <c r="G39" s="4" t="s">
        <v>23</v>
      </c>
      <c r="H39" s="4" t="s">
        <v>26</v>
      </c>
      <c r="J39" s="49"/>
      <c r="K39" s="50"/>
      <c r="L39" s="50"/>
      <c r="M39" s="50"/>
      <c r="N39" s="51"/>
    </row>
    <row r="40" spans="1:14" x14ac:dyDescent="0.4">
      <c r="C40" s="31" t="s">
        <v>12</v>
      </c>
      <c r="D40" s="5">
        <v>9155</v>
      </c>
      <c r="E40" s="29">
        <f>D40/$A$38</f>
        <v>37.987551867219914</v>
      </c>
      <c r="F40" s="28" t="s">
        <v>2</v>
      </c>
      <c r="G40" s="5">
        <v>21307</v>
      </c>
      <c r="H40" s="29">
        <f>G40/$A$38</f>
        <v>88.410788381742734</v>
      </c>
      <c r="J40" s="49"/>
      <c r="K40" s="50"/>
      <c r="L40" s="50"/>
      <c r="M40" s="50"/>
      <c r="N40" s="51"/>
    </row>
    <row r="41" spans="1:14" x14ac:dyDescent="0.4">
      <c r="C41" s="31" t="s">
        <v>13</v>
      </c>
      <c r="D41" s="5">
        <v>8600</v>
      </c>
      <c r="E41" s="29">
        <f>D41/$A$38</f>
        <v>35.684647302904565</v>
      </c>
      <c r="F41" s="30" t="s">
        <v>4</v>
      </c>
      <c r="G41" s="5">
        <v>22651</v>
      </c>
      <c r="H41" s="29">
        <f>G41/$A$38</f>
        <v>93.987551867219921</v>
      </c>
      <c r="J41" s="49"/>
      <c r="K41" s="50"/>
      <c r="L41" s="50"/>
      <c r="M41" s="50"/>
      <c r="N41" s="51"/>
    </row>
    <row r="42" spans="1:14" x14ac:dyDescent="0.4">
      <c r="J42" s="52"/>
      <c r="K42" s="53"/>
      <c r="L42" s="53"/>
      <c r="M42" s="53"/>
      <c r="N42" s="54"/>
    </row>
  </sheetData>
  <mergeCells count="24">
    <mergeCell ref="N23:N24"/>
    <mergeCell ref="L23:M24"/>
    <mergeCell ref="J23:K24"/>
    <mergeCell ref="L22:M22"/>
    <mergeCell ref="J22:K22"/>
    <mergeCell ref="B3:G3"/>
    <mergeCell ref="B20:G20"/>
    <mergeCell ref="C16:D16"/>
    <mergeCell ref="K20:M20"/>
    <mergeCell ref="C17:D17"/>
    <mergeCell ref="C18:D18"/>
    <mergeCell ref="F38:H38"/>
    <mergeCell ref="J27:K28"/>
    <mergeCell ref="L27:M28"/>
    <mergeCell ref="N27:N28"/>
    <mergeCell ref="J29:K30"/>
    <mergeCell ref="L29:M30"/>
    <mergeCell ref="N29:N30"/>
    <mergeCell ref="J35:N42"/>
    <mergeCell ref="C35:E35"/>
    <mergeCell ref="J25:K26"/>
    <mergeCell ref="L25:M26"/>
    <mergeCell ref="N25:N26"/>
    <mergeCell ref="J32:N3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cp:lastPrinted>2023-04-13T02:59:05Z</cp:lastPrinted>
  <dcterms:created xsi:type="dcterms:W3CDTF">2023-04-10T04:36:13Z</dcterms:created>
  <dcterms:modified xsi:type="dcterms:W3CDTF">2023-04-16T07:19:19Z</dcterms:modified>
</cp:coreProperties>
</file>