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omments1.xml" ContentType="application/vnd.openxmlformats-officedocument.spreadsheetml.comment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260" windowHeight="12000" tabRatio="835" firstSheet="12" activeTab="17"/>
  </bookViews>
  <sheets>
    <sheet name="Start" sheetId="28" r:id="rId1"/>
    <sheet name="1.Summation" sheetId="21" r:id="rId2"/>
    <sheet name="2.Fill Cell" sheetId="23" r:id="rId3"/>
    <sheet name="3.Split Data" sheetId="24" r:id="rId4"/>
    <sheet name="4.Merge" sheetId="43" r:id="rId5"/>
    <sheet name="5.Transposition" sheetId="25" r:id="rId6"/>
    <sheet name="6.Sort and Filter" sheetId="32" r:id="rId7"/>
    <sheet name="7.Reading Model" sheetId="42" r:id="rId8"/>
    <sheet name="8.Table" sheetId="26" r:id="rId9"/>
    <sheet name="9.Pivot Table" sheetId="35" r:id="rId10"/>
    <sheet name="10.Slicer" sheetId="41" r:id="rId11"/>
    <sheet name="11.Pull-down list" sheetId="27" r:id="rId12"/>
    <sheet name="12.Chart" sheetId="34" r:id="rId13"/>
    <sheet name="13.Shortcut" sheetId="38" r:id="rId14"/>
    <sheet name="Template1" sheetId="45" r:id="rId15"/>
    <sheet name="Template2" sheetId="46" r:id="rId16"/>
    <sheet name="Template3" sheetId="47" r:id="rId17"/>
    <sheet name="GeneralDetail" sheetId="48" r:id="rId18"/>
    <sheet name="Sheet2" sheetId="49" r:id="rId19"/>
    <sheet name="Sheet3" sheetId="50" r:id="rId20"/>
  </sheets>
  <definedNames>
    <definedName name="_xlnm._FilterDatabase" localSheetId="6" hidden="1">'6.Sort and Filter'!$C$5:$G$12</definedName>
    <definedName name="_xlnm.Criteria" localSheetId="6">'6.Sort and Filter'!$H$49:$I$50</definedName>
    <definedName name="ExtraCredit">'1.Summation'!$F$13:$G$18</definedName>
    <definedName name="Fruit">'1.Summation'!$C$6:$D$10</definedName>
    <definedName name="HighlightDate">Template1!$G$2</definedName>
    <definedName name="Items">'1.Summation'!$C$14:$D$19</definedName>
    <definedName name="Meat">'1.Summation'!$F$6:$G$10</definedName>
    <definedName name="MoreFruit">'1.Summation'!$C$37:$D$42</definedName>
    <definedName name="MoreItem">'1.Summation'!$C$47:$D$51</definedName>
    <definedName name="MoreItems">'1.Summation'!$F$47:$G$51</definedName>
    <definedName name="_xlnm.Print_Area" localSheetId="16">Template3!$1:$41</definedName>
    <definedName name="_xlnm.Print_Titles" localSheetId="14">Template1!$4:$4</definedName>
    <definedName name="_xlnm.Print_Titles" localSheetId="16">Template3!$4:$6</definedName>
    <definedName name="Slicer_Department">#N/A</definedName>
    <definedName name="SUMExtraCredit">'1.Summation'!$F$13:$G$18</definedName>
    <definedName name="SUMIF">'1.Summation'!$C$65:$D$70</definedName>
    <definedName name="SUMIFExtraCredit">'1.Summation'!$F$65:$G$70</definedName>
    <definedName name="task_end" localSheetId="16">Template3!$F1</definedName>
    <definedName name="task_progress" localSheetId="16">Template3!$D1</definedName>
    <definedName name="task_start" localSheetId="16">Template3!$E1</definedName>
    <definedName name="today" localSheetId="16">Template3!$E$3</definedName>
    <definedName name="valuevx">42.314159</definedName>
    <definedName name="_xlnm.Extract" localSheetId="6">'6.Sort and Filter'!$H$53:$K$58</definedName>
    <definedName name="总计">'1.Summation'!$E$53:$E$54</definedName>
  </definedNames>
  <calcPr calcId="144525" concurrentCalc="0"/>
  <pivotCaches>
    <pivotCache cacheId="0" r:id="rId21"/>
    <pivotCache cacheId="1" r:id="rId22"/>
  </pivotCaches>
</workbook>
</file>

<file path=xl/comments1.xml><?xml version="1.0" encoding="utf-8"?>
<comments xmlns="http://schemas.openxmlformats.org/spreadsheetml/2006/main">
  <authors>
    <author>Vertex42.com Templates</author>
  </authors>
  <commentList>
    <comment ref="H6" authorId="0">
      <text>
        <r>
          <rPr>
            <b/>
            <sz val="9"/>
            <rFont val="Tahoma"/>
            <charset val="134"/>
          </rPr>
          <t>DAYS:</t>
        </r>
        <r>
          <rPr>
            <sz val="9"/>
            <rFont val="Tahoma"/>
            <charset val="134"/>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<sst xmlns="http://schemas.openxmlformats.org/spreadsheetml/2006/main" count="375">
  <si>
    <t xml:space="preserve">
</t>
  </si>
  <si>
    <t>Getting Started</t>
  </si>
  <si>
    <t>Vegetables</t>
  </si>
  <si>
    <t>Quantity</t>
  </si>
  <si>
    <t>Fruits</t>
  </si>
  <si>
    <t>Eggplants</t>
  </si>
  <si>
    <t>Pineapples</t>
  </si>
  <si>
    <t>Carrots</t>
  </si>
  <si>
    <t>Oranges</t>
  </si>
  <si>
    <t>Tomatoes</t>
  </si>
  <si>
    <t>Apples</t>
  </si>
  <si>
    <t>Cabbages</t>
  </si>
  <si>
    <t>Pears</t>
  </si>
  <si>
    <t>Food &amp; Beverage</t>
  </si>
  <si>
    <t>Items</t>
  </si>
  <si>
    <t>Lunch</t>
  </si>
  <si>
    <t>Skating</t>
  </si>
  <si>
    <t>Skiing</t>
  </si>
  <si>
    <t>Boating</t>
  </si>
  <si>
    <t>Bike Riding</t>
  </si>
  <si>
    <t>Total:</t>
  </si>
  <si>
    <t>A</t>
  </si>
  <si>
    <t>B</t>
  </si>
  <si>
    <t>Sum:</t>
  </si>
  <si>
    <t>C</t>
  </si>
  <si>
    <t>Category</t>
  </si>
  <si>
    <t>Products</t>
  </si>
  <si>
    <t>Count</t>
  </si>
  <si>
    <t>Meat</t>
  </si>
  <si>
    <t>Pork</t>
  </si>
  <si>
    <t>Beef</t>
  </si>
  <si>
    <t>Lamb</t>
  </si>
  <si>
    <t>Chicken</t>
  </si>
  <si>
    <t>December</t>
  </si>
  <si>
    <t>Fixed interval</t>
  </si>
  <si>
    <t>Data</t>
  </si>
  <si>
    <t>City</t>
  </si>
  <si>
    <t>Country</t>
  </si>
  <si>
    <t>Beijing China</t>
  </si>
  <si>
    <t>New York USA</t>
  </si>
  <si>
    <t>Ottawa Canada</t>
  </si>
  <si>
    <t>Mexico City Mexico</t>
  </si>
  <si>
    <t>Paris France</t>
  </si>
  <si>
    <t>New Delhi India</t>
  </si>
  <si>
    <t>Jakarta Indonesia</t>
  </si>
  <si>
    <t>City information is located in one cell</t>
  </si>
  <si>
    <t>Name</t>
  </si>
  <si>
    <t>[Secondary Column]</t>
  </si>
  <si>
    <t>Middle Name</t>
  </si>
  <si>
    <t>Jakarta Capital Indonesia</t>
  </si>
  <si>
    <t>a</t>
  </si>
  <si>
    <t>b</t>
  </si>
  <si>
    <t>Banana</t>
  </si>
  <si>
    <t>Strawberry</t>
  </si>
  <si>
    <t>Grapefruit</t>
  </si>
  <si>
    <t>Watermelon</t>
  </si>
  <si>
    <t>Amount</t>
  </si>
  <si>
    <t xml:space="preserve"> Proceed to the next step</t>
  </si>
  <si>
    <t>Departments</t>
  </si>
  <si>
    <t>May</t>
  </si>
  <si>
    <t>June</t>
  </si>
  <si>
    <t>July</t>
  </si>
  <si>
    <t>Human Resources</t>
  </si>
  <si>
    <t>TOM</t>
  </si>
  <si>
    <t>R&amp;D</t>
  </si>
  <si>
    <t xml:space="preserve">MONICA </t>
  </si>
  <si>
    <t>Marketing</t>
  </si>
  <si>
    <t>GRAPH</t>
  </si>
  <si>
    <t>Customer Service</t>
  </si>
  <si>
    <t>LAFEI</t>
  </si>
  <si>
    <t>Design</t>
  </si>
  <si>
    <t>QINMIN</t>
  </si>
  <si>
    <t>JEEGE</t>
  </si>
  <si>
    <t>HEJIN</t>
  </si>
  <si>
    <t>Date</t>
  </si>
  <si>
    <t>Staff</t>
  </si>
  <si>
    <t>Accommodation</t>
  </si>
  <si>
    <t>Database 1</t>
  </si>
  <si>
    <t>Database 2</t>
  </si>
  <si>
    <t>Database 3</t>
  </si>
  <si>
    <t>Database 4</t>
  </si>
  <si>
    <t>Database 5</t>
  </si>
  <si>
    <t>Database 6</t>
  </si>
  <si>
    <t>Database 7</t>
  </si>
  <si>
    <t>D</t>
  </si>
  <si>
    <t>E</t>
  </si>
  <si>
    <t>F</t>
  </si>
  <si>
    <t>G</t>
  </si>
  <si>
    <t>H</t>
  </si>
  <si>
    <t>I</t>
  </si>
  <si>
    <t>J</t>
  </si>
  <si>
    <t>K</t>
  </si>
  <si>
    <t>L</t>
  </si>
  <si>
    <t>M</t>
  </si>
  <si>
    <t>N</t>
  </si>
  <si>
    <t>O</t>
  </si>
  <si>
    <t>P</t>
  </si>
  <si>
    <t>Q</t>
  </si>
  <si>
    <t>R</t>
  </si>
  <si>
    <t>S</t>
  </si>
  <si>
    <t>T</t>
  </si>
  <si>
    <t>U</t>
  </si>
  <si>
    <t>V</t>
  </si>
  <si>
    <t>W</t>
  </si>
  <si>
    <t>X</t>
  </si>
  <si>
    <t>Y</t>
  </si>
  <si>
    <t>Z</t>
  </si>
  <si>
    <t>WPS</t>
  </si>
  <si>
    <t>Total</t>
  </si>
  <si>
    <t>Salary in May</t>
  </si>
  <si>
    <t>Outlets</t>
  </si>
  <si>
    <t>Sales Months</t>
  </si>
  <si>
    <t>Total Amount</t>
  </si>
  <si>
    <t>Beijing</t>
  </si>
  <si>
    <t>Refrigerator</t>
  </si>
  <si>
    <t>TV</t>
  </si>
  <si>
    <t>Air conditioner</t>
  </si>
  <si>
    <t>Shanghai</t>
  </si>
  <si>
    <t>Shenzhen</t>
  </si>
  <si>
    <t>For more information, see our website</t>
  </si>
  <si>
    <t>Create a PivotTable to analyze the data in worksheet</t>
  </si>
  <si>
    <t>Sort in the PivotTable</t>
  </si>
  <si>
    <t>Press Control+Home to return to the top. To continue, press Control+PageDown (if you are using a MacBook, press Control+FN+Down Arrow).</t>
  </si>
  <si>
    <t>Grade</t>
  </si>
  <si>
    <t>Class</t>
  </si>
  <si>
    <t>Gender</t>
  </si>
  <si>
    <t>LEILEI</t>
  </si>
  <si>
    <t>Freshman</t>
  </si>
  <si>
    <t>Female</t>
  </si>
  <si>
    <t>SUSAN</t>
  </si>
  <si>
    <t>WANGSIR</t>
  </si>
  <si>
    <t>Sophomore</t>
  </si>
  <si>
    <t>ALEX</t>
  </si>
  <si>
    <t>Senior</t>
  </si>
  <si>
    <t>Male</t>
  </si>
  <si>
    <t>AYSU</t>
  </si>
  <si>
    <t>SUNK</t>
  </si>
  <si>
    <t>BAKER</t>
  </si>
  <si>
    <t>OSKER</t>
  </si>
  <si>
    <t>ALICE</t>
  </si>
  <si>
    <t>BINSU</t>
  </si>
  <si>
    <t>Count Item: Class</t>
  </si>
  <si>
    <t>Fish</t>
  </si>
  <si>
    <t>Soy sauce</t>
  </si>
  <si>
    <t>Salt</t>
  </si>
  <si>
    <t>Oil</t>
  </si>
  <si>
    <t>MSG</t>
  </si>
  <si>
    <t>Peach</t>
  </si>
  <si>
    <t>Food</t>
  </si>
  <si>
    <t>Agricultural products</t>
  </si>
  <si>
    <t>Baked goods</t>
  </si>
  <si>
    <t>Lemon</t>
  </si>
  <si>
    <t>Broccoli</t>
  </si>
  <si>
    <t>Kale</t>
  </si>
  <si>
    <t>Ham</t>
  </si>
  <si>
    <t>Bread</t>
  </si>
  <si>
    <t>Cookie</t>
  </si>
  <si>
    <t>Cake</t>
  </si>
  <si>
    <t>Pie</t>
  </si>
  <si>
    <t>Term</t>
  </si>
  <si>
    <t>Total Head counts</t>
  </si>
  <si>
    <t>1st</t>
  </si>
  <si>
    <t>2nd</t>
  </si>
  <si>
    <t>3rd</t>
  </si>
  <si>
    <t>4th</t>
  </si>
  <si>
    <t>5th</t>
  </si>
  <si>
    <t>6th</t>
  </si>
  <si>
    <t>7th</t>
  </si>
  <si>
    <t>8th</t>
  </si>
  <si>
    <t>Sales</t>
  </si>
  <si>
    <t>Operations</t>
  </si>
  <si>
    <t>Shortcut keys</t>
  </si>
  <si>
    <t>Find</t>
  </si>
  <si>
    <t>Command - F</t>
  </si>
  <si>
    <t>Replace</t>
  </si>
  <si>
    <t>Control - H</t>
  </si>
  <si>
    <t>Positioning</t>
  </si>
  <si>
    <t>Command - G</t>
  </si>
  <si>
    <t>Insert comment</t>
  </si>
  <si>
    <t>Shift - F2</t>
  </si>
  <si>
    <t>Display right click menu</t>
  </si>
  <si>
    <t>Shift - F10</t>
  </si>
  <si>
    <t>Display " Format Cells " box</t>
  </si>
  <si>
    <t>Command - 1</t>
  </si>
  <si>
    <t>Apply bold to selected text</t>
  </si>
  <si>
    <t>Command - B</t>
  </si>
  <si>
    <t>Apply italics to selected text</t>
  </si>
  <si>
    <t>Command - I</t>
  </si>
  <si>
    <t>Apply an underline to the selected text</t>
  </si>
  <si>
    <t>Command - U</t>
  </si>
  <si>
    <t>Wrap in cell</t>
  </si>
  <si>
    <t>Option - Return button</t>
  </si>
  <si>
    <t>Insert a hyperlink within the text</t>
  </si>
  <si>
    <t>Command - K</t>
  </si>
  <si>
    <t>Insert cell</t>
  </si>
  <si>
    <t>Command - Shift - +</t>
  </si>
  <si>
    <t>Check spelling and grammar</t>
  </si>
  <si>
    <t>F7</t>
  </si>
  <si>
    <t>Insert current time</t>
  </si>
  <si>
    <t>Shift - Command - colon (:)</t>
  </si>
  <si>
    <t>Insert current date</t>
  </si>
  <si>
    <t>Command - colon (:)</t>
  </si>
  <si>
    <t>Recalculating workbook</t>
  </si>
  <si>
    <t>F9</t>
  </si>
  <si>
    <t>Automatic screening</t>
  </si>
  <si>
    <t>Command - Shift - L</t>
  </si>
  <si>
    <t>Fill down</t>
  </si>
  <si>
    <t>C ommand - D</t>
  </si>
  <si>
    <t>Fill to the right</t>
  </si>
  <si>
    <t>C ommand - R</t>
  </si>
  <si>
    <t>Delete the contents of the selected table or selected cells</t>
  </si>
  <si>
    <t>Delete</t>
  </si>
  <si>
    <t>Move one character to the left</t>
  </si>
  <si>
    <t>Left arrow</t>
  </si>
  <si>
    <t>Move one character to the right</t>
  </si>
  <si>
    <t>Right arrow</t>
  </si>
  <si>
    <t>Move to the above line</t>
  </si>
  <si>
    <t>Up arrow</t>
  </si>
  <si>
    <t>Move to the following line</t>
  </si>
  <si>
    <t>Down arrow</t>
  </si>
  <si>
    <t>Move to the beginning of the current line</t>
  </si>
  <si>
    <t>Command - left arrow</t>
  </si>
  <si>
    <t>Move to the end of the current line</t>
  </si>
  <si>
    <t>Command - right arrow</t>
  </si>
  <si>
    <t>Scroll up the worksheet</t>
  </si>
  <si>
    <t>Fn - up arrow</t>
  </si>
  <si>
    <t>Scroll down the worksheet</t>
  </si>
  <si>
    <t>Fn - down arrow</t>
  </si>
  <si>
    <t>Navigate to the beginning of the pane in which the active cell is located</t>
  </si>
  <si>
    <t>Fn - left arrow</t>
  </si>
  <si>
    <t>Move to the beginning of the worksheet</t>
  </si>
  <si>
    <t>C ommand - Fn - left arrow</t>
  </si>
  <si>
    <t>Move to the last cell position of the worksheet, which is in the bottom row of the rightmost column occupied by the data</t>
  </si>
  <si>
    <t>Command - Fn - right arrow</t>
  </si>
  <si>
    <t>Select the entire worksheet</t>
  </si>
  <si>
    <t>Command - A</t>
  </si>
  <si>
    <t>Choose a region</t>
  </si>
  <si>
    <t>Mouse selection</t>
  </si>
  <si>
    <t>Select multiple regions</t>
  </si>
  <si>
    <t>C ommand - mouse selection</t>
  </si>
  <si>
    <t>Select the entire row or column</t>
  </si>
  <si>
    <t>Tap the table, then tap the column letter or line number</t>
  </si>
  <si>
    <t>Change the currently selected cell to cancel the original selection</t>
  </si>
  <si>
    <t>Arrow key</t>
  </si>
  <si>
    <t>Extend the current selection area to adjacent rows and columns</t>
  </si>
  <si>
    <t>Shift - arrow keys</t>
  </si>
  <si>
    <t>Extend the selected area to the last non-empty cell in the same column or in the same row as the active cell</t>
  </si>
  <si>
    <t>C ommand - Shif t - arrow keys</t>
  </si>
  <si>
    <t>Extend the selected area to the beginning of the line</t>
  </si>
  <si>
    <t>Shift - Fn - left arrow</t>
  </si>
  <si>
    <t>Extend the selected area to the beginning of the worksheet</t>
  </si>
  <si>
    <t>Command - Shift - Fn - left arrow</t>
  </si>
  <si>
    <t>Extend the selected area to the last used cell on the worksheet (lower right corner)</t>
  </si>
  <si>
    <t>Command - Shift - Fn - right arrow</t>
  </si>
  <si>
    <t>Select the area from the active cell to the click cell</t>
  </si>
  <si>
    <t>Shift - Tap</t>
  </si>
  <si>
    <t>Move from left to right in the selected area.</t>
  </si>
  <si>
    <t>Tab</t>
  </si>
  <si>
    <t>Move down if you select a cell in a single column</t>
  </si>
  <si>
    <t>Moves from right to left in the selected area.</t>
  </si>
  <si>
    <t>Shift - Tab</t>
  </si>
  <si>
    <t>Move up if you select a cell in a single column</t>
  </si>
  <si>
    <t>Moves from top to bottom in the selected area.</t>
  </si>
  <si>
    <t>Return button</t>
  </si>
  <si>
    <t>Moves from bottom to top in the selected area.</t>
  </si>
  <si>
    <t>Shift - Return button</t>
  </si>
  <si>
    <t>Check the area from the active cell to the corresponding cell on the previous screen</t>
  </si>
  <si>
    <t>Shift - Fn - up arrow</t>
  </si>
  <si>
    <t>Check the area from the active cell to the corresponding cell on the next screen</t>
  </si>
  <si>
    <t>Shift - Fn - down arrow</t>
  </si>
  <si>
    <t>Back to Home</t>
  </si>
  <si>
    <t>Enter Task Highlight Date:</t>
  </si>
  <si>
    <t>Daily task list</t>
  </si>
  <si>
    <t>Important dates</t>
  </si>
  <si>
    <t>Tasks</t>
  </si>
  <si>
    <t>Description</t>
  </si>
  <si>
    <t>Highlight Icon</t>
  </si>
  <si>
    <t>Due Date</t>
  </si>
  <si>
    <t>Task</t>
  </si>
  <si>
    <t>Notes</t>
  </si>
  <si>
    <t>School Break (2 weeks)</t>
  </si>
  <si>
    <t>General</t>
  </si>
  <si>
    <t>Pack for school break</t>
  </si>
  <si>
    <t>Return to school</t>
  </si>
  <si>
    <t>History</t>
  </si>
  <si>
    <t>Read Chapter 14, pgs 45 - 65</t>
  </si>
  <si>
    <t>Outline chapter while reading</t>
  </si>
  <si>
    <t>Dad's Birthday</t>
  </si>
  <si>
    <t>Art</t>
  </si>
  <si>
    <t>Art project due</t>
  </si>
  <si>
    <t>Math Test (40% of grade!)</t>
  </si>
  <si>
    <t>French</t>
  </si>
  <si>
    <t>Pages 3-17</t>
  </si>
  <si>
    <t>Computer Apps</t>
  </si>
  <si>
    <t>Create task list in Excel</t>
  </si>
  <si>
    <t>Science</t>
  </si>
  <si>
    <t>Worksheet 34</t>
  </si>
  <si>
    <t xml:space="preserve">Statement of account income and expenditure	</t>
  </si>
  <si>
    <t>number</t>
  </si>
  <si>
    <t>Income</t>
  </si>
  <si>
    <t>Date of 
revenue</t>
  </si>
  <si>
    <t>Summary of Revenue</t>
  </si>
  <si>
    <t>Spending</t>
  </si>
  <si>
    <t>Date of expenditure</t>
  </si>
  <si>
    <t>Summary of Expenses</t>
  </si>
  <si>
    <t>Balance</t>
  </si>
  <si>
    <t>Operator</t>
  </si>
  <si>
    <t xml:space="preserve">Statistics and enquiries	</t>
  </si>
  <si>
    <t>Design fees</t>
  </si>
  <si>
    <t>Water</t>
  </si>
  <si>
    <t>Start time</t>
  </si>
  <si>
    <t>Selling expenses</t>
  </si>
  <si>
    <t>Electricity</t>
  </si>
  <si>
    <t>End time</t>
  </si>
  <si>
    <t>A Project costs</t>
  </si>
  <si>
    <t>Office reimbursement expenses</t>
  </si>
  <si>
    <t>Total revenue</t>
  </si>
  <si>
    <t>Total expenditure</t>
  </si>
  <si>
    <t>Profit</t>
  </si>
  <si>
    <t xml:space="preserve">Total revenue and profit for the january-December months	</t>
  </si>
  <si>
    <t>Time</t>
  </si>
  <si>
    <t>Jan.</t>
  </si>
  <si>
    <t>Feb</t>
  </si>
  <si>
    <t>Mar</t>
  </si>
  <si>
    <t>Apr</t>
  </si>
  <si>
    <t>Jun</t>
  </si>
  <si>
    <t>Jul</t>
  </si>
  <si>
    <t>Aug</t>
  </si>
  <si>
    <t>Sep</t>
  </si>
  <si>
    <t>Oct</t>
  </si>
  <si>
    <t>Nov</t>
  </si>
  <si>
    <t>Dec</t>
  </si>
  <si>
    <t>PROJECT TITLE</t>
  </si>
  <si>
    <t>[Company Name]</t>
  </si>
  <si>
    <t>Project Start:</t>
  </si>
  <si>
    <t>[Project Lead]</t>
  </si>
  <si>
    <t>Today:</t>
  </si>
  <si>
    <t>Display Week:</t>
  </si>
  <si>
    <t>TASK</t>
  </si>
  <si>
    <t>ASSIGNED
TO</t>
  </si>
  <si>
    <t>PROGRESS</t>
  </si>
  <si>
    <t>START</t>
  </si>
  <si>
    <t>END</t>
  </si>
  <si>
    <t>DAYS</t>
  </si>
  <si>
    <t>Phase 1 Title</t>
  </si>
  <si>
    <t>Task 1</t>
  </si>
  <si>
    <t>Task 2</t>
  </si>
  <si>
    <t>Task 3</t>
  </si>
  <si>
    <t>Task 4</t>
  </si>
  <si>
    <t>Task 5</t>
  </si>
  <si>
    <t>Phase 2 Title</t>
  </si>
  <si>
    <t>Phase 3 Title</t>
  </si>
  <si>
    <t>Phase 4 Title</t>
  </si>
  <si>
    <t>Phase 5 Title</t>
  </si>
  <si>
    <t>Insert new rows ABOVE this one</t>
  </si>
  <si>
    <t>LastName</t>
  </si>
  <si>
    <t>State</t>
  </si>
  <si>
    <t>Zip</t>
  </si>
  <si>
    <t>John</t>
  </si>
  <si>
    <t>Smith</t>
  </si>
  <si>
    <t>Chantilly</t>
  </si>
  <si>
    <t>VA</t>
  </si>
  <si>
    <t>Jane</t>
  </si>
  <si>
    <t>New York</t>
  </si>
  <si>
    <t>NY</t>
  </si>
  <si>
    <t>First Name</t>
  </si>
  <si>
    <t>Last Name</t>
  </si>
  <si>
    <t>Phone</t>
  </si>
  <si>
    <t>Email</t>
  </si>
  <si>
    <t>Address</t>
  </si>
  <si>
    <t>State/Province</t>
  </si>
  <si>
    <t>Postal Code</t>
  </si>
  <si>
    <t>User Name</t>
  </si>
  <si>
    <t>Password</t>
  </si>
  <si>
    <t>Confirm Password</t>
  </si>
</sst>
</file>

<file path=xl/styles.xml><?xml version="1.0" encoding="utf-8"?>
<styleSheet xmlns="http://schemas.openxmlformats.org/spreadsheetml/2006/main">
  <numFmts count="20">
    <numFmt numFmtId="5" formatCode="&quot;$&quot;#,##0_);\(&quot;$&quot;#,##0\)"/>
    <numFmt numFmtId="176" formatCode="&quot;$&quot;#,##0.00;\-&quot;$&quot;#,##0.00"/>
    <numFmt numFmtId="8" formatCode="&quot;$&quot;#,##0.00_);[Red]\(&quot;$&quot;#,##0.00\)"/>
    <numFmt numFmtId="177" formatCode="\¥#,##0_);[Red]\(\¥#,##0\)"/>
    <numFmt numFmtId="178" formatCode="mmm\ d\,\ yyyy"/>
    <numFmt numFmtId="179" formatCode="yyyy/m/d;@"/>
    <numFmt numFmtId="180" formatCode="m/d/yy;@"/>
    <numFmt numFmtId="181" formatCode="_ * #,##0_ ;_ * \-#,##0_ ;_ * &quot;-&quot;_ ;_ @_ "/>
    <numFmt numFmtId="182" formatCode="_ &quot;￥&quot;* #,##0_ ;_ &quot;￥&quot;* \-#,##0_ ;_ &quot;￥&quot;* &quot;-&quot;_ ;_ @_ "/>
    <numFmt numFmtId="183" formatCode="m/d;@"/>
    <numFmt numFmtId="184" formatCode="ddd\,\ m/d/yyyy"/>
    <numFmt numFmtId="185" formatCode="&quot;Highlight&quot;;&quot;&quot;;&quot;&quot;"/>
    <numFmt numFmtId="186" formatCode="\¥#,##0_);\(\¥#,##0\)"/>
    <numFmt numFmtId="187" formatCode="\¥#,##0.00_);[Red]\(\¥#,##0.00\)"/>
    <numFmt numFmtId="188" formatCode="_ * #,##0.00_ ;_ * \-#,##0.00_ ;_ * &quot;-&quot;??_ ;_ @_ "/>
    <numFmt numFmtId="189" formatCode="yyyy&quot;年&quot;m&quot;月&quot;d&quot;日&quot;;@"/>
    <numFmt numFmtId="190" formatCode="d"/>
    <numFmt numFmtId="6" formatCode="&quot;$&quot;#,##0_);[Red]\(&quot;$&quot;#,##0\)"/>
    <numFmt numFmtId="191" formatCode="yyyy;@"/>
    <numFmt numFmtId="192" formatCode="yyyy&quot;年&quot;m&quot;月&quot;;@"/>
  </numFmts>
  <fonts count="63">
    <font>
      <sz val="11"/>
      <color theme="1"/>
      <name val="Microsoft YaHei UI"/>
      <charset val="134"/>
    </font>
    <font>
      <sz val="11"/>
      <color theme="1"/>
      <name val="苹方-简"/>
      <charset val="134"/>
    </font>
    <font>
      <b/>
      <sz val="22"/>
      <color theme="1" tint="0.349986266670736"/>
      <name val="苹方-简"/>
      <charset val="134"/>
    </font>
    <font>
      <sz val="14"/>
      <color theme="1"/>
      <name val="苹方-简"/>
      <charset val="134"/>
    </font>
    <font>
      <sz val="16"/>
      <color theme="1"/>
      <name val="苹方-简"/>
      <charset val="134"/>
    </font>
    <font>
      <b/>
      <sz val="9"/>
      <color theme="0"/>
      <name val="苹方-简"/>
      <charset val="134"/>
    </font>
    <font>
      <sz val="11"/>
      <name val="苹方-简"/>
      <charset val="134"/>
    </font>
    <font>
      <b/>
      <sz val="11"/>
      <color theme="1"/>
      <name val="苹方-简"/>
      <charset val="134"/>
    </font>
    <font>
      <i/>
      <sz val="9"/>
      <color theme="1"/>
      <name val="苹方-简"/>
      <charset val="134"/>
    </font>
    <font>
      <b/>
      <sz val="11"/>
      <color theme="1" tint="0.499984740745262"/>
      <name val="苹方-简"/>
      <charset val="134"/>
    </font>
    <font>
      <sz val="9"/>
      <color theme="1" tint="0.499984740745262"/>
      <name val="苹方-简"/>
      <charset val="134"/>
    </font>
    <font>
      <sz val="10"/>
      <color theme="1" tint="0.499984740745262"/>
      <name val="苹方-简"/>
      <charset val="134"/>
    </font>
    <font>
      <sz val="11"/>
      <color theme="0"/>
      <name val="苹方-简"/>
      <charset val="134"/>
    </font>
    <font>
      <sz val="9"/>
      <name val="苹方-简"/>
      <charset val="134"/>
    </font>
    <font>
      <sz val="8"/>
      <color theme="0"/>
      <name val="苹方-简"/>
      <charset val="134"/>
    </font>
    <font>
      <sz val="11"/>
      <color theme="1"/>
      <name val="Calibri"/>
      <charset val="134"/>
      <scheme val="minor"/>
    </font>
    <font>
      <b/>
      <sz val="22"/>
      <color theme="0"/>
      <name val="苹方-简"/>
      <charset val="134"/>
    </font>
    <font>
      <sz val="9"/>
      <color theme="0"/>
      <name val="苹方-简"/>
      <charset val="134"/>
    </font>
    <font>
      <sz val="9"/>
      <color theme="1"/>
      <name val="苹方-简"/>
      <charset val="134"/>
    </font>
    <font>
      <b/>
      <sz val="36"/>
      <color theme="0"/>
      <name val="苹方-简"/>
      <charset val="134"/>
    </font>
    <font>
      <b/>
      <sz val="16"/>
      <color theme="0"/>
      <name val="苹方-简"/>
      <charset val="134"/>
    </font>
    <font>
      <b/>
      <sz val="14"/>
      <color theme="0"/>
      <name val="苹方-简"/>
      <charset val="134"/>
    </font>
    <font>
      <sz val="9"/>
      <color theme="1"/>
      <name val="微软雅黑"/>
      <charset val="134"/>
    </font>
    <font>
      <sz val="11"/>
      <color theme="1" tint="0.349986266670736"/>
      <name val="苹方-简"/>
      <charset val="134"/>
    </font>
    <font>
      <b/>
      <sz val="40"/>
      <color theme="1" tint="0.349986266670736"/>
      <name val="苹方-简"/>
      <charset val="134"/>
    </font>
    <font>
      <sz val="16"/>
      <color theme="1" tint="0.349986266670736"/>
      <name val="苹方-简"/>
      <charset val="134"/>
    </font>
    <font>
      <b/>
      <sz val="12"/>
      <color theme="0"/>
      <name val="苹方-简"/>
      <charset val="134"/>
    </font>
    <font>
      <sz val="26"/>
      <color theme="1" tint="0.349986266670736"/>
      <name val="苹方-简"/>
      <charset val="134"/>
    </font>
    <font>
      <sz val="16"/>
      <color rgb="FFFFFFFF"/>
      <name val="苹方-简"/>
      <charset val="134"/>
    </font>
    <font>
      <sz val="10.5"/>
      <color theme="1"/>
      <name val="苹方-简"/>
      <charset val="134"/>
    </font>
    <font>
      <u/>
      <sz val="11"/>
      <color theme="0"/>
      <name val="苹方-简"/>
      <charset val="134"/>
    </font>
    <font>
      <sz val="16"/>
      <color theme="0"/>
      <name val="苹方-简"/>
      <charset val="134"/>
    </font>
    <font>
      <sz val="26"/>
      <color theme="2" tint="-0.749992370372631"/>
      <name val="苹方-简"/>
      <charset val="134"/>
    </font>
    <font>
      <sz val="12"/>
      <color theme="1" tint="0.249977111117893"/>
      <name val="苹方-简"/>
      <charset val="134"/>
    </font>
    <font>
      <sz val="18"/>
      <color theme="0"/>
      <name val="苹方-简"/>
      <charset val="134"/>
    </font>
    <font>
      <b/>
      <sz val="16"/>
      <color theme="1"/>
      <name val="苹方-简"/>
      <charset val="134"/>
    </font>
    <font>
      <u/>
      <sz val="11"/>
      <color theme="1"/>
      <name val="苹方-简"/>
      <charset val="134"/>
    </font>
    <font>
      <sz val="11"/>
      <color rgb="FFFFFFFF"/>
      <name val="苹方-简"/>
      <charset val="134"/>
    </font>
    <font>
      <sz val="12"/>
      <color theme="1"/>
      <name val="苹方-简"/>
      <charset val="134"/>
    </font>
    <font>
      <sz val="11"/>
      <color rgb="FF0B744D"/>
      <name val="Microsoft YaHei UI"/>
      <charset val="134"/>
    </font>
    <font>
      <sz val="72"/>
      <color theme="0"/>
      <name val="Microsoft YaHei UI"/>
      <charset val="134"/>
    </font>
    <font>
      <sz val="17"/>
      <color theme="0"/>
      <name val="Microsoft YaHei UI"/>
      <charset val="134"/>
    </font>
    <font>
      <sz val="11"/>
      <color theme="0"/>
      <name val="Calibri"/>
      <charset val="0"/>
      <scheme val="minor"/>
    </font>
    <font>
      <b/>
      <sz val="11"/>
      <color rgb="FFFFFFFF"/>
      <name val="Calibri"/>
      <charset val="0"/>
      <scheme val="minor"/>
    </font>
    <font>
      <sz val="12"/>
      <color theme="1"/>
      <name val="Calibri"/>
      <charset val="134"/>
      <scheme val="minor"/>
    </font>
    <font>
      <u/>
      <sz val="11"/>
      <color theme="10"/>
      <name val="Microsoft YaHei UI"/>
      <charset val="134"/>
    </font>
    <font>
      <u/>
      <sz val="11"/>
      <color rgb="FF800080"/>
      <name val="Calibri"/>
      <charset val="0"/>
      <scheme val="minor"/>
    </font>
    <font>
      <sz val="11"/>
      <color rgb="FFFF0000"/>
      <name val="Calibri"/>
      <charset val="0"/>
      <scheme val="minor"/>
    </font>
    <font>
      <sz val="11"/>
      <color theme="0"/>
      <name val="Microsoft YaHei UI"/>
      <charset val="134"/>
    </font>
    <font>
      <sz val="11"/>
      <color rgb="FF006100"/>
      <name val="Calibri"/>
      <charset val="0"/>
      <scheme val="minor"/>
    </font>
    <font>
      <b/>
      <sz val="11"/>
      <color rgb="FF3F3F3F"/>
      <name val="Calibri"/>
      <charset val="0"/>
      <scheme val="minor"/>
    </font>
    <font>
      <b/>
      <sz val="11"/>
      <color rgb="FFFA7D00"/>
      <name val="Calibri"/>
      <charset val="0"/>
      <scheme val="minor"/>
    </font>
    <font>
      <b/>
      <sz val="11"/>
      <color theme="1"/>
      <name val="Microsoft YaHei UI"/>
      <charset val="134"/>
    </font>
    <font>
      <sz val="11"/>
      <color theme="1"/>
      <name val="Calibri"/>
      <charset val="0"/>
      <scheme val="minor"/>
    </font>
    <font>
      <sz val="11"/>
      <color rgb="FF9C0006"/>
      <name val="Calibri"/>
      <charset val="0"/>
      <scheme val="minor"/>
    </font>
    <font>
      <sz val="11"/>
      <color rgb="FF9C6500"/>
      <name val="Calibri"/>
      <charset val="0"/>
      <scheme val="minor"/>
    </font>
    <font>
      <sz val="11"/>
      <color theme="1" tint="0.349986266670736"/>
      <name val="Calibri"/>
      <charset val="134"/>
      <scheme val="minor"/>
    </font>
    <font>
      <b/>
      <sz val="11"/>
      <color theme="1"/>
      <name val="Calibri"/>
      <charset val="0"/>
      <scheme val="minor"/>
    </font>
    <font>
      <sz val="11"/>
      <color theme="0"/>
      <name val="Calibri"/>
      <charset val="134"/>
      <scheme val="minor"/>
    </font>
    <font>
      <sz val="26"/>
      <color theme="1" tint="0.349986266670736"/>
      <name val="Calibri"/>
      <charset val="134"/>
      <scheme val="minor"/>
    </font>
    <font>
      <sz val="11"/>
      <color rgb="FFFA7D00"/>
      <name val="Calibri"/>
      <charset val="0"/>
      <scheme val="minor"/>
    </font>
    <font>
      <sz val="11"/>
      <color rgb="FF3F3F76"/>
      <name val="Calibri"/>
      <charset val="0"/>
      <scheme val="minor"/>
    </font>
    <font>
      <i/>
      <sz val="11"/>
      <color rgb="FF7F7F7F"/>
      <name val="Calibri"/>
      <charset val="0"/>
      <scheme val="minor"/>
    </font>
  </fonts>
  <fills count="51">
    <fill>
      <patternFill patternType="none"/>
    </fill>
    <fill>
      <patternFill patternType="gray125"/>
    </fill>
    <fill>
      <patternFill patternType="solid">
        <fgColor theme="1" tint="0.349986266670736"/>
        <bgColor theme="4"/>
      </patternFill>
    </fill>
    <fill>
      <patternFill patternType="solid">
        <fgColor theme="4" tint="0.599993896298105"/>
        <bgColor indexed="64"/>
      </patternFill>
    </fill>
    <fill>
      <patternFill patternType="solid">
        <fgColor theme="4" tint="0.799951170384838"/>
        <bgColor indexed="64"/>
      </patternFill>
    </fill>
    <fill>
      <patternFill patternType="solid">
        <fgColor theme="5" tint="0.599993896298105"/>
        <bgColor indexed="64"/>
      </patternFill>
    </fill>
    <fill>
      <patternFill patternType="solid">
        <fgColor theme="5" tint="0.799951170384838"/>
        <bgColor indexed="64"/>
      </patternFill>
    </fill>
    <fill>
      <patternFill patternType="solid">
        <fgColor theme="6" tint="0.599993896298105"/>
        <bgColor indexed="64"/>
      </patternFill>
    </fill>
    <fill>
      <patternFill patternType="solid">
        <fgColor theme="6" tint="0.799951170384838"/>
        <bgColor indexed="64"/>
      </patternFill>
    </fill>
    <fill>
      <patternFill patternType="solid">
        <fgColor theme="7" tint="0.599993896298105"/>
        <bgColor indexed="64"/>
      </patternFill>
    </fill>
    <fill>
      <patternFill patternType="solid">
        <fgColor theme="7" tint="0.799951170384838"/>
        <bgColor indexed="64"/>
      </patternFill>
    </fill>
    <fill>
      <patternFill patternType="solid">
        <fgColor theme="8" tint="0.599993896298105"/>
        <bgColor indexed="64"/>
      </patternFill>
    </fill>
    <fill>
      <patternFill patternType="solid">
        <fgColor theme="8" tint="0.799951170384838"/>
        <bgColor indexed="64"/>
      </patternFill>
    </fill>
    <fill>
      <patternFill patternType="solid">
        <fgColor theme="0" tint="-0.0499893185216834"/>
        <bgColor indexed="64"/>
      </patternFill>
    </fill>
    <fill>
      <patternFill patternType="solid">
        <fgColor theme="0" tint="-0.14996795556505"/>
        <bgColor indexed="64"/>
      </patternFill>
    </fill>
    <fill>
      <patternFill patternType="solid">
        <fgColor theme="1" tint="0.349986266670736"/>
        <bgColor indexed="64"/>
      </patternFill>
    </fill>
    <fill>
      <patternFill patternType="solid">
        <fgColor theme="0"/>
        <bgColor indexed="64"/>
      </patternFill>
    </fill>
    <fill>
      <patternFill patternType="solid">
        <fgColor theme="4" tint="-0.249977111117893"/>
        <bgColor indexed="64"/>
      </patternFill>
    </fill>
    <fill>
      <patternFill patternType="solid">
        <fgColor rgb="FFD3E6F5"/>
        <bgColor indexed="64"/>
      </patternFill>
    </fill>
    <fill>
      <patternFill patternType="solid">
        <fgColor rgb="FF0070C0"/>
        <bgColor indexed="64"/>
      </patternFill>
    </fill>
    <fill>
      <patternFill patternType="solid">
        <fgColor rgb="FF00B050"/>
        <bgColor indexed="64"/>
      </patternFill>
    </fill>
    <fill>
      <patternFill patternType="solid">
        <fgColor theme="4"/>
        <bgColor indexed="64"/>
      </patternFill>
    </fill>
    <fill>
      <patternFill patternType="solid">
        <fgColor theme="4" tint="0.799951170384838"/>
        <bgColor theme="4" tint="0.799951170384838"/>
      </patternFill>
    </fill>
    <fill>
      <patternFill patternType="solid">
        <fgColor rgb="FFFFFF99"/>
        <bgColor indexed="64"/>
      </patternFill>
    </fill>
    <fill>
      <patternFill patternType="solid">
        <fgColor rgb="FF339966"/>
        <bgColor indexed="64"/>
      </patternFill>
    </fill>
    <fill>
      <patternFill patternType="solid">
        <fgColor theme="6" tint="0.399975585192419"/>
        <bgColor indexed="64"/>
      </patternFill>
    </fill>
    <fill>
      <patternFill patternType="solid">
        <fgColor rgb="FFA5A5A5"/>
        <bgColor indexed="64"/>
      </patternFill>
    </fill>
    <fill>
      <patternFill patternType="solid">
        <fgColor rgb="FF217346"/>
        <bgColor indexed="64"/>
      </patternFill>
    </fill>
    <fill>
      <patternFill patternType="solid">
        <fgColor rgb="FFFFFF00"/>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9" tint="0.599993896298105"/>
        <bgColor indexed="64"/>
      </patternFill>
    </fill>
    <fill>
      <patternFill patternType="solid">
        <fgColor theme="5"/>
        <bgColor indexed="64"/>
      </patternFill>
    </fill>
    <fill>
      <patternFill patternType="solid">
        <fgColor theme="6"/>
        <bgColor indexed="64"/>
      </patternFill>
    </fill>
    <fill>
      <patternFill patternType="solid">
        <fgColor theme="7"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8"/>
        <bgColor indexed="64"/>
      </patternFill>
    </fill>
    <fill>
      <patternFill patternType="solid">
        <fgColor theme="7" tint="0.399975585192419"/>
        <bgColor indexed="64"/>
      </patternFill>
    </fill>
    <fill>
      <patternFill patternType="solid">
        <fgColor theme="9" tint="0.399975585192419"/>
        <bgColor indexed="64"/>
      </patternFill>
    </fill>
  </fills>
  <borders count="45">
    <border>
      <left/>
      <right/>
      <top/>
      <bottom/>
      <diagonal/>
    </border>
    <border>
      <left/>
      <right/>
      <top style="thin">
        <color theme="0" tint="-0.349986266670736"/>
      </top>
      <bottom/>
      <diagonal/>
    </border>
    <border>
      <left/>
      <right/>
      <top style="medium">
        <color theme="0" tint="-0.149937437055574"/>
      </top>
      <bottom style="medium">
        <color theme="0" tint="-0.149937437055574"/>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top style="thin">
        <color theme="0" tint="-0.349986266670736"/>
      </top>
      <bottom/>
      <diagonal/>
    </border>
    <border>
      <left style="thin">
        <color theme="0" tint="-0.349986266670736"/>
      </left>
      <right/>
      <top/>
      <bottom/>
      <diagonal/>
    </border>
    <border>
      <left style="thin">
        <color theme="0" tint="-0.349986266670736"/>
      </left>
      <right style="thin">
        <color theme="0" tint="-0.349986266670736"/>
      </right>
      <top/>
      <bottom style="medium">
        <color theme="0" tint="-0.149937437055574"/>
      </bottom>
      <diagonal/>
    </border>
    <border>
      <left style="thin">
        <color theme="0" tint="-0.149906918546098"/>
      </left>
      <right style="thin">
        <color theme="0" tint="-0.149906918546098"/>
      </right>
      <top style="medium">
        <color theme="0" tint="-0.149937437055574"/>
      </top>
      <bottom style="medium">
        <color theme="0" tint="-0.149937437055574"/>
      </bottom>
      <diagonal/>
    </border>
    <border>
      <left/>
      <right style="thin">
        <color theme="0" tint="-0.349986266670736"/>
      </right>
      <top style="thin">
        <color theme="0" tint="-0.349986266670736"/>
      </top>
      <bottom/>
      <diagonal/>
    </border>
    <border>
      <left/>
      <right style="thin">
        <color theme="0" tint="-0.349986266670736"/>
      </right>
      <top/>
      <bottom/>
      <diagonal/>
    </border>
    <border>
      <left style="thin">
        <color theme="8" tint="0.399914548173467"/>
      </left>
      <right/>
      <top/>
      <bottom/>
      <diagonal/>
    </border>
    <border>
      <left style="thin">
        <color theme="8" tint="0.399914548173467"/>
      </left>
      <right style="thin">
        <color theme="8" tint="0.399914548173467"/>
      </right>
      <top style="thin">
        <color theme="8" tint="0.399914548173467"/>
      </top>
      <bottom style="thin">
        <color theme="8" tint="0.399914548173467"/>
      </bottom>
      <diagonal/>
    </border>
    <border>
      <left style="thin">
        <color theme="8" tint="0.399884029663991"/>
      </left>
      <right/>
      <top/>
      <bottom style="thin">
        <color theme="8" tint="0.399853511154515"/>
      </bottom>
      <diagonal/>
    </border>
    <border>
      <left/>
      <right/>
      <top/>
      <bottom style="thin">
        <color theme="8" tint="0.399853511154515"/>
      </bottom>
      <diagonal/>
    </border>
    <border>
      <left style="thin">
        <color theme="8" tint="0.399853511154515"/>
      </left>
      <right style="thin">
        <color theme="8" tint="0.399853511154515"/>
      </right>
      <top style="thin">
        <color theme="8" tint="0.399853511154515"/>
      </top>
      <bottom style="thin">
        <color theme="8" tint="0.399853511154515"/>
      </bottom>
      <diagonal/>
    </border>
    <border>
      <left/>
      <right/>
      <top style="thin">
        <color theme="8" tint="0.399853511154515"/>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ABABAB"/>
      </left>
      <right/>
      <top style="thin">
        <color rgb="FFABABAB"/>
      </top>
      <bottom/>
      <diagonal/>
    </border>
    <border>
      <left style="thin">
        <color indexed="65"/>
      </left>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rgb="FFABABAB"/>
      </top>
      <bottom/>
      <diagonal/>
    </border>
    <border>
      <left style="thin">
        <color indexed="65"/>
      </left>
      <right style="thin">
        <color rgb="FFABABAB"/>
      </right>
      <top style="thin">
        <color indexed="65"/>
      </top>
      <bottom/>
      <diagonal/>
    </border>
    <border>
      <left style="thin">
        <color indexed="65"/>
      </left>
      <right style="thin">
        <color rgb="FFABABAB"/>
      </right>
      <top style="thin">
        <color indexed="65"/>
      </top>
      <bottom style="thin">
        <color rgb="FFABABAB"/>
      </bottom>
      <diagonal/>
    </border>
    <border>
      <left style="thin">
        <color theme="4" tint="0.399945066682943"/>
      </left>
      <right/>
      <top style="thin">
        <color theme="4" tint="0.399945066682943"/>
      </top>
      <bottom style="thin">
        <color theme="4" tint="0.399945066682943"/>
      </bottom>
      <diagonal/>
    </border>
    <border>
      <left/>
      <right/>
      <top style="thin">
        <color theme="4" tint="0.399945066682943"/>
      </top>
      <bottom style="thin">
        <color theme="4" tint="0.399945066682943"/>
      </bottom>
      <diagonal/>
    </border>
    <border>
      <left/>
      <right style="thin">
        <color theme="4" tint="0.399945066682943"/>
      </right>
      <top style="thin">
        <color theme="4" tint="0.399945066682943"/>
      </top>
      <bottom style="thin">
        <color theme="4" tint="0.399945066682943"/>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style="thin">
        <color rgb="FF339966"/>
      </right>
      <top/>
      <bottom style="thin">
        <color rgb="FF339966"/>
      </bottom>
      <diagonal/>
    </border>
    <border>
      <left/>
      <right/>
      <top style="thin">
        <color theme="4"/>
      </top>
      <bottom style="double">
        <color theme="4"/>
      </bottom>
      <diagonal/>
    </border>
    <border>
      <left/>
      <right/>
      <top/>
      <bottom style="double">
        <color rgb="FFFF8001"/>
      </bottom>
      <diagonal/>
    </border>
    <border>
      <left style="thin">
        <color rgb="FF339966"/>
      </left>
      <right/>
      <top/>
      <bottom style="thin">
        <color rgb="FF339966"/>
      </bottom>
      <diagonal/>
    </border>
    <border>
      <left style="thin">
        <color auto="1"/>
      </left>
      <right/>
      <top/>
      <bottom/>
      <diagonal/>
    </border>
    <border>
      <left style="thick">
        <color rgb="FFF4B183"/>
      </left>
      <right style="thick">
        <color rgb="FFF4B183"/>
      </right>
      <top style="thick">
        <color rgb="FFF4B183"/>
      </top>
      <bottom style="thick">
        <color rgb="FFF4B183"/>
      </bottom>
      <diagonal/>
    </border>
    <border>
      <left/>
      <right/>
      <top/>
      <bottom style="thin">
        <color rgb="FF339966"/>
      </bottom>
      <diagonal/>
    </border>
    <border>
      <left style="thin">
        <color rgb="FF339966"/>
      </left>
      <right/>
      <top/>
      <bottom/>
      <diagonal/>
    </border>
    <border>
      <left/>
      <right/>
      <top/>
      <bottom style="thin">
        <color auto="1"/>
      </bottom>
      <diagonal/>
    </border>
    <border>
      <left/>
      <right style="thin">
        <color rgb="FF339966"/>
      </right>
      <top/>
      <bottom/>
      <diagonal/>
    </border>
  </borders>
  <cellStyleXfs count="66">
    <xf numFmtId="0" fontId="0" fillId="0" borderId="0">
      <alignment horizontal="left" vertical="center" wrapText="1" indent="1"/>
    </xf>
    <xf numFmtId="185" fontId="58" fillId="0" borderId="0" applyFill="0" applyBorder="0">
      <alignment horizontal="left" vertical="center" indent="1"/>
    </xf>
    <xf numFmtId="0" fontId="0" fillId="0" borderId="42" applyNumberFormat="0" applyFont="0" applyFill="0" applyAlignment="0"/>
    <xf numFmtId="0" fontId="39" fillId="0" borderId="0" applyFill="0" applyBorder="0">
      <alignment wrapText="1"/>
    </xf>
    <xf numFmtId="0" fontId="0" fillId="0" borderId="43" applyNumberFormat="0" applyFont="0" applyFill="0" applyAlignment="0"/>
    <xf numFmtId="0" fontId="0" fillId="0" borderId="39"/>
    <xf numFmtId="0" fontId="0" fillId="0" borderId="44" applyNumberFormat="0" applyFont="0" applyFill="0" applyAlignment="0"/>
    <xf numFmtId="0" fontId="42" fillId="50" borderId="0" applyNumberFormat="0" applyBorder="0" applyAlignment="0" applyProtection="0">
      <alignment vertical="center"/>
    </xf>
    <xf numFmtId="0" fontId="53" fillId="36" borderId="0" applyNumberFormat="0" applyBorder="0" applyAlignment="0" applyProtection="0">
      <alignment vertical="center"/>
    </xf>
    <xf numFmtId="0" fontId="0" fillId="13" borderId="40"/>
    <xf numFmtId="0" fontId="42" fillId="43" borderId="0" applyNumberFormat="0" applyBorder="0" applyAlignment="0" applyProtection="0">
      <alignment vertical="center"/>
    </xf>
    <xf numFmtId="0" fontId="42" fillId="40" borderId="0" applyNumberFormat="0" applyBorder="0" applyAlignment="0" applyProtection="0">
      <alignment vertical="center"/>
    </xf>
    <xf numFmtId="58" fontId="56" fillId="0" borderId="0">
      <alignment horizontal="right" vertical="center" indent="4"/>
    </xf>
    <xf numFmtId="0" fontId="53" fillId="11" borderId="0" applyNumberFormat="0" applyBorder="0" applyAlignment="0" applyProtection="0">
      <alignment vertical="center"/>
    </xf>
    <xf numFmtId="0" fontId="0" fillId="0" borderId="41" applyNumberFormat="0" applyFont="0" applyFill="0" applyAlignment="0"/>
    <xf numFmtId="0" fontId="53" fillId="41" borderId="0" applyNumberFormat="0" applyBorder="0" applyAlignment="0" applyProtection="0">
      <alignment vertical="center"/>
    </xf>
    <xf numFmtId="0" fontId="42" fillId="49" borderId="0" applyNumberFormat="0" applyBorder="0" applyAlignment="0" applyProtection="0">
      <alignment vertical="center"/>
    </xf>
    <xf numFmtId="0" fontId="42" fillId="48" borderId="0" applyNumberFormat="0" applyBorder="0" applyAlignment="0" applyProtection="0">
      <alignment vertical="center"/>
    </xf>
    <xf numFmtId="0" fontId="53" fillId="9" borderId="0" applyNumberFormat="0" applyBorder="0" applyAlignment="0" applyProtection="0">
      <alignment vertical="center"/>
    </xf>
    <xf numFmtId="0" fontId="42" fillId="47" borderId="0" applyNumberFormat="0" applyBorder="0" applyAlignment="0" applyProtection="0">
      <alignment vertical="center"/>
    </xf>
    <xf numFmtId="0" fontId="60" fillId="0" borderId="37" applyNumberFormat="0" applyFill="0" applyAlignment="0" applyProtection="0">
      <alignment vertical="center"/>
    </xf>
    <xf numFmtId="0" fontId="53" fillId="7" borderId="0" applyNumberFormat="0" applyBorder="0" applyAlignment="0" applyProtection="0">
      <alignment vertical="center"/>
    </xf>
    <xf numFmtId="0" fontId="42" fillId="46" borderId="0" applyNumberFormat="0" applyBorder="0" applyAlignment="0" applyProtection="0">
      <alignment vertical="center"/>
    </xf>
    <xf numFmtId="0" fontId="42" fillId="38" borderId="0" applyNumberFormat="0" applyBorder="0" applyAlignment="0" applyProtection="0">
      <alignment vertical="center"/>
    </xf>
    <xf numFmtId="0" fontId="53" fillId="5" borderId="0" applyNumberFormat="0" applyBorder="0" applyAlignment="0" applyProtection="0">
      <alignment vertical="center"/>
    </xf>
    <xf numFmtId="0" fontId="42" fillId="37" borderId="0" applyNumberFormat="0" applyBorder="0" applyAlignment="0" applyProtection="0">
      <alignment vertical="center"/>
    </xf>
    <xf numFmtId="0" fontId="53" fillId="3" borderId="0" applyNumberFormat="0" applyBorder="0" applyAlignment="0" applyProtection="0">
      <alignment vertical="center"/>
    </xf>
    <xf numFmtId="0" fontId="56" fillId="4" borderId="0" applyNumberFormat="0" applyBorder="0" applyProtection="0">
      <alignment horizontal="center" vertical="center"/>
    </xf>
    <xf numFmtId="0" fontId="42" fillId="21" borderId="0" applyNumberFormat="0" applyBorder="0" applyAlignment="0" applyProtection="0">
      <alignment vertical="center"/>
    </xf>
    <xf numFmtId="0" fontId="55" fillId="35" borderId="0" applyNumberFormat="0" applyBorder="0" applyAlignment="0" applyProtection="0">
      <alignment vertical="center"/>
    </xf>
    <xf numFmtId="0" fontId="42" fillId="32" borderId="0" applyNumberFormat="0" applyBorder="0" applyAlignment="0" applyProtection="0">
      <alignment vertical="center"/>
    </xf>
    <xf numFmtId="0" fontId="54" fillId="34" borderId="0" applyNumberFormat="0" applyBorder="0" applyAlignment="0" applyProtection="0">
      <alignment vertical="center"/>
    </xf>
    <xf numFmtId="0" fontId="0" fillId="23" borderId="19"/>
    <xf numFmtId="0" fontId="53" fillId="39" borderId="0" applyNumberFormat="0" applyBorder="0" applyAlignment="0" applyProtection="0">
      <alignment vertical="center"/>
    </xf>
    <xf numFmtId="0" fontId="57" fillId="0" borderId="36" applyNumberFormat="0" applyFill="0" applyAlignment="0" applyProtection="0">
      <alignment vertical="center"/>
    </xf>
    <xf numFmtId="0" fontId="50" fillId="30" borderId="33" applyNumberFormat="0" applyAlignment="0" applyProtection="0">
      <alignment vertical="center"/>
    </xf>
    <xf numFmtId="0" fontId="0" fillId="0" borderId="35" applyNumberFormat="0" applyFont="0" applyFill="0" applyAlignment="0"/>
    <xf numFmtId="186" fontId="0" fillId="0" borderId="0" applyFont="0" applyFill="0" applyBorder="0" applyAlignment="0" applyProtection="0"/>
    <xf numFmtId="0" fontId="53" fillId="33" borderId="0" applyNumberFormat="0" applyBorder="0" applyAlignment="0" applyProtection="0">
      <alignment vertical="center"/>
    </xf>
    <xf numFmtId="0" fontId="44" fillId="31" borderId="19" applyNumberFormat="0" applyFont="0" applyAlignment="0" applyProtection="0">
      <alignment vertical="center"/>
    </xf>
    <xf numFmtId="0" fontId="61" fillId="44" borderId="34" applyNumberFormat="0" applyAlignment="0" applyProtection="0">
      <alignment vertical="center"/>
    </xf>
    <xf numFmtId="0" fontId="0" fillId="0" borderId="38" applyNumberFormat="0" applyFont="0" applyFill="0"/>
    <xf numFmtId="0" fontId="52" fillId="0" borderId="0" applyNumberFormat="0" applyFill="0" applyBorder="0" applyAlignment="0" applyProtection="0"/>
    <xf numFmtId="0" fontId="0" fillId="13" borderId="0"/>
    <xf numFmtId="0" fontId="51" fillId="30" borderId="34" applyNumberFormat="0" applyAlignment="0" applyProtection="0">
      <alignment vertical="center"/>
    </xf>
    <xf numFmtId="0" fontId="49" fillId="29" borderId="0" applyNumberFormat="0" applyBorder="0" applyAlignment="0" applyProtection="0">
      <alignment vertical="center"/>
    </xf>
    <xf numFmtId="58" fontId="59" fillId="4" borderId="0" applyProtection="0">
      <alignment horizontal="center" vertical="center"/>
    </xf>
    <xf numFmtId="0" fontId="48" fillId="0" borderId="0"/>
    <xf numFmtId="0" fontId="62" fillId="0" borderId="0" applyNumberFormat="0" applyFill="0" applyBorder="0" applyAlignment="0" applyProtection="0">
      <alignment vertical="center"/>
    </xf>
    <xf numFmtId="0" fontId="41" fillId="27" borderId="0" applyNumberFormat="0" applyProtection="0">
      <alignment horizontal="left" wrapText="1" indent="4"/>
    </xf>
    <xf numFmtId="181" fontId="44" fillId="0" borderId="0" applyFont="0" applyFill="0" applyBorder="0" applyAlignment="0" applyProtection="0">
      <alignment vertical="center"/>
    </xf>
    <xf numFmtId="0" fontId="53" fillId="42" borderId="0" applyNumberFormat="0" applyBorder="0" applyAlignment="0" applyProtection="0">
      <alignment vertical="center"/>
    </xf>
    <xf numFmtId="0" fontId="40" fillId="27" borderId="0" applyNumberFormat="0" applyBorder="0" applyProtection="0">
      <alignment horizontal="left" indent="1"/>
    </xf>
    <xf numFmtId="182" fontId="44" fillId="0" borderId="0" applyFont="0" applyFill="0" applyBorder="0" applyAlignment="0" applyProtection="0">
      <alignment vertical="center"/>
    </xf>
    <xf numFmtId="0" fontId="47" fillId="0" borderId="0" applyNumberFormat="0" applyFill="0" applyBorder="0" applyAlignment="0" applyProtection="0">
      <alignment vertical="center"/>
    </xf>
    <xf numFmtId="191" fontId="0" fillId="0" borderId="0" applyFont="0" applyFill="0" applyBorder="0" applyAlignment="0"/>
    <xf numFmtId="0" fontId="46" fillId="0" borderId="0" applyNumberFormat="0" applyFill="0" applyBorder="0" applyAlignment="0" applyProtection="0">
      <alignment vertical="center"/>
    </xf>
    <xf numFmtId="6" fontId="0" fillId="28" borderId="0" applyFont="0" applyBorder="0" applyAlignment="0"/>
    <xf numFmtId="0" fontId="53" fillId="45" borderId="0" applyNumberFormat="0" applyBorder="0" applyAlignment="0" applyProtection="0">
      <alignment vertical="center"/>
    </xf>
    <xf numFmtId="0" fontId="45" fillId="0" borderId="0" applyNumberFormat="0" applyFill="0" applyBorder="0" applyAlignment="0" applyProtection="0"/>
    <xf numFmtId="189" fontId="0" fillId="0" borderId="0" applyFont="0" applyFill="0" applyBorder="0" applyAlignment="0"/>
    <xf numFmtId="0" fontId="39" fillId="27" borderId="0" applyNumberFormat="0" applyProtection="0">
      <alignment horizontal="left" wrapText="1" indent="4"/>
    </xf>
    <xf numFmtId="188" fontId="44" fillId="0" borderId="0" applyFont="0" applyFill="0" applyBorder="0" applyAlignment="0" applyProtection="0">
      <alignment vertical="center"/>
    </xf>
    <xf numFmtId="0" fontId="43" fillId="26" borderId="32" applyNumberFormat="0" applyAlignment="0" applyProtection="0">
      <alignment vertical="center"/>
    </xf>
    <xf numFmtId="0" fontId="42" fillId="25" borderId="0" applyNumberFormat="0" applyBorder="0" applyAlignment="0" applyProtection="0">
      <alignment vertical="center"/>
    </xf>
    <xf numFmtId="9" fontId="0" fillId="0" borderId="0" applyFont="0" applyFill="0" applyBorder="0" applyAlignment="0" applyProtection="0"/>
  </cellStyleXfs>
  <cellXfs count="228">
    <xf numFmtId="0" fontId="0" fillId="0" borderId="0" xfId="0" applyFont="1" applyAlignment="1"/>
    <xf numFmtId="0" fontId="1" fillId="0" borderId="0" xfId="0" applyFont="1" applyFill="1" applyAlignment="1">
      <alignment vertical="center"/>
    </xf>
    <xf numFmtId="0" fontId="1" fillId="0" borderId="0" xfId="0" applyFont="1" applyFill="1" applyAlignment="1"/>
    <xf numFmtId="0" fontId="1" fillId="0" borderId="0" xfId="0" applyFont="1" applyFill="1" applyAlignment="1">
      <alignment horizontal="center"/>
    </xf>
    <xf numFmtId="0" fontId="2" fillId="0" borderId="0" xfId="0" applyFont="1" applyFill="1" applyAlignment="1">
      <alignment horizontal="center"/>
    </xf>
    <xf numFmtId="0" fontId="3" fillId="0" borderId="0" xfId="0" applyFont="1" applyFill="1" applyAlignment="1"/>
    <xf numFmtId="0" fontId="1" fillId="0" borderId="0" xfId="0" applyFont="1" applyFill="1" applyAlignment="1">
      <alignment horizontal="right" vertical="center"/>
    </xf>
    <xf numFmtId="0" fontId="4" fillId="0" borderId="0" xfId="0" applyFont="1" applyFill="1" applyAlignment="1">
      <alignment horizontal="right" vertical="center"/>
    </xf>
    <xf numFmtId="0" fontId="5" fillId="2" borderId="1" xfId="0" applyFont="1" applyFill="1" applyBorder="1" applyAlignment="1">
      <alignment horizontal="left" vertical="center" indent="1"/>
    </xf>
    <xf numFmtId="0" fontId="5" fillId="2" borderId="1" xfId="0" applyFont="1" applyFill="1" applyBorder="1" applyAlignment="1">
      <alignment horizontal="center" vertical="center" wrapText="1"/>
    </xf>
    <xf numFmtId="0" fontId="1" fillId="0" borderId="2" xfId="0" applyFont="1" applyFill="1" applyBorder="1" applyAlignment="1">
      <alignment horizontal="left" vertical="center" indent="1"/>
    </xf>
    <xf numFmtId="0" fontId="1" fillId="0" borderId="2" xfId="0" applyFont="1" applyFill="1" applyBorder="1" applyAlignment="1">
      <alignment horizontal="center" vertical="center"/>
    </xf>
    <xf numFmtId="9" fontId="6" fillId="0" borderId="2" xfId="65" applyFont="1" applyFill="1" applyBorder="1" applyAlignment="1">
      <alignment horizontal="center" vertical="center"/>
    </xf>
    <xf numFmtId="0" fontId="7" fillId="3" borderId="2" xfId="0" applyFont="1" applyFill="1" applyBorder="1" applyAlignment="1">
      <alignment horizontal="left" vertical="center" indent="1"/>
    </xf>
    <xf numFmtId="0" fontId="7" fillId="3" borderId="2" xfId="0" applyFont="1" applyFill="1" applyBorder="1" applyAlignment="1">
      <alignment horizontal="center" vertical="center"/>
    </xf>
    <xf numFmtId="9" fontId="6" fillId="3" borderId="2" xfId="65" applyFont="1" applyFill="1" applyBorder="1" applyAlignment="1">
      <alignment horizontal="center" vertical="center"/>
    </xf>
    <xf numFmtId="0" fontId="1" fillId="4" borderId="2" xfId="0" applyFont="1" applyFill="1" applyBorder="1" applyAlignment="1">
      <alignment horizontal="left" vertical="center" indent="2"/>
    </xf>
    <xf numFmtId="0" fontId="1" fillId="4" borderId="2" xfId="0" applyFont="1" applyFill="1" applyBorder="1" applyAlignment="1">
      <alignment horizontal="center" vertical="center"/>
    </xf>
    <xf numFmtId="9" fontId="6" fillId="4" borderId="2" xfId="65" applyFont="1" applyFill="1" applyBorder="1" applyAlignment="1">
      <alignment horizontal="center" vertical="center"/>
    </xf>
    <xf numFmtId="0" fontId="7" fillId="5" borderId="2" xfId="0" applyFont="1" applyFill="1" applyBorder="1" applyAlignment="1">
      <alignment horizontal="left" vertical="center" indent="1"/>
    </xf>
    <xf numFmtId="0" fontId="7" fillId="5" borderId="2" xfId="0" applyFont="1" applyFill="1" applyBorder="1" applyAlignment="1">
      <alignment horizontal="center" vertical="center"/>
    </xf>
    <xf numFmtId="9" fontId="6" fillId="5" borderId="2" xfId="65" applyFont="1" applyFill="1" applyBorder="1" applyAlignment="1">
      <alignment horizontal="center" vertical="center"/>
    </xf>
    <xf numFmtId="0" fontId="1" fillId="6" borderId="2" xfId="0" applyFont="1" applyFill="1" applyBorder="1" applyAlignment="1">
      <alignment horizontal="left" vertical="center" indent="2"/>
    </xf>
    <xf numFmtId="0" fontId="1" fillId="6" borderId="2" xfId="0" applyFont="1" applyFill="1" applyBorder="1" applyAlignment="1">
      <alignment horizontal="center" vertical="center"/>
    </xf>
    <xf numFmtId="9" fontId="6" fillId="6" borderId="2" xfId="65" applyFont="1" applyFill="1" applyBorder="1" applyAlignment="1">
      <alignment horizontal="center" vertical="center"/>
    </xf>
    <xf numFmtId="0" fontId="7" fillId="7" borderId="2" xfId="0" applyFont="1" applyFill="1" applyBorder="1" applyAlignment="1">
      <alignment horizontal="left" vertical="center" indent="1"/>
    </xf>
    <xf numFmtId="0" fontId="7" fillId="7" borderId="2" xfId="0" applyFont="1" applyFill="1" applyBorder="1" applyAlignment="1">
      <alignment horizontal="center" vertical="center"/>
    </xf>
    <xf numFmtId="9" fontId="6" fillId="7" borderId="2" xfId="65" applyFont="1" applyFill="1" applyBorder="1" applyAlignment="1">
      <alignment horizontal="center" vertical="center"/>
    </xf>
    <xf numFmtId="0" fontId="1" fillId="8" borderId="2" xfId="0" applyFont="1" applyFill="1" applyBorder="1" applyAlignment="1">
      <alignment horizontal="left" vertical="center" indent="2"/>
    </xf>
    <xf numFmtId="0" fontId="1" fillId="8" borderId="2" xfId="0" applyFont="1" applyFill="1" applyBorder="1" applyAlignment="1">
      <alignment horizontal="center" vertical="center"/>
    </xf>
    <xf numFmtId="9" fontId="6" fillId="8" borderId="2" xfId="65" applyFont="1" applyFill="1" applyBorder="1" applyAlignment="1">
      <alignment horizontal="center" vertical="center"/>
    </xf>
    <xf numFmtId="0" fontId="7" fillId="9" borderId="2" xfId="0" applyFont="1" applyFill="1" applyBorder="1" applyAlignment="1">
      <alignment horizontal="left" vertical="center" indent="1"/>
    </xf>
    <xf numFmtId="0" fontId="7" fillId="9" borderId="2" xfId="0" applyFont="1" applyFill="1" applyBorder="1" applyAlignment="1">
      <alignment horizontal="center" vertical="center"/>
    </xf>
    <xf numFmtId="9" fontId="6" fillId="9" borderId="2" xfId="65" applyFont="1" applyFill="1" applyBorder="1" applyAlignment="1">
      <alignment horizontal="center" vertical="center"/>
    </xf>
    <xf numFmtId="0" fontId="1" fillId="10" borderId="2" xfId="0" applyFont="1" applyFill="1" applyBorder="1" applyAlignment="1">
      <alignment horizontal="left" vertical="center" indent="2"/>
    </xf>
    <xf numFmtId="0" fontId="1" fillId="10" borderId="2" xfId="0" applyFont="1" applyFill="1" applyBorder="1" applyAlignment="1">
      <alignment horizontal="center" vertical="center"/>
    </xf>
    <xf numFmtId="9" fontId="6" fillId="10" borderId="2" xfId="65" applyFont="1" applyFill="1" applyBorder="1" applyAlignment="1">
      <alignment horizontal="center" vertical="center"/>
    </xf>
    <xf numFmtId="0" fontId="7" fillId="11" borderId="2" xfId="0" applyFont="1" applyFill="1" applyBorder="1" applyAlignment="1">
      <alignment horizontal="left" vertical="center" indent="1"/>
    </xf>
    <xf numFmtId="0" fontId="7" fillId="11" borderId="2" xfId="0" applyFont="1" applyFill="1" applyBorder="1" applyAlignment="1">
      <alignment horizontal="center" vertical="center"/>
    </xf>
    <xf numFmtId="9" fontId="6" fillId="11" borderId="2" xfId="65" applyFont="1" applyFill="1" applyBorder="1" applyAlignment="1">
      <alignment horizontal="center" vertical="center"/>
    </xf>
    <xf numFmtId="0" fontId="1" fillId="12" borderId="2" xfId="0" applyFont="1" applyFill="1" applyBorder="1" applyAlignment="1">
      <alignment horizontal="left" vertical="center" indent="2"/>
    </xf>
    <xf numFmtId="0" fontId="1" fillId="12" borderId="2" xfId="0" applyFont="1" applyFill="1" applyBorder="1" applyAlignment="1">
      <alignment horizontal="center" vertical="center"/>
    </xf>
    <xf numFmtId="9" fontId="6" fillId="12" borderId="2" xfId="65" applyFont="1" applyFill="1" applyBorder="1" applyAlignment="1">
      <alignment horizontal="center" vertical="center"/>
    </xf>
    <xf numFmtId="0" fontId="8" fillId="13" borderId="2" xfId="0" applyFont="1" applyFill="1" applyBorder="1" applyAlignment="1">
      <alignment horizontal="left" vertical="center" indent="1"/>
    </xf>
    <xf numFmtId="0" fontId="8" fillId="13" borderId="2" xfId="0" applyFont="1" applyFill="1" applyBorder="1" applyAlignment="1">
      <alignment horizontal="center" vertical="center"/>
    </xf>
    <xf numFmtId="9" fontId="6" fillId="13" borderId="2" xfId="65" applyFont="1" applyFill="1" applyBorder="1" applyAlignment="1">
      <alignment horizontal="center" vertical="center"/>
    </xf>
    <xf numFmtId="0" fontId="9" fillId="0" borderId="0" xfId="0" applyFont="1" applyFill="1" applyAlignment="1"/>
    <xf numFmtId="0" fontId="10" fillId="0" borderId="0" xfId="59" applyFont="1" applyAlignment="1" applyProtection="1"/>
    <xf numFmtId="0" fontId="11" fillId="0" borderId="0" xfId="59" applyFont="1" applyAlignment="1" applyProtection="1"/>
    <xf numFmtId="0" fontId="10" fillId="0" borderId="0" xfId="0" applyFont="1" applyFill="1" applyAlignment="1"/>
    <xf numFmtId="184" fontId="1" fillId="0" borderId="3" xfId="0" applyNumberFormat="1" applyFont="1" applyFill="1" applyBorder="1" applyAlignment="1">
      <alignment horizontal="center" vertical="center"/>
    </xf>
    <xf numFmtId="184" fontId="1" fillId="0" borderId="4" xfId="0" applyNumberFormat="1" applyFont="1" applyFill="1" applyBorder="1" applyAlignment="1">
      <alignment horizontal="center" vertical="center"/>
    </xf>
    <xf numFmtId="0" fontId="1" fillId="0" borderId="5" xfId="0" applyNumberFormat="1" applyFont="1" applyFill="1" applyBorder="1" applyAlignment="1">
      <alignment horizontal="center" vertical="center"/>
    </xf>
    <xf numFmtId="180" fontId="1" fillId="0" borderId="2" xfId="0" applyNumberFormat="1" applyFont="1" applyFill="1" applyBorder="1" applyAlignment="1">
      <alignment horizontal="center" vertical="center"/>
    </xf>
    <xf numFmtId="180" fontId="6" fillId="0" borderId="2" xfId="0" applyNumberFormat="1" applyFont="1" applyFill="1" applyBorder="1" applyAlignment="1">
      <alignment horizontal="center" vertical="center"/>
    </xf>
    <xf numFmtId="0" fontId="6" fillId="0" borderId="2" xfId="0" applyNumberFormat="1" applyFont="1" applyFill="1" applyBorder="1" applyAlignment="1">
      <alignment horizontal="center" vertical="center"/>
    </xf>
    <xf numFmtId="180" fontId="1" fillId="3" borderId="2" xfId="0" applyNumberFormat="1" applyFont="1" applyFill="1" applyBorder="1" applyAlignment="1">
      <alignment horizontal="center" vertical="center"/>
    </xf>
    <xf numFmtId="180" fontId="6" fillId="3" borderId="2" xfId="0" applyNumberFormat="1" applyFont="1" applyFill="1" applyBorder="1" applyAlignment="1">
      <alignment horizontal="center" vertical="center"/>
    </xf>
    <xf numFmtId="180" fontId="1" fillId="4" borderId="2" xfId="0" applyNumberFormat="1" applyFont="1" applyFill="1" applyBorder="1" applyAlignment="1">
      <alignment horizontal="center" vertical="center"/>
    </xf>
    <xf numFmtId="180" fontId="6" fillId="4" borderId="2"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6" fillId="5" borderId="2" xfId="0" applyNumberFormat="1" applyFont="1" applyFill="1" applyBorder="1" applyAlignment="1">
      <alignment horizontal="center" vertical="center"/>
    </xf>
    <xf numFmtId="180" fontId="1" fillId="6" borderId="2" xfId="0" applyNumberFormat="1" applyFont="1" applyFill="1" applyBorder="1" applyAlignment="1">
      <alignment horizontal="center" vertical="center"/>
    </xf>
    <xf numFmtId="180" fontId="6" fillId="6" borderId="2" xfId="0" applyNumberFormat="1" applyFont="1" applyFill="1" applyBorder="1" applyAlignment="1">
      <alignment horizontal="center" vertical="center"/>
    </xf>
    <xf numFmtId="180" fontId="1" fillId="7" borderId="2" xfId="0" applyNumberFormat="1" applyFont="1" applyFill="1" applyBorder="1" applyAlignment="1">
      <alignment horizontal="center" vertical="center"/>
    </xf>
    <xf numFmtId="180" fontId="6" fillId="7" borderId="2" xfId="0" applyNumberFormat="1" applyFont="1" applyFill="1" applyBorder="1" applyAlignment="1">
      <alignment horizontal="center" vertical="center"/>
    </xf>
    <xf numFmtId="180" fontId="1" fillId="8" borderId="2" xfId="0" applyNumberFormat="1" applyFont="1" applyFill="1" applyBorder="1" applyAlignment="1">
      <alignment horizontal="center" vertical="center"/>
    </xf>
    <xf numFmtId="180" fontId="6" fillId="8" borderId="2" xfId="0" applyNumberFormat="1" applyFont="1" applyFill="1" applyBorder="1" applyAlignment="1">
      <alignment horizontal="center" vertical="center"/>
    </xf>
    <xf numFmtId="180" fontId="1" fillId="9" borderId="2" xfId="0" applyNumberFormat="1" applyFont="1" applyFill="1" applyBorder="1" applyAlignment="1">
      <alignment horizontal="center" vertical="center"/>
    </xf>
    <xf numFmtId="180" fontId="6" fillId="9" borderId="2" xfId="0" applyNumberFormat="1" applyFont="1" applyFill="1" applyBorder="1" applyAlignment="1">
      <alignment horizontal="center" vertical="center"/>
    </xf>
    <xf numFmtId="180" fontId="1" fillId="10" borderId="2" xfId="0" applyNumberFormat="1" applyFont="1" applyFill="1" applyBorder="1" applyAlignment="1">
      <alignment horizontal="center" vertical="center"/>
    </xf>
    <xf numFmtId="180" fontId="6" fillId="10" borderId="2" xfId="0" applyNumberFormat="1" applyFont="1" applyFill="1" applyBorder="1" applyAlignment="1">
      <alignment horizontal="center" vertical="center"/>
    </xf>
    <xf numFmtId="180" fontId="1" fillId="11" borderId="2" xfId="0" applyNumberFormat="1" applyFont="1" applyFill="1" applyBorder="1" applyAlignment="1">
      <alignment horizontal="center" vertical="center"/>
    </xf>
    <xf numFmtId="180" fontId="6" fillId="11" borderId="2" xfId="0" applyNumberFormat="1" applyFont="1" applyFill="1" applyBorder="1" applyAlignment="1">
      <alignment horizontal="center" vertical="center"/>
    </xf>
    <xf numFmtId="180" fontId="1" fillId="12" borderId="2" xfId="0" applyNumberFormat="1" applyFont="1" applyFill="1" applyBorder="1" applyAlignment="1">
      <alignment horizontal="center" vertical="center"/>
    </xf>
    <xf numFmtId="180" fontId="6" fillId="12" borderId="2" xfId="0" applyNumberFormat="1" applyFont="1" applyFill="1" applyBorder="1" applyAlignment="1">
      <alignment horizontal="center" vertical="center"/>
    </xf>
    <xf numFmtId="180" fontId="11" fillId="13" borderId="2" xfId="0" applyNumberFormat="1" applyFont="1" applyFill="1" applyBorder="1" applyAlignment="1">
      <alignment horizontal="left" vertical="center"/>
    </xf>
    <xf numFmtId="180" fontId="6" fillId="13" borderId="2" xfId="0" applyNumberFormat="1" applyFont="1" applyFill="1" applyBorder="1" applyAlignment="1">
      <alignment horizontal="center" vertical="center"/>
    </xf>
    <xf numFmtId="0" fontId="6" fillId="13" borderId="2" xfId="0" applyNumberFormat="1" applyFont="1" applyFill="1" applyBorder="1" applyAlignment="1">
      <alignment horizontal="center" vertical="center"/>
    </xf>
    <xf numFmtId="58" fontId="12" fillId="0" borderId="0" xfId="0" applyNumberFormat="1" applyFont="1" applyFill="1" applyAlignment="1">
      <alignment horizontal="center"/>
    </xf>
    <xf numFmtId="178" fontId="1" fillId="14" borderId="6" xfId="0" applyNumberFormat="1" applyFont="1" applyFill="1" applyBorder="1" applyAlignment="1">
      <alignment horizontal="left" vertical="center" wrapText="1" indent="1"/>
    </xf>
    <xf numFmtId="178" fontId="1" fillId="14" borderId="1" xfId="0" applyNumberFormat="1" applyFont="1" applyFill="1" applyBorder="1" applyAlignment="1">
      <alignment horizontal="left" vertical="center" wrapText="1" indent="1"/>
    </xf>
    <xf numFmtId="190" fontId="13" fillId="14" borderId="7" xfId="0" applyNumberFormat="1" applyFont="1" applyFill="1" applyBorder="1" applyAlignment="1">
      <alignment horizontal="center" vertical="center"/>
    </xf>
    <xf numFmtId="190" fontId="13" fillId="14" borderId="0" xfId="0" applyNumberFormat="1" applyFont="1" applyFill="1" applyBorder="1" applyAlignment="1">
      <alignment horizontal="center" vertical="center"/>
    </xf>
    <xf numFmtId="0" fontId="14" fillId="15" borderId="8" xfId="0" applyFont="1" applyFill="1" applyBorder="1" applyAlignment="1">
      <alignment horizontal="center" vertical="center" shrinkToFit="1"/>
    </xf>
    <xf numFmtId="0" fontId="1" fillId="0" borderId="9" xfId="0" applyFont="1" applyFill="1" applyBorder="1" applyAlignment="1">
      <alignment vertical="center"/>
    </xf>
    <xf numFmtId="0" fontId="1" fillId="13" borderId="9" xfId="0" applyFont="1" applyFill="1" applyBorder="1" applyAlignment="1">
      <alignment vertical="center"/>
    </xf>
    <xf numFmtId="178" fontId="1" fillId="14" borderId="10" xfId="0" applyNumberFormat="1" applyFont="1" applyFill="1" applyBorder="1" applyAlignment="1">
      <alignment horizontal="left" vertical="center" wrapText="1" indent="1"/>
    </xf>
    <xf numFmtId="190" fontId="13" fillId="14" borderId="11" xfId="0" applyNumberFormat="1" applyFont="1" applyFill="1" applyBorder="1" applyAlignment="1">
      <alignment horizontal="center" vertical="center"/>
    </xf>
    <xf numFmtId="0" fontId="1" fillId="0" borderId="9" xfId="0" applyFont="1" applyFill="1" applyBorder="1" applyAlignment="1">
      <alignment horizontal="right" vertical="center"/>
    </xf>
    <xf numFmtId="0" fontId="15" fillId="0" borderId="0" xfId="0" applyFont="1" applyFill="1" applyAlignment="1">
      <alignment vertical="center"/>
    </xf>
    <xf numFmtId="8" fontId="15" fillId="0" borderId="0" xfId="0" applyNumberFormat="1" applyFont="1" applyFill="1" applyAlignment="1">
      <alignment vertical="center"/>
    </xf>
    <xf numFmtId="183" fontId="15" fillId="0" borderId="0" xfId="0" applyNumberFormat="1" applyFont="1" applyFill="1" applyAlignment="1">
      <alignment vertical="center"/>
    </xf>
    <xf numFmtId="0" fontId="15" fillId="16" borderId="0" xfId="0" applyFont="1" applyFill="1" applyBorder="1" applyAlignment="1">
      <alignment vertical="center"/>
    </xf>
    <xf numFmtId="0" fontId="16" fillId="17" borderId="12" xfId="0" applyFont="1" applyFill="1" applyBorder="1" applyAlignment="1">
      <alignment horizontal="center" vertical="center"/>
    </xf>
    <xf numFmtId="0" fontId="16" fillId="17" borderId="0" xfId="0" applyFont="1" applyFill="1" applyBorder="1" applyAlignment="1">
      <alignment horizontal="center" vertical="center"/>
    </xf>
    <xf numFmtId="0" fontId="17" fillId="17" borderId="13" xfId="0" applyFont="1" applyFill="1" applyBorder="1" applyAlignment="1">
      <alignment horizontal="center" vertical="center"/>
    </xf>
    <xf numFmtId="183" fontId="17" fillId="17" borderId="13" xfId="0" applyNumberFormat="1" applyFont="1" applyFill="1" applyBorder="1" applyAlignment="1">
      <alignment horizontal="center" vertical="center" wrapText="1"/>
    </xf>
    <xf numFmtId="0" fontId="17" fillId="17" borderId="13" xfId="0" applyFont="1" applyFill="1" applyBorder="1" applyAlignment="1">
      <alignment horizontal="center" vertical="center" wrapText="1"/>
    </xf>
    <xf numFmtId="0" fontId="18" fillId="12" borderId="13" xfId="0" applyNumberFormat="1" applyFont="1" applyFill="1" applyBorder="1" applyAlignment="1">
      <alignment horizontal="center" vertical="center"/>
    </xf>
    <xf numFmtId="8" fontId="18" fillId="12" borderId="13" xfId="0" applyNumberFormat="1" applyFont="1" applyFill="1" applyBorder="1" applyAlignment="1">
      <alignment horizontal="center" vertical="center"/>
    </xf>
    <xf numFmtId="183" fontId="18" fillId="12" borderId="13" xfId="0" applyNumberFormat="1" applyFont="1" applyFill="1" applyBorder="1" applyAlignment="1">
      <alignment horizontal="center" vertical="center"/>
    </xf>
    <xf numFmtId="187" fontId="18" fillId="12" borderId="13" xfId="0" applyNumberFormat="1" applyFont="1" applyFill="1" applyBorder="1" applyAlignment="1">
      <alignment horizontal="center" vertical="center"/>
    </xf>
    <xf numFmtId="0" fontId="18" fillId="18" borderId="13" xfId="0" applyNumberFormat="1" applyFont="1" applyFill="1" applyBorder="1" applyAlignment="1">
      <alignment horizontal="center" vertical="center"/>
    </xf>
    <xf numFmtId="8" fontId="18" fillId="18" borderId="13" xfId="0" applyNumberFormat="1" applyFont="1" applyFill="1" applyBorder="1" applyAlignment="1">
      <alignment horizontal="center" vertical="center"/>
    </xf>
    <xf numFmtId="183" fontId="18" fillId="18" borderId="13" xfId="0" applyNumberFormat="1" applyFont="1" applyFill="1" applyBorder="1" applyAlignment="1">
      <alignment horizontal="center" vertical="center"/>
    </xf>
    <xf numFmtId="187" fontId="18" fillId="18" borderId="13" xfId="0" applyNumberFormat="1" applyFont="1" applyFill="1" applyBorder="1" applyAlignment="1">
      <alignment horizontal="center" vertical="center"/>
    </xf>
    <xf numFmtId="187" fontId="18" fillId="12" borderId="13" xfId="0" applyNumberFormat="1" applyFont="1" applyFill="1" applyBorder="1" applyAlignment="1">
      <alignment horizontal="center" vertical="center" wrapText="1"/>
    </xf>
    <xf numFmtId="0" fontId="19" fillId="16" borderId="0" xfId="0" applyFont="1" applyFill="1" applyBorder="1" applyAlignment="1">
      <alignment vertical="center"/>
    </xf>
    <xf numFmtId="0" fontId="19" fillId="17" borderId="0" xfId="0" applyFont="1" applyFill="1" applyBorder="1" applyAlignment="1">
      <alignment horizontal="center" vertical="center"/>
    </xf>
    <xf numFmtId="0" fontId="17" fillId="16" borderId="12" xfId="0" applyFont="1" applyFill="1" applyBorder="1" applyAlignment="1">
      <alignment horizontal="center" vertical="center"/>
    </xf>
    <xf numFmtId="0" fontId="20" fillId="17" borderId="14" xfId="0" applyFont="1" applyFill="1" applyBorder="1" applyAlignment="1">
      <alignment horizontal="center" vertical="center" wrapText="1"/>
    </xf>
    <xf numFmtId="0" fontId="20" fillId="17" borderId="15" xfId="0" applyFont="1" applyFill="1" applyBorder="1" applyAlignment="1">
      <alignment horizontal="center" vertical="center" wrapText="1"/>
    </xf>
    <xf numFmtId="0" fontId="18" fillId="12" borderId="13" xfId="0" applyFont="1" applyFill="1" applyBorder="1" applyAlignment="1">
      <alignment horizontal="center" vertical="center"/>
    </xf>
    <xf numFmtId="0" fontId="18" fillId="16" borderId="12" xfId="0" applyFont="1" applyFill="1" applyBorder="1" applyAlignment="1">
      <alignment horizontal="center" vertical="center"/>
    </xf>
    <xf numFmtId="0" fontId="18" fillId="12" borderId="16" xfId="0" applyFont="1" applyFill="1" applyBorder="1" applyAlignment="1">
      <alignment horizontal="center" vertical="center"/>
    </xf>
    <xf numFmtId="179" fontId="18" fillId="12" borderId="16" xfId="0" applyNumberFormat="1" applyFont="1" applyFill="1" applyBorder="1" applyAlignment="1">
      <alignment horizontal="center" vertical="center"/>
    </xf>
    <xf numFmtId="0" fontId="18" fillId="18" borderId="13" xfId="0" applyFont="1" applyFill="1" applyBorder="1" applyAlignment="1">
      <alignment horizontal="center" vertical="center"/>
    </xf>
    <xf numFmtId="0" fontId="18" fillId="18" borderId="16" xfId="0" applyFont="1" applyFill="1" applyBorder="1" applyAlignment="1">
      <alignment horizontal="center" vertical="center"/>
    </xf>
    <xf numFmtId="8" fontId="18" fillId="12" borderId="16" xfId="0" applyNumberFormat="1" applyFont="1" applyFill="1" applyBorder="1" applyAlignment="1">
      <alignment horizontal="center" vertical="center"/>
    </xf>
    <xf numFmtId="0" fontId="21" fillId="17" borderId="17" xfId="0" applyFont="1" applyFill="1" applyBorder="1" applyAlignment="1">
      <alignment horizontal="center" vertical="center" wrapText="1"/>
    </xf>
    <xf numFmtId="0" fontId="21" fillId="17" borderId="15" xfId="0" applyFont="1" applyFill="1" applyBorder="1" applyAlignment="1">
      <alignment horizontal="center" vertical="center" wrapText="1"/>
    </xf>
    <xf numFmtId="176" fontId="18" fillId="12" borderId="16" xfId="0" applyNumberFormat="1" applyFont="1" applyFill="1" applyBorder="1" applyAlignment="1">
      <alignment horizontal="center" vertical="center"/>
    </xf>
    <xf numFmtId="176" fontId="18" fillId="18" borderId="16" xfId="0" applyNumberFormat="1" applyFont="1" applyFill="1" applyBorder="1" applyAlignment="1">
      <alignment horizontal="center" vertical="center"/>
    </xf>
    <xf numFmtId="0" fontId="18" fillId="16" borderId="0" xfId="0" applyFont="1" applyFill="1" applyBorder="1" applyAlignment="1">
      <alignment horizontal="center" vertical="center"/>
    </xf>
    <xf numFmtId="0" fontId="18" fillId="0" borderId="0" xfId="0" applyFont="1" applyFill="1" applyBorder="1" applyAlignment="1">
      <alignment horizontal="center" vertical="center"/>
    </xf>
    <xf numFmtId="0" fontId="1" fillId="16" borderId="0" xfId="0" applyFont="1" applyFill="1" applyBorder="1" applyAlignment="1">
      <alignment vertical="center"/>
    </xf>
    <xf numFmtId="0" fontId="22" fillId="12" borderId="13" xfId="0" applyNumberFormat="1" applyFont="1" applyFill="1" applyBorder="1" applyAlignment="1">
      <alignment horizontal="center" vertical="center"/>
    </xf>
    <xf numFmtId="8" fontId="22" fillId="12" borderId="13" xfId="0" applyNumberFormat="1" applyFont="1" applyFill="1" applyBorder="1" applyAlignment="1">
      <alignment horizontal="center" vertical="center"/>
    </xf>
    <xf numFmtId="183" fontId="22" fillId="12" borderId="13" xfId="0" applyNumberFormat="1" applyFont="1" applyFill="1" applyBorder="1" applyAlignment="1">
      <alignment horizontal="center" vertical="center"/>
    </xf>
    <xf numFmtId="187" fontId="22" fillId="12" borderId="13" xfId="0" applyNumberFormat="1" applyFont="1" applyFill="1" applyBorder="1" applyAlignment="1">
      <alignment horizontal="center" vertical="center"/>
    </xf>
    <xf numFmtId="0" fontId="22" fillId="18" borderId="13" xfId="0" applyNumberFormat="1" applyFont="1" applyFill="1" applyBorder="1" applyAlignment="1">
      <alignment horizontal="center" vertical="center"/>
    </xf>
    <xf numFmtId="8" fontId="22" fillId="18" borderId="13" xfId="0" applyNumberFormat="1" applyFont="1" applyFill="1" applyBorder="1" applyAlignment="1">
      <alignment horizontal="center" vertical="center"/>
    </xf>
    <xf numFmtId="183" fontId="22" fillId="18" borderId="13" xfId="0" applyNumberFormat="1" applyFont="1" applyFill="1" applyBorder="1" applyAlignment="1">
      <alignment horizontal="center" vertical="center"/>
    </xf>
    <xf numFmtId="187" fontId="22" fillId="18" borderId="13" xfId="0" applyNumberFormat="1" applyFont="1" applyFill="1" applyBorder="1" applyAlignment="1">
      <alignment horizontal="center" vertical="center"/>
    </xf>
    <xf numFmtId="0" fontId="22" fillId="12" borderId="13" xfId="0" applyFont="1" applyFill="1" applyBorder="1" applyAlignment="1">
      <alignment horizontal="center" vertical="center"/>
    </xf>
    <xf numFmtId="0" fontId="22" fillId="18" borderId="13" xfId="0" applyFont="1" applyFill="1" applyBorder="1" applyAlignment="1">
      <alignment horizontal="center" vertical="center"/>
    </xf>
    <xf numFmtId="0" fontId="23" fillId="0" borderId="0" xfId="0" applyFont="1">
      <alignment horizontal="left" vertical="center" wrapText="1" indent="1"/>
    </xf>
    <xf numFmtId="0" fontId="24" fillId="16" borderId="0" xfId="52" applyNumberFormat="1" applyFont="1" applyFill="1" applyAlignment="1">
      <alignment horizontal="left" indent="11"/>
    </xf>
    <xf numFmtId="0" fontId="25" fillId="16" borderId="0" xfId="49" applyFont="1" applyFill="1" applyAlignment="1">
      <alignment horizontal="left"/>
    </xf>
    <xf numFmtId="0" fontId="26" fillId="15" borderId="0" xfId="61" applyNumberFormat="1" applyFont="1" applyFill="1" applyAlignment="1">
      <alignment horizontal="left" vertical="center" indent="1"/>
    </xf>
    <xf numFmtId="58" fontId="23" fillId="0" borderId="0" xfId="12" applyNumberFormat="1" applyFont="1">
      <alignment horizontal="right" vertical="center" indent="4"/>
    </xf>
    <xf numFmtId="185" fontId="12" fillId="0" borderId="0" xfId="1" applyFont="1" applyFill="1">
      <alignment horizontal="left" vertical="center" indent="1"/>
    </xf>
    <xf numFmtId="0" fontId="23" fillId="4" borderId="0" xfId="27" applyFont="1">
      <alignment horizontal="center" vertical="center"/>
    </xf>
    <xf numFmtId="58" fontId="27" fillId="4" borderId="0" xfId="46" applyNumberFormat="1" applyFont="1">
      <alignment horizontal="center" vertical="center"/>
    </xf>
    <xf numFmtId="0" fontId="7"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xf numFmtId="0" fontId="28" fillId="19" borderId="18" xfId="0" applyFont="1" applyFill="1" applyBorder="1" applyAlignment="1">
      <alignment horizontal="justify" vertical="top" wrapText="1"/>
    </xf>
    <xf numFmtId="0" fontId="28" fillId="19" borderId="18" xfId="0" applyFont="1" applyFill="1" applyBorder="1" applyAlignment="1">
      <alignment horizontal="center" vertical="center" wrapText="1"/>
    </xf>
    <xf numFmtId="0" fontId="29" fillId="0" borderId="18" xfId="0" applyFont="1" applyBorder="1" applyAlignment="1">
      <alignment horizontal="justify" vertical="top" wrapText="1"/>
    </xf>
    <xf numFmtId="0" fontId="29" fillId="0" borderId="18" xfId="0" applyFont="1" applyBorder="1" applyAlignment="1">
      <alignment horizontal="center" vertical="center" wrapText="1"/>
    </xf>
    <xf numFmtId="0" fontId="29" fillId="0" borderId="18" xfId="0" applyFont="1" applyBorder="1" applyAlignment="1">
      <alignment horizontal="justify" wrapText="1"/>
    </xf>
    <xf numFmtId="0" fontId="30" fillId="19" borderId="0" xfId="59" applyFont="1" applyFill="1" applyAlignment="1">
      <alignment horizontal="center" vertical="center"/>
    </xf>
    <xf numFmtId="0" fontId="1" fillId="0" borderId="0" xfId="0" applyFont="1" applyAlignment="1">
      <alignment horizontal="left"/>
    </xf>
    <xf numFmtId="0" fontId="12" fillId="0" borderId="0" xfId="47" applyFont="1"/>
    <xf numFmtId="0" fontId="12" fillId="19" borderId="18" xfId="0" applyFont="1" applyFill="1" applyBorder="1" applyAlignment="1"/>
    <xf numFmtId="0" fontId="1" fillId="0" borderId="18" xfId="0" applyFont="1" applyBorder="1" applyAlignment="1"/>
    <xf numFmtId="0" fontId="1" fillId="0" borderId="18" xfId="0" applyFont="1" applyBorder="1" applyAlignment="1">
      <alignment horizontal="center"/>
    </xf>
    <xf numFmtId="0" fontId="12" fillId="0" borderId="0" xfId="47" applyFont="1" applyAlignment="1">
      <alignment wrapText="1"/>
    </xf>
    <xf numFmtId="0" fontId="12" fillId="19" borderId="0" xfId="0" applyFont="1" applyFill="1" applyAlignment="1"/>
    <xf numFmtId="0" fontId="1" fillId="0" borderId="0" xfId="0" applyFont="1" applyAlignment="1">
      <alignment horizontal="center"/>
    </xf>
    <xf numFmtId="5" fontId="12" fillId="20" borderId="0" xfId="37" applyNumberFormat="1" applyFont="1" applyFill="1" applyAlignment="1"/>
    <xf numFmtId="0" fontId="12" fillId="19" borderId="0" xfId="46" applyNumberFormat="1" applyFont="1" applyFill="1" applyAlignment="1"/>
    <xf numFmtId="0" fontId="1" fillId="13" borderId="0" xfId="43" applyFont="1"/>
    <xf numFmtId="0" fontId="1" fillId="20" borderId="19" xfId="32" applyFont="1" applyFill="1"/>
    <xf numFmtId="0" fontId="12" fillId="19" borderId="0" xfId="46" applyNumberFormat="1" applyFont="1" applyFill="1" applyBorder="1" applyAlignment="1"/>
    <xf numFmtId="0" fontId="31" fillId="19" borderId="0" xfId="0" applyFont="1" applyFill="1" applyBorder="1" applyAlignment="1">
      <alignment horizontal="center" vertical="center"/>
    </xf>
    <xf numFmtId="0" fontId="4" fillId="0" borderId="0" xfId="0" applyFont="1" applyFill="1" applyBorder="1" applyAlignment="1">
      <alignment horizontal="center" vertical="center"/>
    </xf>
    <xf numFmtId="0" fontId="21" fillId="17" borderId="18" xfId="0" applyFont="1" applyFill="1" applyBorder="1" applyAlignment="1">
      <alignment horizontal="center" vertical="center"/>
    </xf>
    <xf numFmtId="0" fontId="1" fillId="0" borderId="18" xfId="0" applyFont="1" applyFill="1" applyBorder="1" applyAlignment="1">
      <alignment horizontal="center" vertical="center"/>
    </xf>
    <xf numFmtId="58" fontId="1" fillId="0" borderId="18" xfId="0" applyNumberFormat="1" applyFont="1" applyFill="1" applyBorder="1" applyAlignment="1">
      <alignment horizontal="center" vertical="center"/>
    </xf>
    <xf numFmtId="0" fontId="1" fillId="0" borderId="20" xfId="0" applyFont="1" applyBorder="1" applyAlignment="1"/>
    <xf numFmtId="0" fontId="1" fillId="0" borderId="21" xfId="0" applyFont="1" applyBorder="1" applyAlignment="1"/>
    <xf numFmtId="0" fontId="1" fillId="0" borderId="22" xfId="0" applyFont="1" applyBorder="1" applyAlignment="1"/>
    <xf numFmtId="0" fontId="1" fillId="0" borderId="23" xfId="0" applyFont="1" applyBorder="1" applyAlignment="1"/>
    <xf numFmtId="0" fontId="1" fillId="0" borderId="24" xfId="0" applyFont="1" applyBorder="1" applyAlignment="1"/>
    <xf numFmtId="0" fontId="1" fillId="0" borderId="25" xfId="0" applyFont="1" applyBorder="1" applyAlignment="1"/>
    <xf numFmtId="186" fontId="1" fillId="0" borderId="0" xfId="0" applyNumberFormat="1" applyFont="1" applyAlignment="1"/>
    <xf numFmtId="0" fontId="1" fillId="0" borderId="26" xfId="0" applyFont="1" applyBorder="1" applyAlignment="1"/>
    <xf numFmtId="0" fontId="1" fillId="0" borderId="27" xfId="0" applyFont="1" applyBorder="1" applyAlignment="1"/>
    <xf numFmtId="0" fontId="1" fillId="0" borderId="28" xfId="0" applyFont="1" applyBorder="1" applyAlignment="1"/>
    <xf numFmtId="0" fontId="32" fillId="0" borderId="0" xfId="0" applyFont="1" applyAlignment="1"/>
    <xf numFmtId="0" fontId="33" fillId="0" borderId="0" xfId="0" applyFont="1" applyAlignment="1"/>
    <xf numFmtId="0" fontId="33" fillId="0" borderId="0" xfId="0" applyFont="1" applyAlignment="1">
      <alignment horizontal="left"/>
    </xf>
    <xf numFmtId="0" fontId="1" fillId="16" borderId="0" xfId="43" applyFont="1" applyFill="1"/>
    <xf numFmtId="0" fontId="1" fillId="13" borderId="0" xfId="0" applyFont="1" applyFill="1" applyAlignment="1"/>
    <xf numFmtId="0" fontId="12" fillId="17" borderId="0" xfId="46" applyNumberFormat="1" applyFont="1" applyFill="1" applyAlignment="1"/>
    <xf numFmtId="0" fontId="12" fillId="21" borderId="0" xfId="46" applyNumberFormat="1" applyFont="1" applyFill="1" applyAlignment="1"/>
    <xf numFmtId="5" fontId="1" fillId="13" borderId="0" xfId="37" applyNumberFormat="1" applyFont="1" applyFill="1"/>
    <xf numFmtId="5" fontId="1" fillId="0" borderId="0" xfId="37" applyNumberFormat="1" applyFont="1"/>
    <xf numFmtId="186" fontId="1" fillId="0" borderId="0" xfId="37" applyFont="1"/>
    <xf numFmtId="58" fontId="4" fillId="0" borderId="0" xfId="0" applyNumberFormat="1" applyFont="1" applyFill="1" applyBorder="1" applyAlignment="1">
      <alignment vertical="center"/>
    </xf>
    <xf numFmtId="0" fontId="34" fillId="19" borderId="18" xfId="0" applyFont="1" applyFill="1" applyBorder="1" applyAlignment="1">
      <alignment horizontal="center" vertical="center"/>
    </xf>
    <xf numFmtId="58" fontId="4" fillId="0" borderId="18" xfId="0" applyNumberFormat="1" applyFont="1" applyFill="1" applyBorder="1" applyAlignment="1">
      <alignment vertical="center"/>
    </xf>
    <xf numFmtId="0" fontId="4" fillId="0" borderId="18" xfId="0" applyFont="1" applyFill="1" applyBorder="1" applyAlignment="1">
      <alignment horizontal="center" vertical="center"/>
    </xf>
    <xf numFmtId="0" fontId="35" fillId="0" borderId="18" xfId="0" applyFont="1" applyFill="1" applyBorder="1" applyAlignment="1">
      <alignment horizontal="center" vertical="center"/>
    </xf>
    <xf numFmtId="0" fontId="1" fillId="19" borderId="0" xfId="0" applyFont="1" applyFill="1" applyAlignment="1"/>
    <xf numFmtId="179" fontId="1" fillId="0" borderId="0" xfId="60" applyNumberFormat="1" applyFont="1" applyAlignment="1">
      <alignment horizontal="left"/>
    </xf>
    <xf numFmtId="5" fontId="1" fillId="0" borderId="0" xfId="0" applyNumberFormat="1" applyFont="1" applyFill="1" applyAlignment="1"/>
    <xf numFmtId="5" fontId="1" fillId="20" borderId="0" xfId="57" applyNumberFormat="1" applyFont="1" applyFill="1"/>
    <xf numFmtId="5" fontId="1" fillId="16" borderId="0" xfId="57" applyNumberFormat="1" applyFont="1" applyFill="1"/>
    <xf numFmtId="5" fontId="1" fillId="0" borderId="0" xfId="0" applyNumberFormat="1" applyFont="1" applyAlignment="1"/>
    <xf numFmtId="189" fontId="1" fillId="0" borderId="0" xfId="60" applyFont="1" applyAlignment="1"/>
    <xf numFmtId="177" fontId="1" fillId="0" borderId="0" xfId="0" applyNumberFormat="1" applyFont="1" applyFill="1" applyAlignment="1"/>
    <xf numFmtId="177" fontId="1" fillId="16" borderId="0" xfId="57" applyNumberFormat="1" applyFont="1" applyFill="1" applyAlignment="1"/>
    <xf numFmtId="0" fontId="36" fillId="0" borderId="0" xfId="0" applyFont="1" applyAlignment="1">
      <alignment horizontal="left"/>
    </xf>
    <xf numFmtId="0" fontId="1" fillId="3" borderId="0" xfId="0" applyFont="1" applyFill="1" applyAlignment="1"/>
    <xf numFmtId="0" fontId="1" fillId="0" borderId="0" xfId="0" applyFont="1" applyBorder="1" applyAlignment="1"/>
    <xf numFmtId="0" fontId="37" fillId="0" borderId="0" xfId="0" applyFont="1" applyAlignment="1"/>
    <xf numFmtId="0" fontId="38" fillId="22" borderId="29" xfId="0" applyFont="1" applyFill="1" applyBorder="1" applyAlignment="1">
      <alignment vertical="center"/>
    </xf>
    <xf numFmtId="0" fontId="38" fillId="22" borderId="30" xfId="0" applyFont="1" applyFill="1" applyBorder="1" applyAlignment="1">
      <alignment vertical="center"/>
    </xf>
    <xf numFmtId="0" fontId="38" fillId="0" borderId="29" xfId="0" applyFont="1" applyFill="1" applyBorder="1" applyAlignment="1">
      <alignment vertical="center"/>
    </xf>
    <xf numFmtId="0" fontId="38" fillId="0" borderId="30" xfId="0" applyFont="1" applyFill="1" applyBorder="1" applyAlignment="1">
      <alignment vertical="center"/>
    </xf>
    <xf numFmtId="0" fontId="38" fillId="22" borderId="31" xfId="0" applyFont="1" applyFill="1" applyBorder="1" applyAlignment="1">
      <alignment vertical="center"/>
    </xf>
    <xf numFmtId="0" fontId="38" fillId="0" borderId="31" xfId="0" applyFont="1" applyFill="1" applyBorder="1" applyAlignment="1">
      <alignment vertical="center"/>
    </xf>
    <xf numFmtId="0" fontId="12" fillId="21" borderId="0" xfId="46" applyNumberFormat="1" applyFont="1" applyFill="1" applyBorder="1" applyAlignment="1"/>
    <xf numFmtId="0" fontId="1" fillId="23" borderId="19" xfId="32" applyFont="1"/>
    <xf numFmtId="0" fontId="7" fillId="13" borderId="0" xfId="42" applyFont="1" applyFill="1"/>
    <xf numFmtId="0" fontId="38" fillId="0" borderId="0" xfId="0" applyFont="1" applyAlignment="1">
      <alignment horizontal="left"/>
    </xf>
    <xf numFmtId="0" fontId="1" fillId="17" borderId="0" xfId="46" applyNumberFormat="1" applyFont="1" applyFill="1" applyAlignment="1"/>
    <xf numFmtId="0" fontId="12" fillId="24" borderId="0" xfId="46" applyNumberFormat="1" applyFont="1" applyFill="1" applyAlignment="1"/>
    <xf numFmtId="0" fontId="39" fillId="0" borderId="0" xfId="3" applyFont="1" applyFill="1" applyAlignment="1">
      <alignment wrapText="1"/>
    </xf>
    <xf numFmtId="0" fontId="0" fillId="0" borderId="0" xfId="0" applyFont="1" applyFill="1" applyAlignment="1"/>
    <xf numFmtId="0" fontId="40" fillId="0" borderId="0" xfId="52" applyFill="1">
      <alignment horizontal="left" indent="1"/>
    </xf>
    <xf numFmtId="0" fontId="41" fillId="0" borderId="0" xfId="49" applyFill="1">
      <alignment horizontal="left" wrapText="1" indent="4"/>
    </xf>
    <xf numFmtId="0" fontId="39" fillId="0" borderId="0" xfId="61" applyFill="1">
      <alignment horizontal="left" wrapText="1" indent="4"/>
    </xf>
    <xf numFmtId="0" fontId="0" fillId="0" borderId="0" xfId="0" applyFont="1" applyBorder="1" applyAlignment="1"/>
  </cellXfs>
  <cellStyles count="66">
    <cellStyle name="Normal" xfId="0" builtinId="0"/>
    <cellStyle name="Highlight Icon" xfId="1"/>
    <cellStyle name="绿色左边框" xfId="2"/>
    <cellStyle name="开始文本" xfId="3"/>
    <cellStyle name="下边框" xfId="4"/>
    <cellStyle name="左边框" xfId="5"/>
    <cellStyle name="绿色右边框" xfId="6"/>
    <cellStyle name="60% - Accent6" xfId="7" builtinId="52"/>
    <cellStyle name="40% - Accent6" xfId="8" builtinId="51"/>
    <cellStyle name="橙色边框" xfId="9"/>
    <cellStyle name="60% - Accent5" xfId="10" builtinId="48"/>
    <cellStyle name="Accent6" xfId="11" builtinId="49"/>
    <cellStyle name="Date" xfId="12"/>
    <cellStyle name="40% - Accent5" xfId="13" builtinId="47"/>
    <cellStyle name="绿色下边框" xfId="14"/>
    <cellStyle name="20% - Accent5" xfId="15" builtinId="46"/>
    <cellStyle name="60% - Accent4" xfId="16" builtinId="44"/>
    <cellStyle name="Accent5" xfId="17" builtinId="45"/>
    <cellStyle name="40% - Accent4" xfId="18" builtinId="43"/>
    <cellStyle name="Accent4" xfId="19" builtinId="41"/>
    <cellStyle name="Linked Cell" xfId="20" builtinId="24"/>
    <cellStyle name="40% - Accent3" xfId="21" builtinId="39"/>
    <cellStyle name="60% - Accent2" xfId="22" builtinId="36"/>
    <cellStyle name="Accent3" xfId="23" builtinId="37"/>
    <cellStyle name="40% - Accent2" xfId="24" builtinId="35"/>
    <cellStyle name="Accent2" xfId="25" builtinId="33"/>
    <cellStyle name="40% - Accent1" xfId="26" builtinId="31"/>
    <cellStyle name="20% - Accent1" xfId="27" builtinId="30"/>
    <cellStyle name="Accent1" xfId="28" builtinId="29"/>
    <cellStyle name="Neutral" xfId="29" builtinId="28"/>
    <cellStyle name="60% - Accent1" xfId="30" builtinId="32"/>
    <cellStyle name="Bad" xfId="31" builtinId="27"/>
    <cellStyle name="黄色单元格" xfId="32"/>
    <cellStyle name="20% - Accent4" xfId="33" builtinId="42"/>
    <cellStyle name="Total" xfId="34" builtinId="25"/>
    <cellStyle name="Output" xfId="35" builtinId="21"/>
    <cellStyle name="绿色右下边框" xfId="36"/>
    <cellStyle name="Currency" xfId="37" builtinId="4"/>
    <cellStyle name="20% - Accent3" xfId="38" builtinId="38"/>
    <cellStyle name="Note" xfId="39" builtinId="10"/>
    <cellStyle name="Input" xfId="40" builtinId="20"/>
    <cellStyle name="绿色左下边框" xfId="41"/>
    <cellStyle name="Heading 4" xfId="42" builtinId="19"/>
    <cellStyle name="灰色单元格" xfId="43"/>
    <cellStyle name="Calculation" xfId="44" builtinId="22"/>
    <cellStyle name="Good" xfId="45" builtinId="26"/>
    <cellStyle name="Heading 3" xfId="46" builtinId="18"/>
    <cellStyle name="z A 列文本" xfId="47"/>
    <cellStyle name="CExplanatory Text" xfId="48" builtinId="53"/>
    <cellStyle name="Heading 1" xfId="49" builtinId="16"/>
    <cellStyle name="Comma [0]" xfId="50" builtinId="6"/>
    <cellStyle name="20% - Accent6" xfId="51" builtinId="50"/>
    <cellStyle name="Title" xfId="52" builtinId="15"/>
    <cellStyle name="Currency [0]" xfId="53" builtinId="7"/>
    <cellStyle name="Warning Text" xfId="54" builtinId="11"/>
    <cellStyle name="年" xfId="55"/>
    <cellStyle name="Followed Hyperlink" xfId="56" builtinId="9"/>
    <cellStyle name="突出显示" xfId="57"/>
    <cellStyle name="20% - Accent2" xfId="58" builtinId="34"/>
    <cellStyle name="Link" xfId="59" builtinId="8"/>
    <cellStyle name="日期" xfId="60"/>
    <cellStyle name="Heading 2" xfId="61" builtinId="17"/>
    <cellStyle name="Comma" xfId="62" builtinId="3"/>
    <cellStyle name="Check Cell" xfId="63" builtinId="23"/>
    <cellStyle name="60% - Accent3" xfId="64" builtinId="40"/>
    <cellStyle name="Percent" xfId="65" builtinId="5"/>
  </cellStyles>
  <dxfs count="26">
    <dxf>
      <font>
        <name val=".萍方-简"/>
        <scheme val="none"/>
      </font>
    </dxf>
    <dxf>
      <font>
        <name val="苹方-简"/>
        <scheme val="none"/>
      </font>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ont>
        <color theme="0"/>
      </font>
    </dxf>
    <dxf>
      <font>
        <color theme="0"/>
      </font>
    </dxf>
    <dxf>
      <font>
        <color theme="0"/>
      </font>
    </dxf>
    <dxf>
      <font>
        <color theme="0"/>
      </font>
    </dxf>
    <dxf>
      <font>
        <color theme="0"/>
      </font>
    </dxf>
    <dxf>
      <font>
        <name val=".萍方-简"/>
        <scheme val="none"/>
      </font>
    </dxf>
    <dxf>
      <font>
        <name val="苹方-简"/>
        <scheme val="none"/>
      </font>
    </dxf>
    <dxf>
      <fill>
        <patternFill patternType="solid">
          <bgColor theme="4" tint="0.799951170384838"/>
        </patternFill>
      </fill>
    </dxf>
    <dxf>
      <border>
        <left style="thin">
          <color rgb="FFC00000"/>
        </left>
        <right style="thin">
          <color rgb="FFC00000"/>
        </right>
      </border>
    </dxf>
    <dxf>
      <fill>
        <patternFill patternType="solid">
          <bgColor theme="0" tint="-0.349986266670736"/>
        </patternFill>
      </fill>
    </dxf>
    <dxf>
      <fill>
        <patternFill patternType="solid">
          <bgColor theme="7"/>
        </patternFill>
      </fill>
      <border>
        <left/>
        <right/>
      </border>
    </dxf>
    <dxf>
      <fill>
        <patternFill patternType="solid">
          <bgColor theme="0" tint="-0.0499893185216834"/>
        </patternFill>
      </fill>
    </dxf>
    <dxf>
      <font>
        <color theme="0"/>
      </font>
      <fill>
        <patternFill patternType="solid">
          <bgColor rgb="FF339966"/>
        </patternFill>
      </fill>
    </dxf>
    <dxf>
      <font>
        <color theme="0"/>
      </font>
      <fill>
        <patternFill patternType="solid">
          <bgColor rgb="FF359966"/>
        </patternFill>
      </fill>
    </dxf>
    <dxf>
      <font>
        <color theme="0"/>
      </font>
      <fill>
        <patternFill patternType="solid">
          <bgColor rgb="FF359966"/>
        </patternFill>
      </fill>
    </dxf>
    <dxf>
      <font>
        <color theme="0"/>
      </font>
      <fill>
        <patternFill patternType="solid">
          <bgColor theme="0"/>
        </patternFill>
      </fill>
    </dxf>
    <dxf>
      <font>
        <color theme="4" tint="0.799951170384838"/>
      </font>
      <border>
        <left/>
        <right/>
        <top/>
        <bottom/>
        <vertical/>
        <horizontal/>
      </border>
    </dxf>
    <dxf>
      <font>
        <b val="1"/>
        <i val="0"/>
        <color theme="0"/>
      </font>
      <fill>
        <patternFill patternType="solid">
          <bgColor theme="1" tint="0.349986266670736"/>
        </patternFill>
      </fill>
      <border>
        <left/>
        <right/>
        <top/>
        <bottom/>
        <vertical/>
        <horizontal/>
      </border>
    </dxf>
    <dxf>
      <border>
        <bottom style="thin">
          <color theme="5" tint="-0.249946592608417"/>
        </bottom>
        <horizontal style="thin">
          <color theme="5" tint="-0.249946592608417"/>
        </horizontal>
      </border>
    </dxf>
  </dxfs>
  <tableStyles count="3" defaultTableStyle="TableStyleMedium2" defaultPivotStyle="PivotStyleLight16">
    <tableStyle name="CustomTableStyle" pivot="0" count="2">
      <tableStyleElement type="headerRow" dxfId="19"/>
      <tableStyleElement type="firstRowStripe" dxfId="18"/>
    </tableStyle>
    <tableStyle name="数据透视表样式 1" table="0" count="2">
      <tableStyleElement type="headerRow" dxfId="21"/>
      <tableStyleElement type="totalRow" dxfId="20"/>
    </tableStyle>
    <tableStyle name="Daily Task List" pivot="0" count="4">
      <tableStyleElement type="wholeTable" dxfId="25"/>
      <tableStyleElement type="headerRow" dxfId="24"/>
      <tableStyleElement type="lastColumn" dxfId="23"/>
      <tableStyleElement type="lastHeaderCell" dxfId="22"/>
    </tableStyle>
  </tableStyles>
  <colors>
    <mruColors>
      <color rgb="00217346"/>
      <color rgb="004C4848"/>
      <color rgb="00339966"/>
      <color rgb="00FFFF99"/>
      <color rgb="00F4B183"/>
      <color rgb="00F5F5F5"/>
      <color rgb="0049A014"/>
      <color rgb="00449713"/>
      <color rgb="00008D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5" Type="http://schemas.openxmlformats.org/officeDocument/2006/relationships/sharedStrings" Target="sharedStrings.xml"/><Relationship Id="rId24" Type="http://schemas.openxmlformats.org/officeDocument/2006/relationships/styles" Target="styles.xml"/><Relationship Id="rId23" Type="http://schemas.openxmlformats.org/officeDocument/2006/relationships/theme" Target="theme/theme1.xml"/><Relationship Id="rId22" Type="http://schemas.openxmlformats.org/officeDocument/2006/relationships/pivotCacheDefinition" Target="pivotCache/pivotCacheDefinition2.xml"/><Relationship Id="rId21" Type="http://schemas.openxmlformats.org/officeDocument/2006/relationships/pivotCacheDefinition" Target="pivotCache/pivotCacheDefinition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manualLayout>
          <c:layoutTarget val="inner"/>
          <c:xMode val="edge"/>
          <c:yMode val="edge"/>
          <c:x val="0.116337177375069"/>
          <c:y val="0.208387600937744"/>
          <c:w val="0.855793520043932"/>
          <c:h val="0.636780411565512"/>
        </c:manualLayout>
      </c:layout>
      <c:barChart>
        <c:barDir val="col"/>
        <c:grouping val="clustered"/>
        <c:varyColors val="0"/>
        <c:ser>
          <c:idx val="0"/>
          <c:order val="0"/>
          <c:tx>
            <c:strRef>
              <c:f>'12.Chart'!$D$7</c:f>
              <c:strCache>
                <c:ptCount val="1"/>
                <c:pt idx="0">
                  <c:v>Total Head counts</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'12.Chart'!$C$8:$C$15</c:f>
              <c:strCache>
                <c:ptCount val="8"/>
                <c:pt idx="0">
                  <c:v>1st</c:v>
                </c:pt>
                <c:pt idx="1">
                  <c:v>2nd</c:v>
                </c:pt>
                <c:pt idx="2">
                  <c:v>3rd</c:v>
                </c:pt>
                <c:pt idx="3">
                  <c:v>4th</c:v>
                </c:pt>
                <c:pt idx="4">
                  <c:v>5th</c:v>
                </c:pt>
                <c:pt idx="5">
                  <c:v>6th</c:v>
                </c:pt>
                <c:pt idx="6">
                  <c:v>7th</c:v>
                </c:pt>
                <c:pt idx="7">
                  <c:v>8th</c:v>
                </c:pt>
              </c:strCache>
            </c:strRef>
          </c:cat>
          <c:val>
            <c:numRef>
              <c:f>'12.Chart'!$D$8:$D$15</c:f>
              <c:numCache>
                <c:formatCode>General</c:formatCode>
                <c:ptCount val="8"/>
                <c:pt idx="0">
                  <c:v>500</c:v>
                </c:pt>
                <c:pt idx="1">
                  <c:v>1000</c:v>
                </c:pt>
                <c:pt idx="2">
                  <c:v>1500</c:v>
                </c:pt>
                <c:pt idx="3">
                  <c:v>2000</c:v>
                </c:pt>
                <c:pt idx="4">
                  <c:v>2500</c:v>
                </c:pt>
                <c:pt idx="5">
                  <c:v>3000</c:v>
                </c:pt>
                <c:pt idx="6">
                  <c:v>3500</c:v>
                </c:pt>
                <c:pt idx="7">
                  <c:v>4000</c:v>
                </c:pt>
              </c:numCache>
            </c:numRef>
          </c:val>
        </c:ser>
        <c:dLbls>
          <c:showLegendKey val="0"/>
          <c:showVal val="1"/>
          <c:showCatName val="0"/>
          <c:showSerName val="0"/>
          <c:showPercent val="0"/>
          <c:showBubbleSize val="0"/>
        </c:dLbls>
        <c:gapWidth val="219"/>
        <c:overlap val="-27"/>
        <c:axId val="220715264"/>
        <c:axId val="220987392"/>
      </c:barChart>
      <c:catAx>
        <c:axId val="22071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zh-CN" sz="900" b="0" i="0" u="none" strike="noStrike" kern="1200" baseline="0">
                <a:solidFill>
                  <a:schemeClr val="tx1">
                    <a:lumMod val="65000"/>
                    <a:lumOff val="35000"/>
                  </a:schemeClr>
                </a:solidFill>
                <a:latin typeface="+mn-lt"/>
                <a:ea typeface="+mn-ea"/>
                <a:cs typeface="+mn-cs"/>
              </a:defRPr>
            </a:pPr>
          </a:p>
        </c:txPr>
        <c:crossAx val="220987392"/>
        <c:crosses val="autoZero"/>
        <c:auto val="1"/>
        <c:lblAlgn val="ctr"/>
        <c:lblOffset val="100"/>
        <c:noMultiLvlLbl val="1"/>
      </c:catAx>
      <c:valAx>
        <c:axId val="22098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20715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'12.Chart'!$E$67</c:f>
              <c:strCache>
                <c:ptCount val="1"/>
                <c:pt idx="0">
                  <c:v>Total Head counts</c:v>
                </c:pt>
              </c:strCache>
            </c:strRef>
          </c:tx>
          <c:spPr>
            <a:gradFill rotWithShape="1">
              <a:gsLst>
                <a:gs pos="0">
                  <a:schemeClr val="accent1">
                    <a:lumMod val="157000"/>
                    <a:satMod val="101000"/>
                  </a:schemeClr>
                </a:gs>
                <a:gs pos="50000">
                  <a:schemeClr val="accent1">
                    <a:lumMod val="137000"/>
                    <a:satMod val="103000"/>
                  </a:schemeClr>
                </a:gs>
                <a:gs pos="100000">
                  <a:schemeClr val="accent1">
                    <a:lumMod val="115000"/>
                    <a:satMod val="109000"/>
                  </a:schemeClr>
                </a:gs>
              </a:gsLst>
              <a:lin ang="5400000" scaled="0"/>
            </a:gradFill>
            <a:ln w="9525" cap="flat" cmpd="sng" algn="ctr">
              <a:solidFill>
                <a:schemeClr val="accent1">
                  <a:shade val="95000"/>
                </a:schemeClr>
              </a:solidFill>
              <a:round/>
            </a:ln>
            <a:effectLst/>
          </c:spPr>
          <c:invertIfNegative val="0"/>
          <c:dLbls>
            <c:delete val="1"/>
          </c:dLbls>
          <c:cat>
            <c:strRef>
              <c:f>'12.Chart'!$D$68:$D$75</c:f>
              <c:strCache>
                <c:ptCount val="8"/>
                <c:pt idx="0">
                  <c:v>1st</c:v>
                </c:pt>
                <c:pt idx="1">
                  <c:v>2nd</c:v>
                </c:pt>
                <c:pt idx="2">
                  <c:v>3rd</c:v>
                </c:pt>
                <c:pt idx="3">
                  <c:v>4th</c:v>
                </c:pt>
                <c:pt idx="4">
                  <c:v>5th</c:v>
                </c:pt>
                <c:pt idx="5">
                  <c:v>6th</c:v>
                </c:pt>
                <c:pt idx="6">
                  <c:v>7th</c:v>
                </c:pt>
                <c:pt idx="7">
                  <c:v>8th</c:v>
                </c:pt>
              </c:strCache>
            </c:strRef>
          </c:cat>
          <c:val>
            <c:numRef>
              <c:f>'12.Chart'!$E$68:$E$75</c:f>
              <c:numCache>
                <c:formatCode>General</c:formatCode>
                <c:ptCount val="8"/>
                <c:pt idx="0">
                  <c:v>500</c:v>
                </c:pt>
                <c:pt idx="1">
                  <c:v>1000</c:v>
                </c:pt>
                <c:pt idx="2">
                  <c:v>1500</c:v>
                </c:pt>
                <c:pt idx="3">
                  <c:v>2000</c:v>
                </c:pt>
                <c:pt idx="4">
                  <c:v>2500</c:v>
                </c:pt>
                <c:pt idx="5">
                  <c:v>3000</c:v>
                </c:pt>
                <c:pt idx="6">
                  <c:v>3500</c:v>
                </c:pt>
                <c:pt idx="7">
                  <c:v>4000</c:v>
                </c:pt>
              </c:numCache>
            </c:numRef>
          </c:val>
        </c:ser>
        <c:dLbls>
          <c:showLegendKey val="0"/>
          <c:showVal val="0"/>
          <c:showCatName val="0"/>
          <c:showSerName val="0"/>
          <c:showPercent val="0"/>
          <c:showBubbleSize val="0"/>
        </c:dLbls>
        <c:gapWidth val="219"/>
        <c:overlap val="-27"/>
        <c:axId val="221030656"/>
        <c:axId val="221044736"/>
      </c:barChart>
      <c:lineChart>
        <c:grouping val="standard"/>
        <c:varyColors val="0"/>
        <c:ser>
          <c:idx val="1"/>
          <c:order val="1"/>
          <c:tx>
            <c:strRef>
              <c:f>'12.Chart'!$F$67</c:f>
              <c:strCache>
                <c:ptCount val="1"/>
                <c:pt idx="0">
                  <c:v>Sales</c:v>
                </c:pt>
              </c:strCache>
            </c:strRef>
          </c:tx>
          <c:spPr>
            <a:ln w="15875" cap="rnd">
              <a:solidFill>
                <a:schemeClr val="accent2"/>
              </a:solidFill>
              <a:round/>
            </a:ln>
            <a:effectLst/>
          </c:spPr>
          <c:marker>
            <c:symbol val="none"/>
          </c:marker>
          <c:dLbls>
            <c:delete val="1"/>
          </c:dLbls>
          <c:cat>
            <c:strRef>
              <c:f>'12.Chart'!$D$68:$D$75</c:f>
              <c:strCache>
                <c:ptCount val="8"/>
                <c:pt idx="0">
                  <c:v>1st</c:v>
                </c:pt>
                <c:pt idx="1">
                  <c:v>2nd</c:v>
                </c:pt>
                <c:pt idx="2">
                  <c:v>3rd</c:v>
                </c:pt>
                <c:pt idx="3">
                  <c:v>4th</c:v>
                </c:pt>
                <c:pt idx="4">
                  <c:v>5th</c:v>
                </c:pt>
                <c:pt idx="5">
                  <c:v>6th</c:v>
                </c:pt>
                <c:pt idx="6">
                  <c:v>7th</c:v>
                </c:pt>
                <c:pt idx="7">
                  <c:v>8th</c:v>
                </c:pt>
              </c:strCache>
            </c:strRef>
          </c:cat>
          <c:val>
            <c:numRef>
              <c:f>'12.Chart'!$F$68:$F$75</c:f>
              <c:numCache>
                <c:formatCode>"$"#,##0_);\("$"#,##0\)</c:formatCode>
                <c:ptCount val="8"/>
                <c:pt idx="0">
                  <c:v>5000</c:v>
                </c:pt>
                <c:pt idx="1">
                  <c:v>11200</c:v>
                </c:pt>
                <c:pt idx="2">
                  <c:v>17400</c:v>
                </c:pt>
                <c:pt idx="3">
                  <c:v>23600</c:v>
                </c:pt>
                <c:pt idx="4">
                  <c:v>29800</c:v>
                </c:pt>
                <c:pt idx="5">
                  <c:v>36000</c:v>
                </c:pt>
                <c:pt idx="6">
                  <c:v>42200</c:v>
                </c:pt>
                <c:pt idx="7">
                  <c:v>48400</c:v>
                </c:pt>
              </c:numCache>
            </c:numRef>
          </c:val>
          <c:smooth val="0"/>
        </c:ser>
        <c:dLbls>
          <c:showLegendKey val="0"/>
          <c:showVal val="0"/>
          <c:showCatName val="0"/>
          <c:showSerName val="0"/>
          <c:showPercent val="0"/>
          <c:showBubbleSize val="0"/>
        </c:dLbls>
        <c:marker val="0"/>
        <c:smooth val="0"/>
        <c:axId val="221046272"/>
        <c:axId val="221047808"/>
      </c:lineChart>
      <c:catAx>
        <c:axId val="22103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forceAA="0"/>
          <a:lstStyle/>
          <a:p>
            <a:pPr>
              <a:defRPr lang="zh-CN" sz="900" b="0" i="0" u="none" strike="noStrike" kern="1200" baseline="0">
                <a:solidFill>
                  <a:schemeClr val="tx1">
                    <a:lumMod val="50000"/>
                    <a:lumOff val="50000"/>
                  </a:schemeClr>
                </a:solidFill>
                <a:latin typeface="+mn-lt"/>
                <a:ea typeface="+mn-ea"/>
                <a:cs typeface="+mn-cs"/>
              </a:defRPr>
            </a:pPr>
          </a:p>
        </c:txPr>
        <c:crossAx val="221044736"/>
        <c:crosses val="autoZero"/>
        <c:auto val="1"/>
        <c:lblAlgn val="ctr"/>
        <c:lblOffset val="100"/>
        <c:noMultiLvlLbl val="1"/>
      </c:catAx>
      <c:valAx>
        <c:axId val="22104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50000"/>
                    <a:lumOff val="50000"/>
                  </a:schemeClr>
                </a:solidFill>
                <a:latin typeface="+mn-lt"/>
                <a:ea typeface="+mn-ea"/>
                <a:cs typeface="+mn-cs"/>
              </a:defRPr>
            </a:pPr>
          </a:p>
        </c:txPr>
        <c:crossAx val="221030656"/>
        <c:crosses val="autoZero"/>
        <c:crossBetween val="between"/>
      </c:valAx>
      <c:catAx>
        <c:axId val="221046272"/>
        <c:scaling>
          <c:orientation val="minMax"/>
        </c:scaling>
        <c:delete val="1"/>
        <c:axPos val="b"/>
        <c:numFmt formatCode="General" sourceLinked="1"/>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50000"/>
                    <a:lumOff val="50000"/>
                  </a:schemeClr>
                </a:solidFill>
                <a:latin typeface="+mn-lt"/>
                <a:ea typeface="+mn-ea"/>
                <a:cs typeface="+mn-cs"/>
              </a:defRPr>
            </a:pPr>
          </a:p>
        </c:txPr>
        <c:crossAx val="221047808"/>
        <c:crosses val="autoZero"/>
        <c:auto val="1"/>
        <c:lblAlgn val="ctr"/>
        <c:lblOffset val="100"/>
        <c:noMultiLvlLbl val="1"/>
      </c:catAx>
      <c:valAx>
        <c:axId val="221047808"/>
        <c:scaling>
          <c:orientation val="minMax"/>
        </c:scaling>
        <c:delete val="0"/>
        <c:axPos val="r"/>
        <c:numFmt formatCode="\¥#,##0_);\(\¥#,##0\)" sourceLinked="0"/>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50000"/>
                    <a:lumOff val="50000"/>
                  </a:schemeClr>
                </a:solidFill>
                <a:latin typeface="+mn-lt"/>
                <a:ea typeface="+mn-ea"/>
                <a:cs typeface="+mn-cs"/>
              </a:defRPr>
            </a:pPr>
          </a:p>
        </c:txPr>
        <c:crossAx val="221046272"/>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50000"/>
                  <a:lumOff val="50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1" i="0" u="none" strike="noStrike" kern="1200" spc="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r>
              <a:rPr lang="en-US" sz="1400">
                <a:solidFill>
                  <a:schemeClr val="accent5">
                    <a:lumMod val="75000"/>
                  </a:schemeClr>
                </a:solidFill>
                <a:latin typeface="Arial" panose="020B0604020202090204" pitchFamily="7" charset="0"/>
                <a:cs typeface="Arial" panose="020B0604020202090204" pitchFamily="7" charset="0"/>
              </a:rPr>
              <a:t>1-12 months income and expenditure chart analysis</a:t>
            </a:r>
            <a:endParaRPr lang="en-US" sz="1400">
              <a:solidFill>
                <a:schemeClr val="accent5">
                  <a:lumMod val="75000"/>
                </a:schemeClr>
              </a:solidFill>
              <a:latin typeface="Arial" panose="020B0604020202090204" pitchFamily="7" charset="0"/>
              <a:cs typeface="Arial" panose="020B0604020202090204" pitchFamily="7" charset="0"/>
            </a:endParaRPr>
          </a:p>
        </c:rich>
      </c:tx>
      <c:layout/>
      <c:overlay val="0"/>
      <c:spPr>
        <a:noFill/>
        <a:ln>
          <a:noFill/>
        </a:ln>
        <a:effectLst/>
      </c:spPr>
    </c:title>
    <c:autoTitleDeleted val="0"/>
    <c:plotArea>
      <c:layout/>
      <c:barChart>
        <c:barDir val="col"/>
        <c:grouping val="clustered"/>
        <c:varyColors val="0"/>
        <c:ser>
          <c:idx val="0"/>
          <c:order val="0"/>
          <c:tx>
            <c:strRef>
              <c:f>Template2!$L$11</c:f>
              <c:strCache>
                <c:ptCount val="1"/>
                <c:pt idx="0">
                  <c:v>Total revenue</c:v>
                </c:pt>
              </c:strCache>
            </c:strRef>
          </c:tx>
          <c:spPr>
            <a:solidFill>
              <a:schemeClr val="accent5">
                <a:lumMod val="75000"/>
              </a:schemeClr>
            </a:solidFill>
            <a:ln>
              <a:noFill/>
            </a:ln>
            <a:effectLst/>
          </c:spPr>
          <c:invertIfNegative val="0"/>
          <c:dLbls>
            <c:delete val="1"/>
          </c:dLbls>
          <c:val>
            <c:numRef>
              <c:f>Template2!$L$12:$L$23</c:f>
              <c:numCache>
                <c:formatCode>"$"#,##0.00;\-"$"#,##0.00</c:formatCode>
                <c:ptCount val="12"/>
                <c:pt idx="0">
                  <c:v>12000</c:v>
                </c:pt>
                <c:pt idx="1">
                  <c:v>5000</c:v>
                </c:pt>
                <c:pt idx="2">
                  <c:v>5555</c:v>
                </c:pt>
                <c:pt idx="3">
                  <c:v>27000</c:v>
                </c:pt>
                <c:pt idx="4">
                  <c:v>12000</c:v>
                </c:pt>
                <c:pt idx="5">
                  <c:v>12000</c:v>
                </c:pt>
                <c:pt idx="6">
                  <c:v>36000</c:v>
                </c:pt>
                <c:pt idx="7">
                  <c:v>12000</c:v>
                </c:pt>
                <c:pt idx="8">
                  <c:v>12000</c:v>
                </c:pt>
                <c:pt idx="9">
                  <c:v>12000</c:v>
                </c:pt>
                <c:pt idx="10">
                  <c:v>216000</c:v>
                </c:pt>
                <c:pt idx="11">
                  <c:v>204000</c:v>
                </c:pt>
              </c:numCache>
            </c:numRef>
          </c:val>
        </c:ser>
        <c:ser>
          <c:idx val="1"/>
          <c:order val="1"/>
          <c:tx>
            <c:strRef>
              <c:f>Template2!$M$11</c:f>
              <c:strCache>
                <c:ptCount val="1"/>
                <c:pt idx="0">
                  <c:v>Total expenditure</c:v>
                </c:pt>
              </c:strCache>
            </c:strRef>
          </c:tx>
          <c:spPr>
            <a:solidFill>
              <a:srgbClr val="92D050"/>
            </a:solidFill>
            <a:ln>
              <a:noFill/>
            </a:ln>
            <a:effectLst/>
          </c:spPr>
          <c:invertIfNegative val="0"/>
          <c:dLbls>
            <c:delete val="1"/>
          </c:dLbls>
          <c:val>
            <c:numRef>
              <c:f>Template2!$M$12:$M$23</c:f>
              <c:numCache>
                <c:formatCode>"$"#,##0.00;\-"$"#,##0.00</c:formatCode>
                <c:ptCount val="12"/>
                <c:pt idx="0">
                  <c:v>500</c:v>
                </c:pt>
                <c:pt idx="1">
                  <c:v>1200</c:v>
                </c:pt>
                <c:pt idx="2">
                  <c:v>2000</c:v>
                </c:pt>
                <c:pt idx="3">
                  <c:v>5120</c:v>
                </c:pt>
                <c:pt idx="4">
                  <c:v>20000</c:v>
                </c:pt>
                <c:pt idx="5">
                  <c:v>2500</c:v>
                </c:pt>
                <c:pt idx="6">
                  <c:v>7500</c:v>
                </c:pt>
                <c:pt idx="7">
                  <c:v>2500</c:v>
                </c:pt>
                <c:pt idx="8">
                  <c:v>2500</c:v>
                </c:pt>
                <c:pt idx="9">
                  <c:v>2500</c:v>
                </c:pt>
                <c:pt idx="10">
                  <c:v>45000</c:v>
                </c:pt>
                <c:pt idx="11">
                  <c:v>42500</c:v>
                </c:pt>
              </c:numCache>
            </c:numRef>
          </c:val>
        </c:ser>
        <c:dLbls>
          <c:showLegendKey val="0"/>
          <c:showVal val="0"/>
          <c:showCatName val="0"/>
          <c:showSerName val="0"/>
          <c:showPercent val="0"/>
          <c:showBubbleSize val="0"/>
        </c:dLbls>
        <c:gapWidth val="219"/>
        <c:overlap val="-27"/>
        <c:axId val="220518656"/>
        <c:axId val="220524544"/>
      </c:barChart>
      <c:lineChart>
        <c:grouping val="standard"/>
        <c:varyColors val="0"/>
        <c:ser>
          <c:idx val="2"/>
          <c:order val="2"/>
          <c:tx>
            <c:strRef>
              <c:f>Template2!$N$11</c:f>
              <c:strCache>
                <c:ptCount val="1"/>
                <c:pt idx="0">
                  <c:v>Profit</c:v>
                </c:pt>
              </c:strCache>
            </c:strRef>
          </c:tx>
          <c:spPr>
            <a:ln w="28575" cap="rnd">
              <a:solidFill>
                <a:srgbClr val="92D050"/>
              </a:solidFill>
              <a:round/>
            </a:ln>
            <a:effectLst/>
          </c:spPr>
          <c:marker>
            <c:symbol val="none"/>
          </c:marker>
          <c:dLbls>
            <c:delete val="1"/>
          </c:dLbls>
          <c:val>
            <c:numRef>
              <c:f>Template2!$N$12:$N$23</c:f>
              <c:numCache>
                <c:formatCode>"$"#,##0.00;\-"$"#,##0.00</c:formatCode>
                <c:ptCount val="12"/>
                <c:pt idx="0">
                  <c:v>11500</c:v>
                </c:pt>
                <c:pt idx="1">
                  <c:v>3800</c:v>
                </c:pt>
                <c:pt idx="2">
                  <c:v>3555</c:v>
                </c:pt>
                <c:pt idx="3">
                  <c:v>21880</c:v>
                </c:pt>
                <c:pt idx="4">
                  <c:v>-8000</c:v>
                </c:pt>
                <c:pt idx="5">
                  <c:v>9500</c:v>
                </c:pt>
                <c:pt idx="6">
                  <c:v>28500</c:v>
                </c:pt>
                <c:pt idx="7">
                  <c:v>9500</c:v>
                </c:pt>
                <c:pt idx="8">
                  <c:v>9500</c:v>
                </c:pt>
                <c:pt idx="9">
                  <c:v>9500</c:v>
                </c:pt>
                <c:pt idx="10">
                  <c:v>171000</c:v>
                </c:pt>
                <c:pt idx="11">
                  <c:v>161500</c:v>
                </c:pt>
              </c:numCache>
            </c:numRef>
          </c:val>
          <c:smooth val="1"/>
        </c:ser>
        <c:dLbls>
          <c:showLegendKey val="0"/>
          <c:showVal val="0"/>
          <c:showCatName val="0"/>
          <c:showSerName val="0"/>
          <c:showPercent val="0"/>
          <c:showBubbleSize val="0"/>
        </c:dLbls>
        <c:marker val="0"/>
        <c:smooth val="1"/>
        <c:axId val="220518656"/>
        <c:axId val="220524544"/>
      </c:lineChart>
      <c:catAx>
        <c:axId val="2205186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p>
        </c:txPr>
        <c:crossAx val="220524544"/>
        <c:crosses val="autoZero"/>
        <c:auto val="1"/>
        <c:lblAlgn val="ctr"/>
        <c:lblOffset val="100"/>
        <c:noMultiLvlLbl val="0"/>
      </c:catAx>
      <c:valAx>
        <c:axId val="2205245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quot;#,##0.00" sourceLinked="1"/>
        <c:majorTickMark val="none"/>
        <c:minorTickMark val="none"/>
        <c:tickLblPos val="nextTo"/>
        <c:spPr>
          <a:noFill/>
          <a:ln>
            <a:noFill/>
          </a:ln>
          <a:effectLst/>
        </c:spPr>
        <c:txPr>
          <a:bodyPr rot="-60000000" spcFirstLastPara="1" vertOverflow="ellipsis" vert="horz" wrap="square" anchor="ctr" anchorCtr="1"/>
          <a:lstStyle/>
          <a:p>
            <a:pPr>
              <a:defRPr lang="en-US" sz="11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p>
        </c:txPr>
        <c:crossAx val="220518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11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100">
          <a:latin typeface="微软雅黑" panose="020B0503020204020204" pitchFamily="34" charset="-122"/>
          <a:ea typeface="微软雅黑" panose="020B0503020204020204" pitchFamily="34" charset="-122"/>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3.xml><?xml version="1.0" encoding="utf-8"?>
<formControlPr xmlns="http://schemas.microsoft.com/office/spreadsheetml/2009/9/main" objectType="Drop" dropLines="10" dx="15" page="10" val="0"/>
</file>

<file path=xl/ctrlProps/ctrlProp4.xml><?xml version="1.0" encoding="utf-8"?>
<formControlPr xmlns="http://schemas.microsoft.com/office/spreadsheetml/2009/9/main" objectType="Drop" dropLines="10" dx="15" page="10" val="0"/>
</file>

<file path=xl/ctrlProps/ctrlProp5.xml><?xml version="1.0" encoding="utf-8"?>
<formControlPr xmlns="http://schemas.microsoft.com/office/spreadsheetml/2009/9/main" objectType="Drop" dx="15" page="10" val="0"/>
</file>

<file path=xl/ctrlProps/ctrlProp6.xml><?xml version="1.0" encoding="utf-8"?>
<formControlPr xmlns="http://schemas.microsoft.com/office/spreadsheetml/2009/9/main" objectType="Drop" dx="15" page="10" val="0"/>
</file>

<file path=xl/ctrlProps/ctrlProp7.xml><?xml version="1.0" encoding="utf-8"?>
<formControlPr xmlns="http://schemas.microsoft.com/office/spreadsheetml/2009/9/main" objectType="Drop" dx="15" page="10" val="0"/>
</file>

<file path=xl/ctrlProps/ctrlProp8.xml><?xml version="1.0" encoding="utf-8"?>
<formControlPr xmlns="http://schemas.microsoft.com/office/spreadsheetml/2009/9/main" objectType="Drop" dx="15" page="10" val="0"/>
</file>

<file path=xl/drawings/_rels/drawing1.xml.rels><?xml version="1.0" encoding="UTF-8" standalone="yes"?>
<Relationships xmlns="http://schemas.openxmlformats.org/package/2006/relationships"><Relationship Id="rId2" Type="http://schemas.openxmlformats.org/officeDocument/2006/relationships/hyperlink" Target="#'1.Summation'!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10.Slicer'!A1"/></Relationships>
</file>

<file path=xl/drawings/_rels/drawing11.xml.rels><?xml version="1.0" encoding="UTF-8" standalone="yes"?>
<Relationships xmlns="http://schemas.openxmlformats.org/package/2006/relationships"><Relationship Id="rId1" Type="http://schemas.openxmlformats.org/officeDocument/2006/relationships/hyperlink" Target="#'11.Pull-down list'!A1"/></Relationships>
</file>

<file path=xl/drawings/_rels/drawing12.xml.rels><?xml version="1.0" encoding="UTF-8" standalone="yes"?>
<Relationships xmlns="http://schemas.openxmlformats.org/package/2006/relationships"><Relationship Id="rId1" Type="http://schemas.openxmlformats.org/officeDocument/2006/relationships/hyperlink" Target="#'12.Chart'!A1"/></Relationships>
</file>

<file path=xl/drawings/_rels/drawing13.xml.rels><?xml version="1.0" encoding="UTF-8" standalone="yes"?>
<Relationships xmlns="http://schemas.openxmlformats.org/package/2006/relationships"><Relationship Id="rId5" Type="http://schemas.openxmlformats.org/officeDocument/2006/relationships/hyperlink" Target="#'13.Shortcut'!A1"/><Relationship Id="rId4" Type="http://schemas.openxmlformats.org/officeDocument/2006/relationships/image" Target="../media/image16.png"/><Relationship Id="rId3" Type="http://schemas.openxmlformats.org/officeDocument/2006/relationships/image" Target="../media/image15.png"/><Relationship Id="rId2" Type="http://schemas.openxmlformats.org/officeDocument/2006/relationships/chart" Target="../charts/chart2.xml"/><Relationship Id="rId1" Type="http://schemas.openxmlformats.org/officeDocument/2006/relationships/chart" Target="../charts/chart1.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hyperlink" Target="#'2.Fill Cell'!A1"/><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hyperlink" Target="#'3.Split Data'!A1"/><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hyperlink" Target="#'4.Merge'!A1"/><Relationship Id="rId1" Type="http://schemas.openxmlformats.org/officeDocument/2006/relationships/hyperlink" Target="#'4.&#36716;&#32622;'!A1"/></Relationships>
</file>

<file path=xl/drawings/_rels/drawing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5.Transposition'!A1"/></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6.Sort and Filter'!A1"/><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7.Reading Model'!A1"/></Relationships>
</file>

<file path=xl/drawings/_rels/drawing8.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hyperlink" Target="#'8.Table'!A1"/></Relationships>
</file>

<file path=xl/drawings/_rels/drawing9.xml.rels><?xml version="1.0" encoding="UTF-8" standalone="yes"?>
<Relationships xmlns="http://schemas.openxmlformats.org/package/2006/relationships"><Relationship Id="rId1" Type="http://schemas.openxmlformats.org/officeDocument/2006/relationships/hyperlink" Target="#'9.Pivot Table'!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0</xdr:row>
      <xdr:rowOff>13335</xdr:rowOff>
    </xdr:from>
    <xdr:to>
      <xdr:col>0</xdr:col>
      <xdr:colOff>12047220</xdr:colOff>
      <xdr:row>6</xdr:row>
      <xdr:rowOff>40640</xdr:rowOff>
    </xdr:to>
    <xdr:pic>
      <xdr:nvPicPr>
        <xdr:cNvPr id="5" name="图片 4" descr="编组 4"/>
        <xdr:cNvPicPr>
          <a:picLocks noChangeAspect="1"/>
        </xdr:cNvPicPr>
      </xdr:nvPicPr>
      <xdr:blipFill>
        <a:blip r:embed="rId1"/>
        <a:stretch>
          <a:fillRect/>
        </a:stretch>
      </xdr:blipFill>
      <xdr:spPr>
        <a:xfrm>
          <a:off x="635" y="13335"/>
          <a:ext cx="12046585" cy="5196205"/>
        </a:xfrm>
        <a:prstGeom prst="rect">
          <a:avLst/>
        </a:prstGeom>
      </xdr:spPr>
    </xdr:pic>
    <xdr:clientData/>
  </xdr:twoCellAnchor>
  <xdr:twoCellAnchor editAs="absolute">
    <xdr:from>
      <xdr:col>0</xdr:col>
      <xdr:colOff>5053965</xdr:colOff>
      <xdr:row>3</xdr:row>
      <xdr:rowOff>1588770</xdr:rowOff>
    </xdr:from>
    <xdr:to>
      <xdr:col>0</xdr:col>
      <xdr:colOff>6998335</xdr:colOff>
      <xdr:row>3</xdr:row>
      <xdr:rowOff>2219960</xdr:rowOff>
    </xdr:to>
    <xdr:sp>
      <xdr:nvSpPr>
        <xdr:cNvPr id="3" name="“下一步”按钮" descr="导航到下一步的超链接按钮形状">
          <a:hlinkClick xmlns:r="http://schemas.openxmlformats.org/officeDocument/2006/relationships" r:id="rId2"/>
        </xdr:cNvPr>
        <xdr:cNvSpPr/>
      </xdr:nvSpPr>
      <xdr:spPr>
        <a:xfrm>
          <a:off x="5053965" y="3399790"/>
          <a:ext cx="1944370" cy="631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US" sz="2000" b="1">
            <a:solidFill>
              <a:schemeClr val="lt1"/>
            </a:solidFill>
            <a:latin typeface="Microsoft YaHei UI" panose="020B0503020204020204" pitchFamily="34" charset="-122"/>
            <a:ea typeface="Microsoft YaHei UI" panose="020B0503020204020204" pitchFamily="34" charset="-122"/>
            <a:cs typeface="+mn-cs"/>
          </a:endParaRPr>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0</xdr:col>
      <xdr:colOff>304165</xdr:colOff>
      <xdr:row>0</xdr:row>
      <xdr:rowOff>252730</xdr:rowOff>
    </xdr:from>
    <xdr:to>
      <xdr:col>1</xdr:col>
      <xdr:colOff>5151755</xdr:colOff>
      <xdr:row>36</xdr:row>
      <xdr:rowOff>114300</xdr:rowOff>
    </xdr:to>
    <xdr:grpSp>
      <xdr:nvGrpSpPr>
        <xdr:cNvPr id="3" name="组 2" descr="使用数据透视表汇总数据&#10;查看“日期”、“销售人员”、“产品”和“金额”列。你能&#10;快速确定哪种产品是最赚钱的吗？或确定哪个销售人员&#10;的销售额名列前茅？此情况下即可使用数据透视表。&#10;创建数据透视表时，单击几个按钮&#10;即可汇总数据。现在我们知道了哪个产品是最赚钱的。&#10;现在，将介绍如何透视数据，进而找出哪个销售人员的&#10;销售额名列前茅。单击数据透视表中的任意单元格，单击&#10;“数据透视表分析”选项卡，然后单击“字段列表”。&#10;随即将显示一个窗格。在窗格顶部，取消选中“产品”。&#10;在窗格顶部，单击“销售人员”复选框。现在即可查看&#10;谁是业绩领先的销售人员。&#10;向下滚动查看更多详细信息&#10;下一步 &#10;"/>
        <xdr:cNvGrpSpPr/>
      </xdr:nvGrpSpPr>
      <xdr:grpSpPr>
        <a:xfrm>
          <a:off x="304165" y="252730"/>
          <a:ext cx="5951220" cy="7405370"/>
          <a:chOff x="305251" y="253302"/>
          <a:chExt cx="5851310" cy="7125864"/>
        </a:xfrm>
      </xdr:grpSpPr>
      <xdr:sp>
        <xdr:nvSpPr>
          <xdr:cNvPr id="98" name="矩形 97" descr="背景"/>
          <xdr:cNvSpPr/>
        </xdr:nvSpPr>
        <xdr:spPr>
          <a:xfrm>
            <a:off x="305251" y="253302"/>
            <a:ext cx="5851310" cy="712586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99" name="步骤" descr="使用数据透视表汇总数据"/>
          <xdr:cNvSpPr txBox="1"/>
        </xdr:nvSpPr>
        <xdr:spPr>
          <a:xfrm>
            <a:off x="569832" y="515830"/>
            <a:ext cx="5324141" cy="439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Summarizing Data Using PivotTable</a:t>
            </a:r>
            <a:endPar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100" name="直接连接符 99" descr="装饰性线条"/>
          <xdr:cNvCxnSpPr/>
        </xdr:nvCxnSpPr>
        <xdr:spPr>
          <a:xfrm>
            <a:off x="573144" y="1167171"/>
            <a:ext cx="5098630"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02" name="直接连接符​​ 101" descr="装饰性线条"/>
          <xdr:cNvCxnSpPr/>
        </xdr:nvCxnSpPr>
        <xdr:spPr>
          <a:xfrm>
            <a:off x="614715" y="6505325"/>
            <a:ext cx="5098630"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04" name="步骤" descr="查看“日期”、“销售人员”、“产品”和“金额”列。你能快速确定哪个产品是最赚钱的吗？或者哪个销售人员的销售额名列前茅？这是下方的数据透视表可以帮得上的地方"/>
          <xdr:cNvSpPr txBox="1"/>
        </xdr:nvSpPr>
        <xdr:spPr>
          <a:xfrm>
            <a:off x="1049417" y="1539333"/>
            <a:ext cx="4787321" cy="734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Look at the Outlets, Sales Months, Products, Quantity, and Total Amount columns. Can you quickly determine the total sales of each product and in each outlet, or in which month the sales amount is the highest? Pivot table is a good choice for this.</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5" name="椭圆 104" descr="1"/>
          <xdr:cNvSpPr/>
        </xdr:nvSpPr>
        <xdr:spPr>
          <a:xfrm>
            <a:off x="583047" y="1573577"/>
            <a:ext cx="379251"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06" name="步骤" descr="创建数据透视表时，单击几个按钮即可汇总数据。现在我们知道了哪个产品是最赚钱的"/>
          <xdr:cNvSpPr txBox="1"/>
        </xdr:nvSpPr>
        <xdr:spPr>
          <a:xfrm>
            <a:off x="1067402" y="2567954"/>
            <a:ext cx="4872567" cy="743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Select any cell in the data sheet on the right and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Insert -&gt; PivotTable</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You can place a PivotTable at the specified position in the existing worksheet or a new one.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7" name="椭圆 106" descr="2"/>
          <xdr:cNvSpPr/>
        </xdr:nvSpPr>
        <xdr:spPr>
          <a:xfrm>
            <a:off x="583671" y="2607387"/>
            <a:ext cx="379251"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08" name="步骤" descr="现在，将介绍如何透视数据，以便可以找出哪位销售人员的销售额名列前茅。单击数据透视表中的任意单元格，然后单击“显示字段列表”"/>
          <xdr:cNvSpPr txBox="1"/>
        </xdr:nvSpPr>
        <xdr:spPr>
          <a:xfrm>
            <a:off x="1076702" y="3564186"/>
            <a:ext cx="4876979" cy="1007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Now, let us show you how to pivot the data to find the total sales of each product or in each outlet. Click in the PivotTable area, click and drag Products to the Rows field, Outlets to the Columns field, and Total Amount to the Values field. Then, you will clearly see the total sales of each product and in each outlet at a glance.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9" name="椭圆 108" descr="3"/>
          <xdr:cNvSpPr/>
        </xdr:nvSpPr>
        <xdr:spPr>
          <a:xfrm>
            <a:off x="583670" y="3643500"/>
            <a:ext cx="379251"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0" name="步骤" descr="将显示“数据透视表字段”窗格。在窗格底部的“行”下方，单击“产品”，然后单击“删除字段”"/>
          <xdr:cNvSpPr txBox="1"/>
        </xdr:nvSpPr>
        <xdr:spPr>
          <a:xfrm>
            <a:off x="1059098" y="4842697"/>
            <a:ext cx="4905319" cy="732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PivotTable defaults to cumulative summary. If you want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Average, Count, Maximum, Minimum</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etc., you can right-click the data,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Summarize Values By</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then choose the summary method.</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11" name="椭圆 110" descr="4"/>
          <xdr:cNvSpPr/>
        </xdr:nvSpPr>
        <xdr:spPr>
          <a:xfrm>
            <a:off x="569904" y="4838914"/>
            <a:ext cx="379251"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2" name="步骤" descr="在窗格顶部，单击“销售人员”复选框。现在可以知道谁是业绩领先的销售人员"/>
          <xdr:cNvSpPr txBox="1"/>
        </xdr:nvSpPr>
        <xdr:spPr>
          <a:xfrm>
            <a:off x="1067319" y="5783236"/>
            <a:ext cx="4658335" cy="327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Come on and try it!</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xdr:from>
      <xdr:col>0</xdr:col>
      <xdr:colOff>612140</xdr:colOff>
      <xdr:row>27</xdr:row>
      <xdr:rowOff>82550</xdr:rowOff>
    </xdr:from>
    <xdr:to>
      <xdr:col>0</xdr:col>
      <xdr:colOff>998220</xdr:colOff>
      <xdr:row>29</xdr:row>
      <xdr:rowOff>86360</xdr:rowOff>
    </xdr:to>
    <xdr:sp>
      <xdr:nvSpPr>
        <xdr:cNvPr id="5" name="椭圆 4" descr="4"/>
        <xdr:cNvSpPr/>
      </xdr:nvSpPr>
      <xdr:spPr>
        <a:xfrm>
          <a:off x="612140" y="5911850"/>
          <a:ext cx="386080" cy="384810"/>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5</a:t>
          </a:r>
          <a:endParaRPr lang="en-US" sz="1600">
            <a:latin typeface="PingFang SC" panose="020B0400000000000000" charset="-122"/>
            <a:ea typeface="PingFang SC" panose="020B0400000000000000" charset="-122"/>
            <a:cs typeface="Segoe UI Semibold" panose="020B0702040204020203" pitchFamily="34" charset="0"/>
          </a:endParaRPr>
        </a:p>
      </xdr:txBody>
    </xdr:sp>
    <xdr:clientData/>
  </xdr:twoCellAnchor>
  <xdr:twoCellAnchor>
    <xdr:from>
      <xdr:col>1</xdr:col>
      <xdr:colOff>3751580</xdr:colOff>
      <xdr:row>33</xdr:row>
      <xdr:rowOff>15240</xdr:rowOff>
    </xdr:from>
    <xdr:to>
      <xdr:col>1</xdr:col>
      <xdr:colOff>4704715</xdr:colOff>
      <xdr:row>36</xdr:row>
      <xdr:rowOff>57785</xdr:rowOff>
    </xdr:to>
    <xdr:sp>
      <xdr:nvSpPr>
        <xdr:cNvPr id="6" name="右箭头 5">
          <a:hlinkClick xmlns:r="http://schemas.openxmlformats.org/officeDocument/2006/relationships" r:id="rId1"/>
        </xdr:cNvPr>
        <xdr:cNvSpPr/>
      </xdr:nvSpPr>
      <xdr:spPr>
        <a:xfrm>
          <a:off x="4855210" y="698754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395605</xdr:colOff>
      <xdr:row>2</xdr:row>
      <xdr:rowOff>203200</xdr:rowOff>
    </xdr:from>
    <xdr:to>
      <xdr:col>7</xdr:col>
      <xdr:colOff>612775</xdr:colOff>
      <xdr:row>27</xdr:row>
      <xdr:rowOff>150495</xdr:rowOff>
    </xdr:to>
    <xdr:grpSp>
      <xdr:nvGrpSpPr>
        <xdr:cNvPr id="2" name="用表格轻松处理任务" descr="还可使用切片器进行筛选&#10;表格右侧的蓝色按钮面板即为切片器。&#10;注意：右侧数据包含针对不同部门和类别的&#10;不同销售额。&#10;单击“烘焙品”，Excel 将筛选出除“烘焙品”行&#10;以外的所有行。&#10;单击其他部门按钮，将再次筛选。&#10;现在，按住 Command 键，仅单击其中两个按钮，&#10;查看这两个部门。&#10;单击按钮右上角的“清除筛选器”按钮。该按钮&#10;带有“X”符号。&#10;向下滚动查看更多详细信息&#10;下一步 "/>
        <xdr:cNvGrpSpPr/>
      </xdr:nvGrpSpPr>
      <xdr:grpSpPr>
        <a:xfrm>
          <a:off x="395605" y="629920"/>
          <a:ext cx="5591175" cy="6100445"/>
          <a:chOff x="347810" y="266700"/>
          <a:chExt cx="5695950" cy="6039252"/>
        </a:xfrm>
      </xdr:grpSpPr>
      <xdr:sp>
        <xdr:nvSpPr>
          <xdr:cNvPr id="3" name="矩形 2" descr="背景"/>
          <xdr:cNvSpPr/>
        </xdr:nvSpPr>
        <xdr:spPr>
          <a:xfrm>
            <a:off x="347810" y="266700"/>
            <a:ext cx="5695950" cy="603925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PingFang SC" panose="020B0400000000000000" charset="-122"/>
              <a:ea typeface="PingFang SC" panose="020B0400000000000000" charset="-122"/>
            </a:endParaRPr>
          </a:p>
        </xdr:txBody>
      </xdr:sp>
      <xdr:sp>
        <xdr:nvSpPr>
          <xdr:cNvPr id="4" name="步骤" descr="用表格轻松处理任务"/>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Filtering Tool--Slicer</a:t>
            </a:r>
            <a:endPar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5" name="直接连接符 4" descr="装饰性线条"/>
          <xdr:cNvCxnSpPr/>
        </xdr:nvCxnSpPr>
        <xdr:spPr>
          <a:xfrm>
            <a:off x="568299" y="89281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6" name="直接连接符​​ 6" descr="装饰性线条"/>
          <xdr:cNvCxnSpPr/>
        </xdr:nvCxnSpPr>
        <xdr:spPr>
          <a:xfrm>
            <a:off x="637448" y="5348969"/>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8" name="步骤" descr="表格可以为你带来特殊的功能和便利。下面介绍如何创建表格："/>
          <xdr:cNvSpPr txBox="1"/>
        </xdr:nvSpPr>
        <xdr:spPr>
          <a:xfrm>
            <a:off x="561736" y="1080909"/>
            <a:ext cx="5373748" cy="718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1"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Slicer can be used only in tables and PivotTables</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In both scenarios, you can use it in a similar way. Next, we will introduce it with the PivotTable as example:</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9" name="步骤" descr="单击右侧的数据，再单击“插入”&gt;“表格”&gt;“确定”"/>
          <xdr:cNvSpPr txBox="1"/>
        </xdr:nvSpPr>
        <xdr:spPr>
          <a:xfrm>
            <a:off x="1022635" y="1901960"/>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First, create a new PivotTable based on the data sheet on the right, with Grade and Name as rows, and Class as values. </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10" name="椭圆 9" descr="1"/>
          <xdr:cNvSpPr/>
        </xdr:nvSpPr>
        <xdr:spPr>
          <a:xfrm>
            <a:off x="575956" y="1899099"/>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 name="步骤" descr="现在，你创建了一个表格，即一个具有特殊功能的单元格的集合。对于初学者：表格提供了镶边行，更易于阅读"/>
          <xdr:cNvSpPr txBox="1"/>
        </xdr:nvSpPr>
        <xdr:spPr>
          <a:xfrm>
            <a:off x="1022647" y="257496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 </a:t>
            </a: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the button panel on the right,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click any cell in the data sheet</a:t>
            </a:r>
            <a:r>
              <a:rPr lang="en-US" sz="1200" b="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Click Slicer under the Insert tab.</a:t>
            </a:r>
            <a:endParaRPr lang="en-US" sz="1200" b="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2" name="椭圆 11" descr="2"/>
          <xdr:cNvSpPr/>
        </xdr:nvSpPr>
        <xdr:spPr>
          <a:xfrm>
            <a:off x="590610" y="2513147"/>
            <a:ext cx="371418" cy="371844"/>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3" name="步骤" descr="你也可以轻松创建新行。在“肉类”下方的空单元格中，键入一些文本，然后按 Enter。表格将出现一个新行"/>
          <xdr:cNvSpPr txBox="1"/>
        </xdr:nvSpPr>
        <xdr:spPr>
          <a:xfrm>
            <a:off x="1011754" y="3273842"/>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Select the filtering criteria (you can select multiple criteria). To filter by class, select Class as the filtering criterion.</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4" name="椭圆 13" descr="3"/>
          <xdr:cNvSpPr/>
        </xdr:nvSpPr>
        <xdr:spPr>
          <a:xfrm>
            <a:off x="561532" y="3300902"/>
            <a:ext cx="371587" cy="363464"/>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5" name="步骤" descr="还可以轻松创建列：在表格的右下角，单击调整大小的句柄并将其向右拖动两列"/>
          <xdr:cNvSpPr txBox="1"/>
        </xdr:nvSpPr>
        <xdr:spPr>
          <a:xfrm>
            <a:off x="1022672" y="3927599"/>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Once you have selected the filter criteria, you can click to select them based on the slicer.</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16" name="椭圆 15" descr="4"/>
          <xdr:cNvSpPr/>
        </xdr:nvSpPr>
        <xdr:spPr>
          <a:xfrm>
            <a:off x="590412" y="3974124"/>
            <a:ext cx="371587" cy="363464"/>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7" name="步骤" descr="请注意这两列的创建和格式设置方式，并且文本“1 月”和“2 月”已填充"/>
          <xdr:cNvSpPr txBox="1"/>
        </xdr:nvSpPr>
        <xdr:spPr>
          <a:xfrm>
            <a:off x="993811" y="4605631"/>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Click </a:t>
            </a: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the “Clear Filter” button in the upper right corner. The button appears with an "X".</a:t>
            </a:r>
            <a:endParaRPr lang="en-US" alt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22" name="椭圆 21" descr="5"/>
          <xdr:cNvSpPr/>
        </xdr:nvSpPr>
        <xdr:spPr>
          <a:xfrm>
            <a:off x="575981" y="4666260"/>
            <a:ext cx="371587" cy="363464"/>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tLang="en-US" sz="1600">
                <a:latin typeface="PingFang SC" panose="020B0400000000000000" charset="-122"/>
                <a:ea typeface="PingFang SC" panose="020B0400000000000000" charset="-122"/>
                <a:cs typeface="Segoe UI Semibold" panose="020B0702040204020203" pitchFamily="34" charset="0"/>
              </a:rPr>
              <a:t>5</a:t>
            </a:r>
            <a:endParaRPr lang="en-US" alt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xdr:from>
      <xdr:col>12</xdr:col>
      <xdr:colOff>1011555</xdr:colOff>
      <xdr:row>14</xdr:row>
      <xdr:rowOff>121285</xdr:rowOff>
    </xdr:from>
    <xdr:to>
      <xdr:col>13</xdr:col>
      <xdr:colOff>645160</xdr:colOff>
      <xdr:row>16</xdr:row>
      <xdr:rowOff>183515</xdr:rowOff>
    </xdr:to>
    <xdr:sp>
      <xdr:nvSpPr>
        <xdr:cNvPr id="19" name="弧形 18" descr="箭头"/>
        <xdr:cNvSpPr/>
      </xdr:nvSpPr>
      <xdr:spPr>
        <a:xfrm rot="9449787" flipH="1">
          <a:off x="10563225" y="3921125"/>
          <a:ext cx="974725" cy="495300"/>
        </a:xfrm>
        <a:prstGeom prst="arc">
          <a:avLst>
            <a:gd name="adj1" fmla="val 15011426"/>
            <a:gd name="adj2" fmla="val 19163638"/>
          </a:avLst>
        </a:prstGeom>
        <a:solidFill>
          <a:sysClr val="window" lastClr="FFFFFF"/>
        </a:solidFill>
        <a:ln w="19050">
          <a:solidFill>
            <a:srgbClr val="0070C0"/>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rtl="0"/>
          <a:endParaRPr lang="en-US" altLang="en-US" sz="1100">
            <a:latin typeface="PingFang SC" panose="020B0400000000000000" charset="-122"/>
            <a:ea typeface="PingFang SC" panose="020B0400000000000000" charset="-122"/>
          </a:endParaRPr>
        </a:p>
      </xdr:txBody>
    </xdr:sp>
    <xdr:clientData/>
  </xdr:twoCellAnchor>
  <xdr:twoCellAnchor>
    <xdr:from>
      <xdr:col>13</xdr:col>
      <xdr:colOff>388619</xdr:colOff>
      <xdr:row>15</xdr:row>
      <xdr:rowOff>55880</xdr:rowOff>
    </xdr:from>
    <xdr:to>
      <xdr:col>16</xdr:col>
      <xdr:colOff>495299</xdr:colOff>
      <xdr:row>17</xdr:row>
      <xdr:rowOff>175260</xdr:rowOff>
    </xdr:to>
    <xdr:sp>
      <xdr:nvSpPr>
        <xdr:cNvPr id="20" name="文本框 19"/>
        <xdr:cNvSpPr txBox="1"/>
      </xdr:nvSpPr>
      <xdr:spPr>
        <a:xfrm>
          <a:off x="11280775" y="4150360"/>
          <a:ext cx="2465070" cy="471170"/>
        </a:xfrm>
        <a:prstGeom prst="rect">
          <a:avLst/>
        </a:prstGeom>
        <a:solidFill>
          <a:schemeClr val="lt1"/>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PingFang SC" panose="020B0400000000000000" charset="-122"/>
              <a:ea typeface="PingFang SC" panose="020B0400000000000000" charset="-122"/>
            </a:rPr>
            <a:t>Double-click to change the calculation method</a:t>
          </a:r>
          <a:endParaRPr lang="en-US" sz="1100">
            <a:latin typeface="PingFang SC" panose="020B0400000000000000" charset="-122"/>
            <a:ea typeface="PingFang SC" panose="020B0400000000000000" charset="-122"/>
          </a:endParaRPr>
        </a:p>
      </xdr:txBody>
    </xdr:sp>
    <xdr:clientData/>
  </xdr:twoCellAnchor>
  <xdr:twoCellAnchor>
    <xdr:from>
      <xdr:col>6</xdr:col>
      <xdr:colOff>217170</xdr:colOff>
      <xdr:row>24</xdr:row>
      <xdr:rowOff>13970</xdr:rowOff>
    </xdr:from>
    <xdr:to>
      <xdr:col>7</xdr:col>
      <xdr:colOff>398145</xdr:colOff>
      <xdr:row>26</xdr:row>
      <xdr:rowOff>201295</xdr:rowOff>
    </xdr:to>
    <xdr:sp>
      <xdr:nvSpPr>
        <xdr:cNvPr id="21" name="右箭头 20">
          <a:hlinkClick xmlns:r="http://schemas.openxmlformats.org/officeDocument/2006/relationships" r:id="rId1"/>
        </xdr:cNvPr>
        <xdr:cNvSpPr/>
      </xdr:nvSpPr>
      <xdr:spPr>
        <a:xfrm>
          <a:off x="4823460" y="5953760"/>
          <a:ext cx="948690"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0</xdr:col>
      <xdr:colOff>309880</xdr:colOff>
      <xdr:row>0</xdr:row>
      <xdr:rowOff>276225</xdr:rowOff>
    </xdr:from>
    <xdr:to>
      <xdr:col>1</xdr:col>
      <xdr:colOff>5784215</xdr:colOff>
      <xdr:row>23</xdr:row>
      <xdr:rowOff>180975</xdr:rowOff>
    </xdr:to>
    <xdr:grpSp>
      <xdr:nvGrpSpPr>
        <xdr:cNvPr id="3" name="组 2" descr="插入下拉列表&#10;下拉列表使数据输入更容易。操作方法如下：&#10;我们希望对于右侧的每种食品，仅三个&#10;部门名称是有效项。这些部门为农产品、肉类和烘焙品。&#10;单击并拖动，选择“部门”下方的黄色单元格。&#10;在“数据”选项卡上，单击“数据有效性”。在“允许”下，单击“序列”。&#10;在“来源”框中，键入“农产品, 肉类, 烘焙品”。请确保在它们之间&#10;加入逗号。完成后，单击“确定”。&#10;现在单击“苹果”旁边的黄色单元格，你会看到一个下拉菜单。&#10;向下滚动查看更多详细信息&#10;下一步 "/>
        <xdr:cNvGrpSpPr/>
      </xdr:nvGrpSpPr>
      <xdr:grpSpPr>
        <a:xfrm>
          <a:off x="309880" y="276225"/>
          <a:ext cx="6577965" cy="4857750"/>
          <a:chOff x="333375" y="276225"/>
          <a:chExt cx="6429694" cy="4895315"/>
        </a:xfrm>
      </xdr:grpSpPr>
      <xdr:sp>
        <xdr:nvSpPr>
          <xdr:cNvPr id="89" name="矩形​ 88" descr="背景"/>
          <xdr:cNvSpPr/>
        </xdr:nvSpPr>
        <xdr:spPr>
          <a:xfrm>
            <a:off x="333375" y="276225"/>
            <a:ext cx="6429694" cy="489531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90" name="步骤" descr="插入下拉列表"/>
          <xdr:cNvSpPr txBox="1"/>
        </xdr:nvSpPr>
        <xdr:spPr>
          <a:xfrm>
            <a:off x="569811" y="393329"/>
            <a:ext cx="5320741" cy="420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Insert Drop-down List</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xnSp>
        <xdr:nvCxnSpPr>
          <xdr:cNvPr id="91" name="直接连接符 90" descr="装饰性线条"/>
          <xdr:cNvCxnSpPr/>
        </xdr:nvCxnSpPr>
        <xdr:spPr>
          <a:xfrm>
            <a:off x="573244" y="887236"/>
            <a:ext cx="5095931"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93" name="直接连接符 92" descr="装饰性线条"/>
          <xdr:cNvCxnSpPr/>
        </xdr:nvCxnSpPr>
        <xdr:spPr>
          <a:xfrm>
            <a:off x="573244" y="4163427"/>
            <a:ext cx="5095931"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95" name="步骤" descr="下拉列表使数据输入更容易。方法如下："/>
          <xdr:cNvSpPr txBox="1"/>
        </xdr:nvSpPr>
        <xdr:spPr>
          <a:xfrm>
            <a:off x="566787" y="961598"/>
            <a:ext cx="5407019" cy="248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Drop-down lists make data entry easier. Let us show you how it works: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96" name="步骤" descr="我们希望对于右侧的每种食品，仅三个部门名称是有效项。这些部门为农产品、肉类和烘焙品"/>
          <xdr:cNvSpPr txBox="1"/>
        </xdr:nvSpPr>
        <xdr:spPr>
          <a:xfrm>
            <a:off x="980095" y="1359373"/>
            <a:ext cx="4910762" cy="521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We want only three department names to be valid for each food on the right. Those are Meat, Fruits and Condiments.</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97" name="椭圆 96" descr="1"/>
          <xdr:cNvSpPr/>
        </xdr:nvSpPr>
        <xdr:spPr>
          <a:xfrm>
            <a:off x="570003" y="1317552"/>
            <a:ext cx="376978" cy="374206"/>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98" name="步骤" descr="单击并拖动，选择“部门”下方的黄色单元格"/>
          <xdr:cNvSpPr txBox="1"/>
        </xdr:nvSpPr>
        <xdr:spPr>
          <a:xfrm>
            <a:off x="980094" y="1968870"/>
            <a:ext cx="4910763" cy="469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Select the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green cell under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Department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99" name="椭圆 98" descr="2"/>
          <xdr:cNvSpPr/>
        </xdr:nvSpPr>
        <xdr:spPr>
          <a:xfrm>
            <a:off x="570003" y="1922362"/>
            <a:ext cx="376978" cy="378892"/>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00" name="步骤" descr="在“数据”选项卡上，单击“数据有效性”。在“允许”下，单击“序列”"/>
          <xdr:cNvSpPr txBox="1"/>
        </xdr:nvSpPr>
        <xdr:spPr>
          <a:xfrm>
            <a:off x="980095" y="2480107"/>
            <a:ext cx="4910762" cy="478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On the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Data</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tab,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Data Validation</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Under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Allow</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List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1" name="椭圆 100" descr="3"/>
          <xdr:cNvSpPr/>
        </xdr:nvSpPr>
        <xdr:spPr>
          <a:xfrm>
            <a:off x="570003" y="2436359"/>
            <a:ext cx="376978" cy="378893"/>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02" name="步骤" descr="在“来源”框中，键入“农产品, 肉类, 烘焙品”。请确保在它们之间输入逗号。完成后，单击“确定”"/>
          <xdr:cNvSpPr txBox="1"/>
        </xdr:nvSpPr>
        <xdr:spPr>
          <a:xfrm>
            <a:off x="980095" y="2955563"/>
            <a:ext cx="4744611" cy="565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 the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Source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box, type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Meat, Fruits, Condiments</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and make sure to use a comma between them. Once done,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OK</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3" name="椭圆 102" descr="4"/>
          <xdr:cNvSpPr/>
        </xdr:nvSpPr>
        <xdr:spPr>
          <a:xfrm>
            <a:off x="570003" y="2932940"/>
            <a:ext cx="376978" cy="378893"/>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04" name="步骤" descr="现在单击“苹果”旁边的黄色单元格，你会看到一个下拉菜单"/>
          <xdr:cNvSpPr txBox="1"/>
        </xdr:nvSpPr>
        <xdr:spPr>
          <a:xfrm>
            <a:off x="980095" y="3581434"/>
            <a:ext cx="4910762" cy="454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Now click on the green cell next to </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Chicken</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and you will see a drop-down menu.</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5" name="椭圆 104" descr="5"/>
          <xdr:cNvSpPr/>
        </xdr:nvSpPr>
        <xdr:spPr>
          <a:xfrm>
            <a:off x="570003" y="3533002"/>
            <a:ext cx="376978" cy="378892"/>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5</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editAs="absolute">
    <xdr:from>
      <xdr:col>0</xdr:col>
      <xdr:colOff>351790</xdr:colOff>
      <xdr:row>27</xdr:row>
      <xdr:rowOff>123825</xdr:rowOff>
    </xdr:from>
    <xdr:to>
      <xdr:col>2</xdr:col>
      <xdr:colOff>0</xdr:colOff>
      <xdr:row>62</xdr:row>
      <xdr:rowOff>104775</xdr:rowOff>
    </xdr:to>
    <xdr:grpSp>
      <xdr:nvGrpSpPr>
        <xdr:cNvPr id="7" name="下拉列表的最佳做法：使用表格。" descr="下拉列表的最佳做法：使用表格。&#10;我们刚刚介绍了如何为部门列表插入下拉菜单。但&#10;如果此列表发生了更改会怎么样？例如，如果新增了一个叫做“奶制品”的部门？&#10;必须更新数据有效性对话框。但还有一个更高效的方法，&#10;首先创建表格：&#10;在 F 列中，单击表示某个部门的单元格。例如，单击“肉类”。&#10;按  创建表，&#10;然后按“确定”。&#10;现在，再次设置数据有效性。在列 D 中，选择“部门”&#10;下所有的空单元格。&#10;在“数据”选项卡上，单击“数据有效性”。在“允许”下，单击“序列”。&#10;在“来源”框中进行单击，然后单击右侧的箭头按钮。&#10;单击并拖动，仅选择 F 列中的“农产品”、“肉类”和“烘焙品”单元格。&#10;然后单击向下箭头按钮或按 Return。&#10;在“来源”框中应会看到：=$F$32:$F$34。（如果看不到，&#10;可在其中键入内容。）单击“确定”。&#10;现在，单击下拉箭头。只显示三个部门：&#10;农产品、肉类和烘焙品。但是如果在“烘焙品”下方的 F 列中添加一个新部门，&#10;该列将更新显示新的部门。 &#10;"/>
        <xdr:cNvGrpSpPr/>
      </xdr:nvGrpSpPr>
      <xdr:grpSpPr>
        <a:xfrm>
          <a:off x="351790" y="5838825"/>
          <a:ext cx="6864350" cy="6648450"/>
          <a:chOff x="390525" y="6036469"/>
          <a:chExt cx="6772639" cy="6648450"/>
        </a:xfrm>
      </xdr:grpSpPr>
      <xdr:sp>
        <xdr:nvSpPr>
          <xdr:cNvPr id="118" name="矩形​ 117" descr="背景"/>
          <xdr:cNvSpPr/>
        </xdr:nvSpPr>
        <xdr:spPr>
          <a:xfrm>
            <a:off x="390525" y="6036469"/>
            <a:ext cx="6758748" cy="6648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19" name="步骤" descr="下拉列表的最佳做法：使用表格"/>
          <xdr:cNvSpPr txBox="1"/>
        </xdr:nvSpPr>
        <xdr:spPr>
          <a:xfrm>
            <a:off x="622272" y="6069442"/>
            <a:ext cx="6540892" cy="757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Tables, A Simpler Way to Make Drop-down Lists</a:t>
            </a:r>
            <a:endPar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120" name="直接连接符 119" descr="装饰性线条"/>
          <xdr:cNvCxnSpPr/>
        </xdr:nvCxnSpPr>
        <xdr:spPr>
          <a:xfrm>
            <a:off x="625717" y="6672104"/>
            <a:ext cx="6367201"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21" name="步骤" descr="我们刚刚介绍了如何为部门列表插入下拉菜单。但如果此列表发生了更改会怎么样？例如，如果新增了一个叫做“奶制品”的部门？必须更新数据有效性对话框。但是，更有效的方法是先创建一个表格："/>
          <xdr:cNvSpPr txBox="1"/>
        </xdr:nvSpPr>
        <xdr:spPr>
          <a:xfrm>
            <a:off x="619335" y="6894989"/>
            <a:ext cx="6399717" cy="570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 case we want to set the data validation, it would be not sufficient to directly input the data. So what happens if we refer to a table?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22" name="步骤" descr="在 G 列中，单击表示某个部门的单元格。例如，单击“肉类”"/>
          <xdr:cNvSpPr txBox="1"/>
        </xdr:nvSpPr>
        <xdr:spPr>
          <a:xfrm>
            <a:off x="1026926" y="7674711"/>
            <a:ext cx="5354119"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In column F, click the cell for any department. For example, click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Meat</a:t>
            </a:r>
            <a:r>
              <a:rPr lang="en-US" sz="1200">
                <a:solidFill>
                  <a:srgbClr val="404040"/>
                </a:solidFill>
                <a:latin typeface="PingFang SC" panose="020B0400000000000000" charset="-122"/>
                <a:ea typeface="PingFang SC" panose="020B0400000000000000" charset="-122"/>
                <a:cs typeface="Segoe UI" panose="020B0502040204020203" pitchFamily="34" charset="0"/>
              </a:rPr>
              <a:t>.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23" name="椭圆 122" descr="1"/>
          <xdr:cNvSpPr/>
        </xdr:nvSpPr>
        <xdr:spPr>
          <a:xfrm>
            <a:off x="622274" y="7632213"/>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24" name="步骤" descr="现在，单击下拉箭头。只显示三个部门：农产品、肉类和烘焙品。但如果在“烘焙品”下方的 F 列内添加新部门，新部门将会更新在下拉菜单中"/>
          <xdr:cNvSpPr txBox="1"/>
        </xdr:nvSpPr>
        <xdr:spPr>
          <a:xfrm>
            <a:off x="1040293" y="11409839"/>
            <a:ext cx="5961060" cy="995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lvl="0" indent="0" algn="l" defTabSz="914400" eaLnBrk="1" latinLnBrk="0" hangingPunct="1">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Now, click the drop-down arrow. You will see the three departments only: Meat, Fruits, and Condiments. However, if you add a new department in column F under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Condiments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the new department will be added to the drop-down menu.</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marL="0" lvl="0" indent="0" algn="l" defTabSz="914400" eaLnBrk="1" latinLnBrk="0" hangingPunct="1">
              <a:defRPr/>
            </a:pPr>
            <a:endParaRPr>
              <a:latin typeface="PingFang SC" panose="020B0400000000000000" charset="-122"/>
              <a:ea typeface="PingFang SC" panose="020B0400000000000000" charset="-122"/>
            </a:endParaRPr>
          </a:p>
        </xdr:txBody>
      </xdr:sp>
      <xdr:sp>
        <xdr:nvSpPr>
          <xdr:cNvPr id="125" name="椭圆 124" descr="8"/>
          <xdr:cNvSpPr/>
        </xdr:nvSpPr>
        <xdr:spPr>
          <a:xfrm>
            <a:off x="622274" y="11544287"/>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8</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26" name="步骤" descr="按 Control+T 键创建表格，然后按“确定”"/>
          <xdr:cNvSpPr txBox="1"/>
        </xdr:nvSpPr>
        <xdr:spPr>
          <a:xfrm>
            <a:off x="1027020" y="8149114"/>
            <a:ext cx="6001513" cy="468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Press</a:t>
            </a:r>
            <a:r>
              <a:rPr lang="en-US" sz="1200" baseline="0">
                <a:solidFill>
                  <a:srgbClr val="404040"/>
                </a:solidFill>
                <a:latin typeface="PingFang SC" panose="020B0400000000000000" charset="-122"/>
                <a:ea typeface="PingFang SC" panose="020B0400000000000000" charset="-122"/>
                <a:cs typeface="Segoe UI" panose="020B0502040204020203" pitchFamily="34" charset="0"/>
              </a:rPr>
              <a:t>                           or click </a:t>
            </a:r>
            <a:r>
              <a:rPr lang="en-US" sz="1200" b="1" baseline="0">
                <a:solidFill>
                  <a:srgbClr val="404040"/>
                </a:solidFill>
                <a:latin typeface="PingFang SC" panose="020B0400000000000000" charset="-122"/>
                <a:ea typeface="PingFang SC" panose="020B0400000000000000" charset="-122"/>
                <a:cs typeface="Segoe UI" panose="020B0502040204020203" pitchFamily="34" charset="0"/>
              </a:rPr>
              <a:t>Insert -&gt; Table</a:t>
            </a:r>
            <a:r>
              <a:rPr lang="en-US" sz="1200" b="0">
                <a:solidFill>
                  <a:srgbClr val="404040"/>
                </a:solidFill>
                <a:latin typeface="PingFang SC" panose="020B0400000000000000" charset="-122"/>
                <a:ea typeface="PingFang SC" panose="020B0400000000000000" charset="-122"/>
                <a:cs typeface="Segoe UI" panose="020B0502040204020203" pitchFamily="34" charset="0"/>
              </a:rPr>
              <a:t> to create a table, then press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OK</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27" name="椭圆 126" descr="2"/>
          <xdr:cNvSpPr/>
        </xdr:nvSpPr>
        <xdr:spPr>
          <a:xfrm>
            <a:off x="622274" y="8133956"/>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28" name="步骤" descr="现在，再次设置数据有效性。在 D 列中，选择“部门”下方的所有空白单元格"/>
          <xdr:cNvSpPr txBox="1"/>
        </xdr:nvSpPr>
        <xdr:spPr>
          <a:xfrm>
            <a:off x="1027020" y="8638064"/>
            <a:ext cx="5851712" cy="503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Now set the Data Validation again. In column D, select all blank cells under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Department</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29" name="椭圆 128" descr="3"/>
          <xdr:cNvSpPr/>
        </xdr:nvSpPr>
        <xdr:spPr>
          <a:xfrm>
            <a:off x="622274" y="8595636"/>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cxnSp>
        <xdr:nvCxnSpPr>
          <xdr:cNvPr id="130" name="直接连接符 129" descr="装饰性线条"/>
          <xdr:cNvCxnSpPr/>
        </xdr:nvCxnSpPr>
        <xdr:spPr>
          <a:xfrm>
            <a:off x="625717" y="12452509"/>
            <a:ext cx="6310453"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08" name="步骤" descr="在“数据”选项卡上，单击“数据有效性”。在“允许”下，单击“序列”"/>
          <xdr:cNvSpPr txBox="1"/>
        </xdr:nvSpPr>
        <xdr:spPr>
          <a:xfrm>
            <a:off x="1026927" y="9252521"/>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On the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Data</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tab,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Data Validation</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Under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Allow</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List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9" name="椭圆 108" descr="4"/>
          <xdr:cNvSpPr/>
        </xdr:nvSpPr>
        <xdr:spPr>
          <a:xfrm>
            <a:off x="622274" y="9210022"/>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0" name="步骤" descr="在“来源”框中进行单击，然后单击向上箭头按钮"/>
          <xdr:cNvSpPr txBox="1"/>
        </xdr:nvSpPr>
        <xdr:spPr>
          <a:xfrm>
            <a:off x="1026927" y="9760706"/>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Click in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Source</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box.</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11" name="椭圆 110" descr="5"/>
          <xdr:cNvSpPr/>
        </xdr:nvSpPr>
        <xdr:spPr>
          <a:xfrm>
            <a:off x="622274" y="9718207"/>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5</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2" name="步骤" descr="单击并拖动，仅选择 F 列中的“农产品”、“肉类”和“烘焙品”单元格。然后单击向下箭头按钮 "/>
          <xdr:cNvSpPr txBox="1"/>
        </xdr:nvSpPr>
        <xdr:spPr>
          <a:xfrm>
            <a:off x="1027020" y="10250329"/>
            <a:ext cx="5933249" cy="561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Select the cells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Meat, Fruit, and Condiments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in column F. Then press Return.</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13" name="椭圆 112" descr="6"/>
          <xdr:cNvSpPr/>
        </xdr:nvSpPr>
        <xdr:spPr>
          <a:xfrm>
            <a:off x="622274" y="10207823"/>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6</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4" name="步骤" descr="在“来源”框中应会看到：=$F$32:$F$34。（如果没有看到，可输入以上信息。）单击“确定”"/>
          <xdr:cNvSpPr txBox="1"/>
        </xdr:nvSpPr>
        <xdr:spPr>
          <a:xfrm>
            <a:off x="1027020" y="10781824"/>
            <a:ext cx="6040701"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 the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Source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box, you should see: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=$F$32:$F$34</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(If it is not present, you can enter the above information.)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OK</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15" name="椭圆 114" descr="7"/>
          <xdr:cNvSpPr/>
        </xdr:nvSpPr>
        <xdr:spPr>
          <a:xfrm>
            <a:off x="622274" y="10821513"/>
            <a:ext cx="369206"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7</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6" name="矩形​：圆角 115" descr="Control 键"/>
          <xdr:cNvSpPr/>
        </xdr:nvSpPr>
        <xdr:spPr>
          <a:xfrm>
            <a:off x="1522903" y="8175712"/>
            <a:ext cx="74008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aseline="0">
                <a:solidFill>
                  <a:schemeClr val="tx1"/>
                </a:solidFill>
                <a:latin typeface="PingFang SC" panose="020B0400000000000000" charset="-122"/>
                <a:ea typeface="PingFang SC" panose="020B0400000000000000" charset="-122"/>
                <a:cs typeface="Segoe UI" panose="020B0502040204020203" pitchFamily="34" charset="0"/>
              </a:rPr>
              <a:t>Control</a:t>
            </a:r>
            <a:endParaRPr lang="en-US" sz="900" baseline="0">
              <a:solidFill>
                <a:schemeClr val="tx1"/>
              </a:solidFill>
              <a:latin typeface="PingFang SC" panose="020B0400000000000000" charset="-122"/>
              <a:ea typeface="PingFang SC" panose="020B0400000000000000" charset="-122"/>
              <a:cs typeface="Segoe UI" panose="020B0502040204020203" pitchFamily="34" charset="0"/>
            </a:endParaRPr>
          </a:p>
        </xdr:txBody>
      </xdr:sp>
      <xdr:sp>
        <xdr:nvSpPr>
          <xdr:cNvPr id="117" name="矩形​：圆角 116" descr="T 键"/>
          <xdr:cNvSpPr/>
        </xdr:nvSpPr>
        <xdr:spPr>
          <a:xfrm>
            <a:off x="2347768" y="8175712"/>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PingFang SC" panose="020B0400000000000000" charset="-122"/>
                <a:ea typeface="PingFang SC" panose="020B0400000000000000" charset="-122"/>
                <a:cs typeface="Segoe UI" panose="020B0502040204020203" pitchFamily="34" charset="0"/>
              </a:rPr>
              <a:t>T</a:t>
            </a:r>
            <a:endParaRPr lang="en-US" sz="900">
              <a:solidFill>
                <a:schemeClr val="tx1"/>
              </a:solidFill>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editAs="absolute">
    <xdr:from>
      <xdr:col>7</xdr:col>
      <xdr:colOff>715645</xdr:colOff>
      <xdr:row>33</xdr:row>
      <xdr:rowOff>165100</xdr:rowOff>
    </xdr:from>
    <xdr:to>
      <xdr:col>9</xdr:col>
      <xdr:colOff>520700</xdr:colOff>
      <xdr:row>43</xdr:row>
      <xdr:rowOff>119380</xdr:rowOff>
    </xdr:to>
    <xdr:grpSp>
      <xdr:nvGrpSpPr>
        <xdr:cNvPr id="8" name="组 7" descr="专家提示&#10;人们通常会把类似这样的有效性列表放在另一个工作表中。这样一来，其他人就不会想去更改列表了。&#10;"/>
        <xdr:cNvGrpSpPr/>
      </xdr:nvGrpSpPr>
      <xdr:grpSpPr>
        <a:xfrm>
          <a:off x="13104495" y="7023100"/>
          <a:ext cx="2232660" cy="1859280"/>
          <a:chOff x="8924927" y="7370838"/>
          <a:chExt cx="2114547" cy="1858887"/>
        </a:xfrm>
      </xdr:grpSpPr>
      <xdr:sp>
        <xdr:nvSpPr>
          <xdr:cNvPr id="134" name="弧形 133" descr="箭头"/>
          <xdr:cNvSpPr/>
        </xdr:nvSpPr>
        <xdr:spPr>
          <a:xfrm rot="1202673">
            <a:off x="9318224" y="7370838"/>
            <a:ext cx="1207772" cy="833071"/>
          </a:xfrm>
          <a:prstGeom prst="arc">
            <a:avLst>
              <a:gd name="adj1" fmla="val 14387296"/>
              <a:gd name="adj2" fmla="val 3629369"/>
            </a:avLst>
          </a:prstGeom>
          <a:ln w="19050">
            <a:solidFill>
              <a:srgbClr val="0070C0"/>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PingFang SC" panose="020B0400000000000000" charset="-122"/>
              <a:ea typeface="PingFang SC" panose="020B0400000000000000" charset="-122"/>
            </a:endParaRPr>
          </a:p>
        </xdr:txBody>
      </xdr:sp>
      <xdr:sp>
        <xdr:nvSpPr>
          <xdr:cNvPr id="137" name="步骤" descr="专家提示&#10;人们通常会把类似这样的有效性列表放在另一个工作表中。这样一来，其他人就不会想去更改列表了。&#10;"/>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rgbClr val="0070C0"/>
                </a:solidFill>
                <a:latin typeface="PingFang SC" panose="020B0400000000000000" charset="-122"/>
                <a:ea typeface="PingFang SC" panose="020B0400000000000000" charset="-122"/>
                <a:cs typeface="Segoe UI Light" panose="020B0502040204020203" pitchFamily="34" charset="0"/>
              </a:rPr>
              <a:t>Tips: </a:t>
            </a:r>
            <a:endParaRPr lang="en-US" sz="1200" b="1">
              <a:solidFill>
                <a:srgbClr val="0070C0"/>
              </a:solidFill>
              <a:latin typeface="PingFang SC" panose="020B0400000000000000" charset="-122"/>
              <a:ea typeface="PingFang SC" panose="020B0400000000000000" charset="-122"/>
              <a:cs typeface="Segoe UI Light" panose="020B0502040204020203" pitchFamily="34" charset="0"/>
            </a:endParaRPr>
          </a:p>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It is an usual practice to use a new table as the validation list. That is more easier.</a:t>
            </a:r>
            <a:endParaRPr lang="en-US" sz="110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grpSp>
    <xdr:clientData/>
  </xdr:twoCellAnchor>
  <xdr:twoCellAnchor>
    <xdr:from>
      <xdr:col>6</xdr:col>
      <xdr:colOff>106680</xdr:colOff>
      <xdr:row>1</xdr:row>
      <xdr:rowOff>154305</xdr:rowOff>
    </xdr:from>
    <xdr:to>
      <xdr:col>8</xdr:col>
      <xdr:colOff>0</xdr:colOff>
      <xdr:row>11</xdr:row>
      <xdr:rowOff>57150</xdr:rowOff>
    </xdr:to>
    <xdr:sp>
      <xdr:nvSpPr>
        <xdr:cNvPr id="142" name="步骤" descr="扩展知识&#10;下拉列表有助于确保用户输入有效的数据。因此，下拉列表属于名为数据有效性的较大功能组，这是合理的。&#10;&#10;还有其他数据有效性方法。例如，可将输入项限制为整数、日期，甚至是最小和最大数量。还有很多可用的选项，可单击此工作表底部的链接，深入了解这些选项。"/>
        <xdr:cNvSpPr txBox="1"/>
      </xdr:nvSpPr>
      <xdr:spPr>
        <a:xfrm>
          <a:off x="11737340" y="916305"/>
          <a:ext cx="2320925" cy="1807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rgbClr val="0070C0"/>
              </a:solidFill>
              <a:latin typeface="PingFang SC" panose="020B0400000000000000" charset="-122"/>
              <a:ea typeface="PingFang SC" panose="020B0400000000000000" charset="-122"/>
              <a:cs typeface="Segoe UI Light" panose="020B0502040204020203" pitchFamily="34" charset="0"/>
            </a:rPr>
            <a:t>Tips: </a:t>
          </a:r>
          <a:endParaRPr lang="en-US" sz="1200" b="1">
            <a:solidFill>
              <a:srgbClr val="0070C0"/>
            </a:solidFill>
            <a:latin typeface="PingFang SC" panose="020B0400000000000000" charset="-122"/>
            <a:ea typeface="PingFang SC" panose="020B0400000000000000" charset="-122"/>
            <a:cs typeface="Segoe UI Light" panose="020B0502040204020203" pitchFamily="34" charset="0"/>
          </a:endParaRPr>
        </a:p>
        <a:p>
          <a:pPr lvl="0">
            <a:defRPr/>
          </a:pP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You can use several types for data validation. For example, you can restrict </a:t>
          </a:r>
          <a:r>
            <a:rPr lang="en-US" sz="1100">
              <a:solidFill>
                <a:schemeClr val="tx1"/>
              </a:solidFill>
              <a:latin typeface="PingFang SC" panose="020B0400000000000000" charset="-122"/>
              <a:ea typeface="PingFang SC" panose="020B0400000000000000" charset="-122"/>
              <a:cs typeface="Segoe UI Light" panose="020B0502040204020203" pitchFamily="34" charset="0"/>
            </a:rPr>
            <a:t>the entries </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to integer, decimal, date, time, and even text length.</a:t>
          </a:r>
          <a:endParaRPr lang="en-US" sz="1100" baseline="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clientData/>
  </xdr:twoCellAnchor>
  <mc:AlternateContent xmlns:mc="http://schemas.openxmlformats.org/markup-compatibility/2006">
    <mc:Choice xmlns:a14="http://schemas.microsoft.com/office/drawing/2010/main" Requires="a14">
      <xdr:twoCellAnchor>
        <xdr:from>
          <xdr:col>4</xdr:col>
          <xdr:colOff>0</xdr:colOff>
          <xdr:row>16</xdr:row>
          <xdr:rowOff>0</xdr:rowOff>
        </xdr:from>
        <xdr:to>
          <xdr:col>5</xdr:col>
          <xdr:colOff>0</xdr:colOff>
          <xdr:row>17</xdr:row>
          <xdr:rowOff>0</xdr:rowOff>
        </xdr:to>
        <xdr:sp>
          <xdr:nvSpPr>
            <xdr:cNvPr id="8193" name="Drop Down 1" hidden="1">
              <a:extLst>
                <a:ext uri="{63B3BB69-23CF-44E3-9099-C40C66FF867C}">
                  <a14:compatExt spid="_x0000_s8193"/>
                </a:ext>
              </a:extLst>
            </xdr:cNvPr>
            <xdr:cNvSpPr/>
          </xdr:nvSpPr>
          <xdr:spPr>
            <a:xfrm>
              <a:off x="9250680" y="3619500"/>
              <a:ext cx="1189990" cy="19050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0</xdr:colOff>
          <xdr:row>4</xdr:row>
          <xdr:rowOff>0</xdr:rowOff>
        </xdr:from>
        <xdr:to>
          <xdr:col>6</xdr:col>
          <xdr:colOff>0</xdr:colOff>
          <xdr:row>5</xdr:row>
          <xdr:rowOff>0</xdr:rowOff>
        </xdr:to>
        <xdr:sp>
          <xdr:nvSpPr>
            <xdr:cNvPr id="8194" name="Drop Down 2" hidden="1">
              <a:extLst>
                <a:ext uri="{63B3BB69-23CF-44E3-9099-C40C66FF867C}">
                  <a14:compatExt spid="_x0000_s8194"/>
                </a:ext>
              </a:extLst>
            </xdr:cNvPr>
            <xdr:cNvSpPr/>
          </xdr:nvSpPr>
          <xdr:spPr>
            <a:xfrm>
              <a:off x="10440670" y="1333500"/>
              <a:ext cx="1189990" cy="190500"/>
            </a:xfrm>
            <a:prstGeom prst="rect">
              <a:avLst/>
            </a:prstGeom>
          </xdr:spPr>
        </xdr:sp>
        <xdr:clientData fPrintsWithSheet="0"/>
      </xdr:twoCellAnchor>
    </mc:Choice>
    <mc:Fallback/>
  </mc:AlternateContent>
  <xdr:twoCellAnchor>
    <xdr:from>
      <xdr:col>1</xdr:col>
      <xdr:colOff>3720465</xdr:colOff>
      <xdr:row>19</xdr:row>
      <xdr:rowOff>128270</xdr:rowOff>
    </xdr:from>
    <xdr:to>
      <xdr:col>1</xdr:col>
      <xdr:colOff>4673600</xdr:colOff>
      <xdr:row>22</xdr:row>
      <xdr:rowOff>170815</xdr:rowOff>
    </xdr:to>
    <xdr:sp>
      <xdr:nvSpPr>
        <xdr:cNvPr id="4" name="右箭头 3">
          <a:hlinkClick xmlns:r="http://schemas.openxmlformats.org/officeDocument/2006/relationships" r:id="rId1"/>
        </xdr:cNvPr>
        <xdr:cNvSpPr/>
      </xdr:nvSpPr>
      <xdr:spPr>
        <a:xfrm>
          <a:off x="4824095" y="431927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0</xdr:col>
      <xdr:colOff>333375</xdr:colOff>
      <xdr:row>0</xdr:row>
      <xdr:rowOff>179705</xdr:rowOff>
    </xdr:from>
    <xdr:to>
      <xdr:col>1</xdr:col>
      <xdr:colOff>4891405</xdr:colOff>
      <xdr:row>19</xdr:row>
      <xdr:rowOff>141605</xdr:rowOff>
    </xdr:to>
    <xdr:grpSp>
      <xdr:nvGrpSpPr>
        <xdr:cNvPr id="4" name="组 3" descr="推荐使用的精美图表&#10;单击右侧数据中的任意位置，然后单击“插入”&gt;&#10;“推荐的图表”。&#10;你会看到几条建议。单击“簇状柱形图”选项。&#10;柱形图显示每年与会者的&#10;总人数。可将其移动到任何所需位置。&#10;现在，可添加趋势线。选择图表，“图表设计”选项卡将&#10;在 Excel 窗口的顶部显示。&#10;在“图表设计”选项卡上，单击“添加图表元素”&gt;“趋势线”&gt;“线性”。现在&#10;创建了一条趋势线，显示随时间推移出席人数&#10;的大致走向。&#10;向下滚动查看更多详细信息&#10;下一步 &#10;"/>
        <xdr:cNvGrpSpPr/>
      </xdr:nvGrpSpPr>
      <xdr:grpSpPr>
        <a:xfrm>
          <a:off x="333375" y="179705"/>
          <a:ext cx="5661660" cy="3581400"/>
          <a:chOff x="333375" y="266700"/>
          <a:chExt cx="5570466" cy="3984832"/>
        </a:xfrm>
      </xdr:grpSpPr>
      <xdr:sp>
        <xdr:nvSpPr>
          <xdr:cNvPr id="78" name="矩形 77" descr="背景"/>
          <xdr:cNvSpPr/>
        </xdr:nvSpPr>
        <xdr:spPr>
          <a:xfrm>
            <a:off x="333375" y="266700"/>
            <a:ext cx="5570466" cy="398483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79" name="步骤" descr="推荐使用的图表"/>
          <xdr:cNvSpPr txBox="1"/>
        </xdr:nvSpPr>
        <xdr:spPr>
          <a:xfrm>
            <a:off x="569903" y="374800"/>
            <a:ext cx="532413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Recommended Charts</a:t>
            </a:r>
            <a:endPar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80" name="直接连接符​​ 79" descr="装饰性线条"/>
          <xdr:cNvCxnSpPr/>
        </xdr:nvCxnSpPr>
        <xdr:spPr>
          <a:xfrm>
            <a:off x="573144" y="892811"/>
            <a:ext cx="5098631"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82" name="直接连接符​​ 81" descr="装饰性线条"/>
          <xdr:cNvCxnSpPr/>
        </xdr:nvCxnSpPr>
        <xdr:spPr>
          <a:xfrm>
            <a:off x="531620" y="3318417"/>
            <a:ext cx="5098631"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84" name="步骤" descr="单击右侧数据中的任意位置，然后单击“插入”&gt;“推荐的图表”"/>
          <xdr:cNvSpPr txBox="1"/>
        </xdr:nvSpPr>
        <xdr:spPr>
          <a:xfrm>
            <a:off x="985338" y="1070732"/>
            <a:ext cx="4908492" cy="315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Select the data on the right and click</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Insert</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&gt;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Charts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86" name="步骤" descr="你会看到几条建议。单击左侧第二个名为“簇状柱形图”的图表。然后单击“确定”"/>
          <xdr:cNvSpPr txBox="1"/>
        </xdr:nvSpPr>
        <xdr:spPr>
          <a:xfrm>
            <a:off x="985331" y="1564806"/>
            <a:ext cx="4908710"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There are a couple of chart types available to choose from. Click on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Column</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88" name="步骤" descr="柱形图显示每年与会者的总人数。可将其移动到任何所需位置"/>
          <xdr:cNvSpPr txBox="1"/>
        </xdr:nvSpPr>
        <xdr:spPr>
          <a:xfrm>
            <a:off x="985332" y="2061936"/>
            <a:ext cx="4908709"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 bar chart is now generated. Click on the chart, then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Chart Tools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appears above the table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90" name="步骤" descr="现在，可以添加趋势线。选择图表，“图表工具”选项卡将显示在 Excel 窗口的顶部"/>
          <xdr:cNvSpPr txBox="1"/>
        </xdr:nvSpPr>
        <xdr:spPr>
          <a:xfrm>
            <a:off x="985333" y="2579206"/>
            <a:ext cx="4714282" cy="640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can choose a variety of tools in the toolbar. For example, you can choose to add trendlines, axes, axis titles, etc.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can use the current chart style.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editAs="oneCell">
    <xdr:from>
      <xdr:col>0</xdr:col>
      <xdr:colOff>349250</xdr:colOff>
      <xdr:row>25</xdr:row>
      <xdr:rowOff>186055</xdr:rowOff>
    </xdr:from>
    <xdr:to>
      <xdr:col>1</xdr:col>
      <xdr:colOff>4945380</xdr:colOff>
      <xdr:row>45</xdr:row>
      <xdr:rowOff>13335</xdr:rowOff>
    </xdr:to>
    <xdr:grpSp>
      <xdr:nvGrpSpPr>
        <xdr:cNvPr id="12" name="横坐标轴和纵坐标轴" descr="横坐标轴和纵坐标轴&#10;在学校里，你可能已经学过了什么是 x 轴和 y 轴。Excel 也有这两个轴，&#10;但其名称不同。&#10;在 Excel 中，其名称为：&#10;• 位于底部的 x 轴称为横坐标轴。&#10;• 指示上下的 y 轴称为纵坐标轴。&#10;每个坐标轴都可以是数值轴或分类轴。&#10;• 数值轴表示数值。例如，数值轴可表示&#10;金额、小时、持续时间、温度等。右侧的纵坐标轴&#10;是数值轴。&#10;• 分类轴表示日期、人名、产品名称等。右侧&#10;的横坐标显示有年份，因此是分类轴。 &#10;"/>
        <xdr:cNvGrpSpPr/>
      </xdr:nvGrpSpPr>
      <xdr:grpSpPr>
        <a:xfrm>
          <a:off x="349250" y="4948555"/>
          <a:ext cx="5699760" cy="3637280"/>
          <a:chOff x="390525" y="5943600"/>
          <a:chExt cx="5695950" cy="3637782"/>
        </a:xfrm>
      </xdr:grpSpPr>
      <xdr:sp>
        <xdr:nvSpPr>
          <xdr:cNvPr id="100" name="矩形 99" descr="背景"/>
          <xdr:cNvSpPr/>
        </xdr:nvSpPr>
        <xdr:spPr>
          <a:xfrm>
            <a:off x="390525" y="5943600"/>
            <a:ext cx="5695950" cy="363778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cxnSp>
        <xdr:nvCxnSpPr>
          <xdr:cNvPr id="101" name="直接连接符​​ 100" descr="装饰性线条"/>
          <xdr:cNvCxnSpPr/>
        </xdr:nvCxnSpPr>
        <xdr:spPr>
          <a:xfrm>
            <a:off x="625449" y="656971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02" name="直接连接符​​ 101" descr="装饰性线条"/>
          <xdr:cNvCxnSpPr/>
        </xdr:nvCxnSpPr>
        <xdr:spPr>
          <a:xfrm>
            <a:off x="519628" y="9393440"/>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99" name="步骤" descr="横坐标轴和纵坐标轴"/>
          <xdr:cNvSpPr txBox="1"/>
        </xdr:nvSpPr>
        <xdr:spPr>
          <a:xfrm>
            <a:off x="622197" y="6062361"/>
            <a:ext cx="5216104" cy="395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Abscissa and Ordinate Axes</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sp>
        <xdr:nvSpPr>
          <xdr:cNvPr id="97" name="步骤" descr="在学校里，你可能已经学过了什么是 x 轴和 y 轴。Excel 也有这两个轴，但其名称不同。&#10;&#10;在 Excel 中，其名称为：&#10;&#10;• 位于底部的 x 轴称为横坐标轴。&#10;• 指示上下的 y 轴称为纵坐标轴。&#10;&#10;每个坐标轴都可以是数值轴或分类轴。&#10;• 数值轴表示数值。例如，数值轴可以表示金额、小时数、持续时间、温度等。右侧的纵坐标轴是数值轴。&#10;• 分类轴表示日期、人名、产品名称等。右侧的横坐标显示有年份，因此是分类轴"/>
          <xdr:cNvSpPr txBox="1"/>
        </xdr:nvSpPr>
        <xdr:spPr>
          <a:xfrm>
            <a:off x="618872" y="6643467"/>
            <a:ext cx="5260882" cy="997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The axis at the bottom is called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Abscissa Axis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The axis on the side is called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Ordinate Axis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Each axis can be a Value axis or a Category axis.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endParaRPr>
              <a:latin typeface="PingFang SC" panose="020B0400000000000000" charset="-122"/>
              <a:ea typeface="PingFang SC" panose="020B0400000000000000" charset="-122"/>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Value axis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represents values. For example, the Value axis can represent the head count, temperature, etc. The ordinate axis on the right is the Value axis, which represents the head count.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Category axis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represents time, type, etc. The abscissa axis on the right shows the term number, so it is the Category axis.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endParaRPr>
              <a:latin typeface="PingFang SC" panose="020B0400000000000000" charset="-122"/>
              <a:ea typeface="PingFang SC" panose="020B0400000000000000" charset="-122"/>
            </a:endParaRPr>
          </a:p>
          <a:p>
            <a:pPr lvl="0">
              <a:defRPr/>
            </a:pPr>
            <a:endParaRPr>
              <a:latin typeface="PingFang SC" panose="020B0400000000000000" charset="-122"/>
              <a:ea typeface="PingFang SC" panose="020B0400000000000000" charset="-122"/>
            </a:endParaRPr>
          </a:p>
        </xdr:txBody>
      </xdr:sp>
    </xdr:grpSp>
    <xdr:clientData/>
  </xdr:twoCellAnchor>
  <xdr:twoCellAnchor editAs="oneCell">
    <xdr:from>
      <xdr:col>6</xdr:col>
      <xdr:colOff>150142</xdr:colOff>
      <xdr:row>57</xdr:row>
      <xdr:rowOff>7241</xdr:rowOff>
    </xdr:from>
    <xdr:to>
      <xdr:col>7</xdr:col>
      <xdr:colOff>400050</xdr:colOff>
      <xdr:row>59</xdr:row>
      <xdr:rowOff>89958</xdr:rowOff>
    </xdr:to>
    <xdr:sp>
      <xdr:nvSpPr>
        <xdr:cNvPr id="140" name="步骤" descr="次坐标轴"/>
        <xdr:cNvSpPr txBox="1"/>
      </xdr:nvSpPr>
      <xdr:spPr>
        <a:xfrm>
          <a:off x="13171805" y="10865485"/>
          <a:ext cx="1008380" cy="463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defRPr/>
          </a:pPr>
          <a:r>
            <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rPr>
            <a:t>Secondary Axis</a:t>
          </a:r>
          <a:endPar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oneCell">
    <xdr:from>
      <xdr:col>0</xdr:col>
      <xdr:colOff>339090</xdr:colOff>
      <xdr:row>52</xdr:row>
      <xdr:rowOff>90170</xdr:rowOff>
    </xdr:from>
    <xdr:to>
      <xdr:col>1</xdr:col>
      <xdr:colOff>4932045</xdr:colOff>
      <xdr:row>70</xdr:row>
      <xdr:rowOff>87630</xdr:rowOff>
    </xdr:to>
    <xdr:grpSp>
      <xdr:nvGrpSpPr>
        <xdr:cNvPr id="11" name="次坐标轴" descr="次坐标轴&#10;也可在图表中使用次坐标轴。次坐标轴是附加值轴，&#10;它可显示与另一数值轴不同的值。&#10;右侧是一个常见示例。它与上方图表相同，但&#10;具有额外的次要纵坐标轴，表示每月销售额。&#10;有人会说，通过次坐标轴，几乎实现了“一表两用”。&#10;确实如此。该图表既是柱形图又是折线图。这些类型的图表&#10;在 Excel 中称为组合图。如果你对此类图表感兴趣，请单击&#10;此工作表底部的链接。 &#10;"/>
        <xdr:cNvGrpSpPr/>
      </xdr:nvGrpSpPr>
      <xdr:grpSpPr>
        <a:xfrm>
          <a:off x="339090" y="9996170"/>
          <a:ext cx="5696585" cy="3426460"/>
          <a:chOff x="390525" y="10810875"/>
          <a:chExt cx="5695950" cy="3296792"/>
        </a:xfrm>
      </xdr:grpSpPr>
      <xdr:sp>
        <xdr:nvSpPr>
          <xdr:cNvPr id="122" name="矩形 121" descr="背景"/>
          <xdr:cNvSpPr/>
        </xdr:nvSpPr>
        <xdr:spPr>
          <a:xfrm>
            <a:off x="390525" y="10810875"/>
            <a:ext cx="5695950" cy="233319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cxnSp>
        <xdr:nvCxnSpPr>
          <xdr:cNvPr id="123" name="直接连接符 122" descr="装饰性线条"/>
          <xdr:cNvCxnSpPr/>
        </xdr:nvCxnSpPr>
        <xdr:spPr>
          <a:xfrm>
            <a:off x="625449" y="11436986"/>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24" name="直接连接符 123" descr="装饰性线条"/>
          <xdr:cNvCxnSpPr/>
        </xdr:nvCxnSpPr>
        <xdr:spPr>
          <a:xfrm>
            <a:off x="625449" y="14107667"/>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21" name="步骤" descr="次坐标轴"/>
          <xdr:cNvSpPr txBox="1"/>
        </xdr:nvSpPr>
        <xdr:spPr>
          <a:xfrm>
            <a:off x="622315" y="10929398"/>
            <a:ext cx="5216538" cy="379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Secondary Axis</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sp>
        <xdr:nvSpPr>
          <xdr:cNvPr id="119" name="步骤" descr="也可在图表中使用次坐标轴。次坐标轴是附加值轴，可以显示不同于其他数值轴的值。&#10;&#10;右侧是一个常见示例。它与上方图表相同，但具有额外的次要纵坐标轴，表示每月销售额。有人会说，通过次坐标轴，几乎实现了“一表两用”。确实如此。该图表既是柱形图又是折线图。这类图表在 Excel 中称为组合图。如果你对这类图表感兴趣，请单击此工作表底部的链接"/>
          <xdr:cNvSpPr txBox="1"/>
        </xdr:nvSpPr>
        <xdr:spPr>
          <a:xfrm>
            <a:off x="629498" y="11660123"/>
            <a:ext cx="5301263" cy="2208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can also use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secondary axes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in your charts. The secondary axis is an additional axis representing values other than those in other numerical axes.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On the right is a common example. It is almost the same as the above chart, except an additional secondary ordinate axis, representing monthly sales. Some would say that, with a secondary axis, a table can be used for two purposes. That's true. This chart is both a bar chart and a line chart. This type of chart is called a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Combination Chart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in Excel.</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editAs="oneCell">
    <xdr:from>
      <xdr:col>2</xdr:col>
      <xdr:colOff>1120140</xdr:colOff>
      <xdr:row>45</xdr:row>
      <xdr:rowOff>57785</xdr:rowOff>
    </xdr:from>
    <xdr:to>
      <xdr:col>5</xdr:col>
      <xdr:colOff>136525</xdr:colOff>
      <xdr:row>46</xdr:row>
      <xdr:rowOff>151765</xdr:rowOff>
    </xdr:to>
    <xdr:sp>
      <xdr:nvSpPr>
        <xdr:cNvPr id="116" name="步骤" descr="横坐标轴（分类轴）&#10;"/>
        <xdr:cNvSpPr txBox="1"/>
      </xdr:nvSpPr>
      <xdr:spPr>
        <a:xfrm>
          <a:off x="8336280" y="8630285"/>
          <a:ext cx="3478530" cy="284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defRPr/>
          </a:pPr>
          <a:r>
            <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rPr>
            <a:t>Abscissa axis</a:t>
          </a:r>
          <a:endPar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endParaRPr>
        </a:p>
        <a:p>
          <a:pPr marL="0" marR="0" lvl="0" indent="0" algn="ctr" defTabSz="914400" eaLnBrk="1" fontAlgn="auto" latinLnBrk="0" hangingPunct="1">
            <a:lnSpc>
              <a:spcPct val="100000"/>
            </a:lnSpc>
            <a:spcBef>
              <a:spcPts val="0"/>
            </a:spcBef>
            <a:spcAft>
              <a:spcPts val="0"/>
            </a:spcAft>
            <a:buClrTx/>
            <a:buSzTx/>
            <a:buFontTx/>
            <a:buNone/>
            <a:defRPr/>
          </a:pPr>
          <a:endPar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oneCell">
    <xdr:from>
      <xdr:col>2</xdr:col>
      <xdr:colOff>927384</xdr:colOff>
      <xdr:row>29</xdr:row>
      <xdr:rowOff>85726</xdr:rowOff>
    </xdr:from>
    <xdr:to>
      <xdr:col>5</xdr:col>
      <xdr:colOff>1085850</xdr:colOff>
      <xdr:row>42</xdr:row>
      <xdr:rowOff>47345</xdr:rowOff>
    </xdr:to>
    <xdr:graphicFrame>
      <xdr:nvGraphicFramePr>
        <xdr:cNvPr id="94" name="图表 93" descr="图表"/>
        <xdr:cNvGraphicFramePr/>
      </xdr:nvGraphicFramePr>
      <xdr:xfrm>
        <a:off x="8143240" y="5610225"/>
        <a:ext cx="4620895" cy="24377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393700</xdr:colOff>
      <xdr:row>69</xdr:row>
      <xdr:rowOff>156210</xdr:rowOff>
    </xdr:from>
    <xdr:to>
      <xdr:col>9</xdr:col>
      <xdr:colOff>676275</xdr:colOff>
      <xdr:row>71</xdr:row>
      <xdr:rowOff>71120</xdr:rowOff>
    </xdr:to>
    <xdr:sp>
      <xdr:nvSpPr>
        <xdr:cNvPr id="164" name="步骤" descr="支持上方次坐标轴的数据"/>
        <xdr:cNvSpPr txBox="1"/>
      </xdr:nvSpPr>
      <xdr:spPr>
        <a:xfrm>
          <a:off x="13415645" y="13300710"/>
          <a:ext cx="2557145" cy="295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defRPr/>
          </a:pPr>
          <a:r>
            <a:rPr lang="en-US" sz="1100" b="0" i="0">
              <a:solidFill>
                <a:schemeClr val="tx1"/>
              </a:solidFill>
              <a:latin typeface="PingFang SC" panose="020B0400000000000000" charset="-122"/>
              <a:ea typeface="PingFang SC" panose="020B0400000000000000" charset="-122"/>
              <a:cs typeface="Segoe UI Light" panose="020B0502040204020203" pitchFamily="34" charset="0"/>
            </a:rPr>
            <a:t>Data source of the above chart</a:t>
          </a:r>
          <a:endParaRPr lang="en-US" sz="1100" b="0" i="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xdr:from>
      <xdr:col>3</xdr:col>
      <xdr:colOff>88900</xdr:colOff>
      <xdr:row>50</xdr:row>
      <xdr:rowOff>139700</xdr:rowOff>
    </xdr:from>
    <xdr:to>
      <xdr:col>5</xdr:col>
      <xdr:colOff>977900</xdr:colOff>
      <xdr:row>65</xdr:row>
      <xdr:rowOff>25400</xdr:rowOff>
    </xdr:to>
    <xdr:graphicFrame>
      <xdr:nvGraphicFramePr>
        <xdr:cNvPr id="15" name="图表 14" descr="现有组合图"/>
        <xdr:cNvGraphicFramePr/>
      </xdr:nvGraphicFramePr>
      <xdr:xfrm>
        <a:off x="8495030" y="9664700"/>
        <a:ext cx="4161155"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927100</xdr:colOff>
      <xdr:row>42</xdr:row>
      <xdr:rowOff>101600</xdr:rowOff>
    </xdr:from>
    <xdr:to>
      <xdr:col>5</xdr:col>
      <xdr:colOff>190500</xdr:colOff>
      <xdr:row>44</xdr:row>
      <xdr:rowOff>165100</xdr:rowOff>
    </xdr:to>
    <xdr:sp>
      <xdr:nvSpPr>
        <xdr:cNvPr id="73" name="任意多边形 72" descr="括号"/>
        <xdr:cNvSpPr/>
      </xdr:nvSpPr>
      <xdr:spPr>
        <a:xfrm rot="10800000">
          <a:off x="8143240" y="8102600"/>
          <a:ext cx="3725545" cy="4445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editAs="oneCell">
    <xdr:from>
      <xdr:col>1</xdr:col>
      <xdr:colOff>5086985</xdr:colOff>
      <xdr:row>35</xdr:row>
      <xdr:rowOff>55880</xdr:rowOff>
    </xdr:from>
    <xdr:to>
      <xdr:col>2</xdr:col>
      <xdr:colOff>543560</xdr:colOff>
      <xdr:row>36</xdr:row>
      <xdr:rowOff>141605</xdr:rowOff>
    </xdr:to>
    <xdr:sp>
      <xdr:nvSpPr>
        <xdr:cNvPr id="77" name="步骤" descr="纵坐标轴（数值轴）&#10;"/>
        <xdr:cNvSpPr txBox="1"/>
      </xdr:nvSpPr>
      <xdr:spPr>
        <a:xfrm>
          <a:off x="6190615" y="6723380"/>
          <a:ext cx="156908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defRPr/>
          </a:pPr>
          <a:r>
            <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rPr>
            <a:t>Ordinate axis</a:t>
          </a:r>
          <a:endPar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endParaRPr>
        </a:p>
        <a:p>
          <a:pPr marL="0" marR="0" lvl="0" indent="0" algn="ctr" defTabSz="914400" eaLnBrk="1" fontAlgn="auto" latinLnBrk="0" hangingPunct="1">
            <a:lnSpc>
              <a:spcPct val="100000"/>
            </a:lnSpc>
            <a:spcBef>
              <a:spcPts val="0"/>
            </a:spcBef>
            <a:spcAft>
              <a:spcPts val="0"/>
            </a:spcAft>
            <a:buClrTx/>
            <a:buSzTx/>
            <a:buFontTx/>
            <a:buNone/>
            <a:defRPr/>
          </a:pPr>
          <a:endPar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xdr:from>
      <xdr:col>2</xdr:col>
      <xdr:colOff>425450</xdr:colOff>
      <xdr:row>29</xdr:row>
      <xdr:rowOff>101600</xdr:rowOff>
    </xdr:from>
    <xdr:to>
      <xdr:col>2</xdr:col>
      <xdr:colOff>869950</xdr:colOff>
      <xdr:row>42</xdr:row>
      <xdr:rowOff>57150</xdr:rowOff>
    </xdr:to>
    <xdr:sp>
      <xdr:nvSpPr>
        <xdr:cNvPr id="95" name="任意多边形 94" descr="括号"/>
        <xdr:cNvSpPr/>
      </xdr:nvSpPr>
      <xdr:spPr>
        <a:xfrm rot="16200000">
          <a:off x="6647815" y="6619875"/>
          <a:ext cx="2432050" cy="4445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xdr:from>
      <xdr:col>5</xdr:col>
      <xdr:colOff>1083733</xdr:colOff>
      <xdr:row>50</xdr:row>
      <xdr:rowOff>165100</xdr:rowOff>
    </xdr:from>
    <xdr:to>
      <xdr:col>6</xdr:col>
      <xdr:colOff>270933</xdr:colOff>
      <xdr:row>64</xdr:row>
      <xdr:rowOff>165100</xdr:rowOff>
    </xdr:to>
    <xdr:sp>
      <xdr:nvSpPr>
        <xdr:cNvPr id="96" name="任意多边形 95" descr="括号"/>
        <xdr:cNvSpPr/>
      </xdr:nvSpPr>
      <xdr:spPr>
        <a:xfrm rot="5400000">
          <a:off x="11693525" y="10758170"/>
          <a:ext cx="2667000" cy="53086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xdr:from>
      <xdr:col>6</xdr:col>
      <xdr:colOff>78105</xdr:colOff>
      <xdr:row>67</xdr:row>
      <xdr:rowOff>31115</xdr:rowOff>
    </xdr:from>
    <xdr:to>
      <xdr:col>6</xdr:col>
      <xdr:colOff>399415</xdr:colOff>
      <xdr:row>74</xdr:row>
      <xdr:rowOff>80645</xdr:rowOff>
    </xdr:to>
    <xdr:sp>
      <xdr:nvSpPr>
        <xdr:cNvPr id="98" name="任意多边形 97" descr="括号"/>
        <xdr:cNvSpPr/>
      </xdr:nvSpPr>
      <xdr:spPr>
        <a:xfrm rot="5400000">
          <a:off x="12569190" y="13325475"/>
          <a:ext cx="1383030" cy="32131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xdr:from>
      <xdr:col>5</xdr:col>
      <xdr:colOff>492760</xdr:colOff>
      <xdr:row>3</xdr:row>
      <xdr:rowOff>10160</xdr:rowOff>
    </xdr:from>
    <xdr:to>
      <xdr:col>6</xdr:col>
      <xdr:colOff>487680</xdr:colOff>
      <xdr:row>23</xdr:row>
      <xdr:rowOff>10160</xdr:rowOff>
    </xdr:to>
    <xdr:pic>
      <xdr:nvPicPr>
        <xdr:cNvPr id="6" name="图片 5"/>
        <xdr:cNvPicPr>
          <a:picLocks noChangeAspect="1"/>
        </xdr:cNvPicPr>
      </xdr:nvPicPr>
      <xdr:blipFill>
        <a:blip r:embed="rId3"/>
        <a:stretch>
          <a:fillRect/>
        </a:stretch>
      </xdr:blipFill>
      <xdr:spPr>
        <a:xfrm>
          <a:off x="12171045" y="581660"/>
          <a:ext cx="1338580" cy="3810000"/>
        </a:xfrm>
        <a:prstGeom prst="rect">
          <a:avLst/>
        </a:prstGeom>
        <a:noFill/>
        <a:ln w="9525">
          <a:noFill/>
        </a:ln>
      </xdr:spPr>
    </xdr:pic>
    <xdr:clientData/>
  </xdr:twoCellAnchor>
  <xdr:twoCellAnchor>
    <xdr:from>
      <xdr:col>6</xdr:col>
      <xdr:colOff>641667</xdr:colOff>
      <xdr:row>3</xdr:row>
      <xdr:rowOff>42227</xdr:rowOff>
    </xdr:from>
    <xdr:to>
      <xdr:col>7</xdr:col>
      <xdr:colOff>404812</xdr:colOff>
      <xdr:row>21</xdr:row>
      <xdr:rowOff>168592</xdr:rowOff>
    </xdr:to>
    <xdr:sp>
      <xdr:nvSpPr>
        <xdr:cNvPr id="7" name="任意多边形 6" descr="括号"/>
        <xdr:cNvSpPr/>
      </xdr:nvSpPr>
      <xdr:spPr>
        <a:xfrm rot="5400000">
          <a:off x="12146280" y="2130425"/>
          <a:ext cx="3555365" cy="521335"/>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altLang="en-US" sz="1100">
            <a:solidFill>
              <a:schemeClr val="lt1"/>
            </a:solidFill>
            <a:latin typeface="PingFang SC" panose="020B0400000000000000" charset="-122"/>
            <a:ea typeface="PingFang SC" panose="020B0400000000000000" charset="-122"/>
            <a:cs typeface="+mn-cs"/>
          </a:endParaRPr>
        </a:p>
      </xdr:txBody>
    </xdr:sp>
    <xdr:clientData/>
  </xdr:twoCellAnchor>
  <xdr:twoCellAnchor>
    <xdr:from>
      <xdr:col>7</xdr:col>
      <xdr:colOff>462915</xdr:colOff>
      <xdr:row>7</xdr:row>
      <xdr:rowOff>100330</xdr:rowOff>
    </xdr:from>
    <xdr:to>
      <xdr:col>8</xdr:col>
      <xdr:colOff>400050</xdr:colOff>
      <xdr:row>18</xdr:row>
      <xdr:rowOff>111760</xdr:rowOff>
    </xdr:to>
    <xdr:sp>
      <xdr:nvSpPr>
        <xdr:cNvPr id="8" name="文本框 7"/>
        <xdr:cNvSpPr txBox="1"/>
      </xdr:nvSpPr>
      <xdr:spPr>
        <a:xfrm>
          <a:off x="14243050" y="1433830"/>
          <a:ext cx="695325" cy="2106930"/>
        </a:xfrm>
        <a:prstGeom prst="rect">
          <a:avLst/>
        </a:prstGeom>
        <a:solidFill>
          <a:schemeClr val="lt1"/>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a:latin typeface="PingFang SC" panose="020B0400000000000000" charset="-122"/>
              <a:ea typeface="PingFang SC" panose="020B0400000000000000" charset="-122"/>
            </a:rPr>
            <a:t>You can insert multiple chart types</a:t>
          </a:r>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a:p>
          <a:pPr algn="l"/>
          <a:r>
            <a:rPr lang="en-US" sz="1100">
              <a:latin typeface="PingFang SC" panose="020B0400000000000000" charset="-122"/>
              <a:ea typeface="PingFang SC" panose="020B0400000000000000" charset="-122"/>
            </a:rPr>
            <a:t> </a:t>
          </a:r>
          <a:endParaRPr lang="en-US" sz="1100">
            <a:latin typeface="PingFang SC" panose="020B0400000000000000" charset="-122"/>
            <a:ea typeface="PingFang SC" panose="020B0400000000000000" charset="-122"/>
          </a:endParaRPr>
        </a:p>
      </xdr:txBody>
    </xdr:sp>
    <xdr:clientData/>
  </xdr:twoCellAnchor>
  <xdr:twoCellAnchor>
    <xdr:from>
      <xdr:col>1</xdr:col>
      <xdr:colOff>4462780</xdr:colOff>
      <xdr:row>11</xdr:row>
      <xdr:rowOff>59690</xdr:rowOff>
    </xdr:from>
    <xdr:to>
      <xdr:col>1</xdr:col>
      <xdr:colOff>4920615</xdr:colOff>
      <xdr:row>13</xdr:row>
      <xdr:rowOff>111760</xdr:rowOff>
    </xdr:to>
    <xdr:pic>
      <xdr:nvPicPr>
        <xdr:cNvPr id="14" name="图片 13"/>
        <xdr:cNvPicPr>
          <a:picLocks noChangeAspect="1"/>
        </xdr:cNvPicPr>
      </xdr:nvPicPr>
      <xdr:blipFill>
        <a:blip r:embed="rId4"/>
        <a:stretch>
          <a:fillRect/>
        </a:stretch>
      </xdr:blipFill>
      <xdr:spPr>
        <a:xfrm>
          <a:off x="5566410" y="2155190"/>
          <a:ext cx="457835" cy="433070"/>
        </a:xfrm>
        <a:prstGeom prst="rect">
          <a:avLst/>
        </a:prstGeom>
        <a:noFill/>
        <a:ln w="9525">
          <a:noFill/>
        </a:ln>
      </xdr:spPr>
    </xdr:pic>
    <xdr:clientData/>
  </xdr:twoCellAnchor>
  <xdr:twoCellAnchor>
    <xdr:from>
      <xdr:col>5</xdr:col>
      <xdr:colOff>464820</xdr:colOff>
      <xdr:row>29</xdr:row>
      <xdr:rowOff>121285</xdr:rowOff>
    </xdr:from>
    <xdr:to>
      <xdr:col>6</xdr:col>
      <xdr:colOff>680085</xdr:colOff>
      <xdr:row>37</xdr:row>
      <xdr:rowOff>93345</xdr:rowOff>
    </xdr:to>
    <xdr:sp>
      <xdr:nvSpPr>
        <xdr:cNvPr id="16" name="弧形 15" descr="箭头"/>
        <xdr:cNvSpPr/>
      </xdr:nvSpPr>
      <xdr:spPr>
        <a:xfrm rot="1202673">
          <a:off x="12143105" y="5645785"/>
          <a:ext cx="1558925" cy="1496060"/>
        </a:xfrm>
        <a:prstGeom prst="arc">
          <a:avLst>
            <a:gd name="adj1" fmla="val 9594471"/>
            <a:gd name="adj2" fmla="val 16121524"/>
          </a:avLst>
        </a:prstGeom>
        <a:ln w="19050">
          <a:solidFill>
            <a:srgbClr val="0070C0"/>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rtl="0"/>
          <a:endParaRPr lang="en-US" altLang="en-US" sz="1100">
            <a:latin typeface="PingFang SC" panose="020B0400000000000000" charset="-122"/>
            <a:ea typeface="PingFang SC" panose="020B0400000000000000" charset="-122"/>
          </a:endParaRPr>
        </a:p>
      </xdr:txBody>
    </xdr:sp>
    <xdr:clientData/>
  </xdr:twoCellAnchor>
  <xdr:twoCellAnchor>
    <xdr:from>
      <xdr:col>6</xdr:col>
      <xdr:colOff>145415</xdr:colOff>
      <xdr:row>27</xdr:row>
      <xdr:rowOff>181610</xdr:rowOff>
    </xdr:from>
    <xdr:to>
      <xdr:col>8</xdr:col>
      <xdr:colOff>473710</xdr:colOff>
      <xdr:row>32</xdr:row>
      <xdr:rowOff>12700</xdr:rowOff>
    </xdr:to>
    <xdr:sp>
      <xdr:nvSpPr>
        <xdr:cNvPr id="17" name="文本框 16"/>
        <xdr:cNvSpPr txBox="1"/>
      </xdr:nvSpPr>
      <xdr:spPr>
        <a:xfrm>
          <a:off x="13167360" y="5325110"/>
          <a:ext cx="1844675" cy="783590"/>
        </a:xfrm>
        <a:prstGeom prst="rect">
          <a:avLst/>
        </a:prstGeom>
        <a:solidFill>
          <a:schemeClr val="lt1"/>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l"/>
          <a:r>
            <a:rPr lang="en-US" sz="1100">
              <a:latin typeface="PingFang SC" panose="020B0400000000000000" charset="-122"/>
              <a:ea typeface="PingFang SC" panose="020B0400000000000000" charset="-122"/>
            </a:rPr>
            <a:t>Trendline: Showing the trend of the data over time, which can be selected and used in Add Chart Element.</a:t>
          </a:r>
          <a:endParaRPr lang="en-US" sz="1100">
            <a:latin typeface="PingFang SC" panose="020B0400000000000000" charset="-122"/>
            <a:ea typeface="PingFang SC" panose="020B0400000000000000" charset="-122"/>
          </a:endParaRPr>
        </a:p>
      </xdr:txBody>
    </xdr:sp>
    <xdr:clientData/>
  </xdr:twoCellAnchor>
  <xdr:twoCellAnchor>
    <xdr:from>
      <xdr:col>1</xdr:col>
      <xdr:colOff>3709670</xdr:colOff>
      <xdr:row>16</xdr:row>
      <xdr:rowOff>22860</xdr:rowOff>
    </xdr:from>
    <xdr:to>
      <xdr:col>1</xdr:col>
      <xdr:colOff>4662805</xdr:colOff>
      <xdr:row>19</xdr:row>
      <xdr:rowOff>65405</xdr:rowOff>
    </xdr:to>
    <xdr:sp>
      <xdr:nvSpPr>
        <xdr:cNvPr id="18" name="右箭头 17">
          <a:hlinkClick xmlns:r="http://schemas.openxmlformats.org/officeDocument/2006/relationships" r:id="rId5"/>
        </xdr:cNvPr>
        <xdr:cNvSpPr/>
      </xdr:nvSpPr>
      <xdr:spPr>
        <a:xfrm>
          <a:off x="4813300" y="307086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twoCellAnchor>
    <xdr:from>
      <xdr:col>0</xdr:col>
      <xdr:colOff>640080</xdr:colOff>
      <xdr:row>4</xdr:row>
      <xdr:rowOff>111125</xdr:rowOff>
    </xdr:from>
    <xdr:to>
      <xdr:col>0</xdr:col>
      <xdr:colOff>1000125</xdr:colOff>
      <xdr:row>6</xdr:row>
      <xdr:rowOff>90170</xdr:rowOff>
    </xdr:to>
    <xdr:sp>
      <xdr:nvSpPr>
        <xdr:cNvPr id="19" name="椭圆 18"/>
        <xdr:cNvSpPr/>
      </xdr:nvSpPr>
      <xdr:spPr>
        <a:xfrm>
          <a:off x="640080" y="87312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sz="1600">
              <a:latin typeface="PingFang SC" panose="020B0400000000000000" charset="-122"/>
              <a:ea typeface="PingFang SC" panose="020B0400000000000000" charset="-122"/>
            </a:rPr>
            <a:t>1</a:t>
          </a:r>
          <a:endParaRPr lang="en-US" sz="1600">
            <a:latin typeface="PingFang SC" panose="020B0400000000000000" charset="-122"/>
            <a:ea typeface="PingFang SC" panose="020B0400000000000000" charset="-122"/>
          </a:endParaRPr>
        </a:p>
      </xdr:txBody>
    </xdr:sp>
    <xdr:clientData/>
  </xdr:twoCellAnchor>
  <xdr:twoCellAnchor>
    <xdr:from>
      <xdr:col>0</xdr:col>
      <xdr:colOff>640080</xdr:colOff>
      <xdr:row>7</xdr:row>
      <xdr:rowOff>32385</xdr:rowOff>
    </xdr:from>
    <xdr:to>
      <xdr:col>0</xdr:col>
      <xdr:colOff>1000125</xdr:colOff>
      <xdr:row>9</xdr:row>
      <xdr:rowOff>11430</xdr:rowOff>
    </xdr:to>
    <xdr:sp>
      <xdr:nvSpPr>
        <xdr:cNvPr id="20" name="椭圆 19"/>
        <xdr:cNvSpPr/>
      </xdr:nvSpPr>
      <xdr:spPr>
        <a:xfrm>
          <a:off x="640080" y="136588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2</a:t>
          </a:r>
          <a:endParaRPr lang="en-US" sz="1600">
            <a:latin typeface="PingFang SC" panose="020B0400000000000000" charset="-122"/>
            <a:ea typeface="PingFang SC" panose="020B0400000000000000" charset="-122"/>
          </a:endParaRPr>
        </a:p>
      </xdr:txBody>
    </xdr:sp>
    <xdr:clientData/>
  </xdr:twoCellAnchor>
  <xdr:twoCellAnchor>
    <xdr:from>
      <xdr:col>0</xdr:col>
      <xdr:colOff>640080</xdr:colOff>
      <xdr:row>9</xdr:row>
      <xdr:rowOff>158750</xdr:rowOff>
    </xdr:from>
    <xdr:to>
      <xdr:col>0</xdr:col>
      <xdr:colOff>1000125</xdr:colOff>
      <xdr:row>11</xdr:row>
      <xdr:rowOff>137795</xdr:rowOff>
    </xdr:to>
    <xdr:sp>
      <xdr:nvSpPr>
        <xdr:cNvPr id="21" name="椭圆 20"/>
        <xdr:cNvSpPr/>
      </xdr:nvSpPr>
      <xdr:spPr>
        <a:xfrm>
          <a:off x="640080" y="1873250"/>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wrap="square" numCol="1" spcCol="0" rtlCol="0" fromWordArt="0" anchor="ctr" anchorCtr="0" forceAA="0" compatLnSpc="1">
          <a:noAutofit/>
        </a:bodyP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buClrTx/>
            <a:buSzTx/>
            <a:buFontTx/>
          </a:pPr>
          <a:r>
            <a:rPr lang="en-US" sz="1600">
              <a:latin typeface="PingFang SC" panose="020B0400000000000000" charset="-122"/>
              <a:ea typeface="PingFang SC" panose="020B0400000000000000" charset="-122"/>
            </a:rPr>
            <a:t>3</a:t>
          </a:r>
          <a:endParaRPr lang="en-US" sz="1600">
            <a:latin typeface="PingFang SC" panose="020B0400000000000000" charset="-122"/>
            <a:ea typeface="PingFang SC" panose="020B0400000000000000" charset="-122"/>
          </a:endParaRPr>
        </a:p>
      </xdr:txBody>
    </xdr:sp>
    <xdr:clientData/>
  </xdr:twoCellAnchor>
  <xdr:twoCellAnchor>
    <xdr:from>
      <xdr:col>0</xdr:col>
      <xdr:colOff>640080</xdr:colOff>
      <xdr:row>12</xdr:row>
      <xdr:rowOff>62865</xdr:rowOff>
    </xdr:from>
    <xdr:to>
      <xdr:col>0</xdr:col>
      <xdr:colOff>1000125</xdr:colOff>
      <xdr:row>14</xdr:row>
      <xdr:rowOff>41910</xdr:rowOff>
    </xdr:to>
    <xdr:sp>
      <xdr:nvSpPr>
        <xdr:cNvPr id="22" name="椭圆 21"/>
        <xdr:cNvSpPr/>
      </xdr:nvSpPr>
      <xdr:spPr>
        <a:xfrm>
          <a:off x="640080" y="234886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wrap="square" numCol="1" spcCol="0" rtlCol="0" fromWordArt="0" anchor="ctr" anchorCtr="0" forceAA="0" compatLnSpc="1">
          <a:noAutofit/>
        </a:bodyPr>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buClrTx/>
            <a:buSzTx/>
            <a:buFontTx/>
          </a:pPr>
          <a:r>
            <a:rPr lang="en-US" sz="1600">
              <a:latin typeface="PingFang SC" panose="020B0400000000000000" charset="-122"/>
              <a:ea typeface="PingFang SC" panose="020B0400000000000000" charset="-122"/>
            </a:rPr>
            <a:t>4</a:t>
          </a:r>
          <a:endParaRPr lang="en-US" sz="1600">
            <a:latin typeface="PingFang SC" panose="020B0400000000000000" charset="-122"/>
            <a:ea typeface="PingFang SC" panose="020B0400000000000000" charset="-122"/>
          </a:endParaRPr>
        </a:p>
      </xdr:txBody>
    </xdr:sp>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361950</xdr:colOff>
      <xdr:row>1</xdr:row>
      <xdr:rowOff>38100</xdr:rowOff>
    </xdr:from>
    <xdr:to>
      <xdr:col>1</xdr:col>
      <xdr:colOff>904875</xdr:colOff>
      <xdr:row>1</xdr:row>
      <xdr:rowOff>581025</xdr:rowOff>
    </xdr:to>
    <xdr:pic>
      <xdr:nvPicPr>
        <xdr:cNvPr id="2" name="Clock" descr="Clock"/>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582930" y="419100"/>
          <a:ext cx="542925" cy="542925"/>
        </a:xfrm>
        <a:prstGeom prst="rect">
          <a:avLst/>
        </a:prstGeom>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11</xdr:col>
      <xdr:colOff>632826</xdr:colOff>
      <xdr:row>0</xdr:row>
      <xdr:rowOff>159779</xdr:rowOff>
    </xdr:from>
    <xdr:to>
      <xdr:col>12</xdr:col>
      <xdr:colOff>39756</xdr:colOff>
      <xdr:row>1</xdr:row>
      <xdr:rowOff>296499</xdr:rowOff>
    </xdr:to>
    <xdr:sp>
      <xdr:nvSpPr>
        <xdr:cNvPr id="2" name="investments-calculator_73289"/>
        <xdr:cNvSpPr>
          <a:spLocks noChangeAspect="1"/>
        </xdr:cNvSpPr>
      </xdr:nvSpPr>
      <xdr:spPr>
        <a:xfrm>
          <a:off x="11795760" y="159385"/>
          <a:ext cx="596900" cy="427355"/>
        </a:xfrm>
        <a:custGeom>
          <a:avLst/>
          <a:gdLst>
            <a:gd name="T0" fmla="*/ 278945 h 440259"/>
            <a:gd name="T1" fmla="*/ 278945 h 440259"/>
            <a:gd name="T2" fmla="*/ 278945 h 440259"/>
            <a:gd name="T3" fmla="*/ 278945 h 440259"/>
            <a:gd name="T4" fmla="*/ 278945 h 440259"/>
            <a:gd name="T5" fmla="*/ 278945 h 440259"/>
            <a:gd name="T6" fmla="*/ 278945 h 440259"/>
            <a:gd name="T7" fmla="*/ 278945 h 440259"/>
            <a:gd name="T8" fmla="*/ 88862 h 440259"/>
            <a:gd name="T9" fmla="*/ 88862 h 440259"/>
            <a:gd name="T10" fmla="*/ 278945 h 440259"/>
            <a:gd name="T11" fmla="*/ 278945 h 440259"/>
            <a:gd name="T12" fmla="*/ 278945 h 440259"/>
            <a:gd name="T13" fmla="*/ 278945 h 440259"/>
            <a:gd name="T14" fmla="*/ 278945 h 440259"/>
            <a:gd name="T15" fmla="*/ 278945 h 440259"/>
            <a:gd name="T16" fmla="*/ 278945 h 440259"/>
            <a:gd name="T17" fmla="*/ 278945 h 440259"/>
            <a:gd name="T18" fmla="*/ 278945 h 440259"/>
            <a:gd name="T19" fmla="*/ 278945 h 440259"/>
            <a:gd name="T20" fmla="*/ 278945 h 440259"/>
            <a:gd name="T21" fmla="*/ 278945 h 440259"/>
            <a:gd name="T22" fmla="*/ 278945 h 440259"/>
            <a:gd name="T23" fmla="*/ 278945 h 440259"/>
            <a:gd name="T24" fmla="*/ 278945 h 440259"/>
            <a:gd name="T25" fmla="*/ 278945 h 440259"/>
            <a:gd name="T26" fmla="*/ 88862 h 440259"/>
            <a:gd name="T27" fmla="*/ 88862 h 440259"/>
            <a:gd name="T28" fmla="*/ 278945 h 440259"/>
            <a:gd name="T29" fmla="*/ 278945 h 440259"/>
            <a:gd name="T30" fmla="*/ 278945 h 440259"/>
            <a:gd name="T31" fmla="*/ 278945 h 440259"/>
            <a:gd name="T32" fmla="*/ 278945 h 440259"/>
            <a:gd name="T33" fmla="*/ 278945 h 440259"/>
            <a:gd name="T34" fmla="*/ 278945 h 440259"/>
            <a:gd name="T35" fmla="*/ 278945 h 440259"/>
            <a:gd name="T36" fmla="*/ 278945 h 440259"/>
            <a:gd name="T37" fmla="*/ 278945 h 440259"/>
            <a:gd name="T38" fmla="*/ 278945 h 440259"/>
            <a:gd name="T39" fmla="*/ 278945 h 440259"/>
            <a:gd name="T40" fmla="*/ 278945 h 440259"/>
            <a:gd name="T41" fmla="*/ 278945 h 440259"/>
            <a:gd name="T42" fmla="*/ 278945 h 440259"/>
            <a:gd name="T43" fmla="*/ 278945 h 440259"/>
            <a:gd name="T44" fmla="*/ 88862 h 440259"/>
            <a:gd name="T45" fmla="*/ 88862 h 440259"/>
            <a:gd name="T46" fmla="*/ 278945 h 440259"/>
            <a:gd name="T47" fmla="*/ 278945 h 440259"/>
            <a:gd name="T48" fmla="*/ 278945 h 440259"/>
            <a:gd name="T49" fmla="*/ 278945 h 440259"/>
            <a:gd name="T50" fmla="*/ 278945 h 440259"/>
            <a:gd name="T51" fmla="*/ 278945 h 440259"/>
            <a:gd name="T52" fmla="*/ 278945 h 440259"/>
            <a:gd name="T53" fmla="*/ 278945 h 440259"/>
            <a:gd name="T54" fmla="*/ 278945 h 440259"/>
            <a:gd name="T55" fmla="*/ 278945 h 440259"/>
            <a:gd name="T56" fmla="*/ 278945 h 440259"/>
            <a:gd name="T57" fmla="*/ 278945 h 440259"/>
            <a:gd name="T58" fmla="*/ 278945 h 440259"/>
            <a:gd name="T59" fmla="*/ 278945 h 440259"/>
            <a:gd name="T60" fmla="*/ 278945 h 440259"/>
            <a:gd name="T61" fmla="*/ 278945 h 440259"/>
            <a:gd name="T62" fmla="*/ 88862 h 440259"/>
            <a:gd name="T63" fmla="*/ 88862 h 440259"/>
            <a:gd name="T64" fmla="*/ 278945 h 440259"/>
            <a:gd name="T65" fmla="*/ 278945 h 440259"/>
            <a:gd name="T66" fmla="*/ 278945 h 440259"/>
            <a:gd name="T67" fmla="*/ 278945 h 440259"/>
            <a:gd name="T68" fmla="*/ 278945 h 440259"/>
            <a:gd name="T69" fmla="*/ 278945 h 440259"/>
            <a:gd name="T70" fmla="*/ 278945 h 440259"/>
            <a:gd name="T71" fmla="*/ 278945 h 440259"/>
            <a:gd name="T72" fmla="*/ 278945 h 440259"/>
            <a:gd name="T73" fmla="*/ 278945 h 440259"/>
            <a:gd name="T74" fmla="*/ 278945 h 440259"/>
            <a:gd name="T75" fmla="*/ 278945 h 440259"/>
            <a:gd name="T76" fmla="*/ 278945 h 440259"/>
            <a:gd name="T77" fmla="*/ 278945 h 440259"/>
            <a:gd name="T78" fmla="*/ 278945 h 440259"/>
            <a:gd name="T79" fmla="*/ 278945 h 440259"/>
            <a:gd name="T80" fmla="*/ 88862 h 440259"/>
            <a:gd name="T81" fmla="*/ 88862 h 440259"/>
            <a:gd name="T82" fmla="*/ 278945 h 440259"/>
            <a:gd name="T83" fmla="*/ 278945 h 440259"/>
            <a:gd name="T84" fmla="*/ 278945 h 440259"/>
            <a:gd name="T85" fmla="*/ 278945 h 440259"/>
            <a:gd name="T86" fmla="*/ 278945 h 440259"/>
            <a:gd name="T87" fmla="*/ 278945 h 440259"/>
            <a:gd name="T88" fmla="*/ 278945 h 440259"/>
            <a:gd name="T89" fmla="*/ 278945 h 440259"/>
            <a:gd name="T90" fmla="*/ 278945 h 440259"/>
            <a:gd name="T91" fmla="*/ 278945 h 440259"/>
            <a:gd name="T92" fmla="*/ 278945 h 440259"/>
            <a:gd name="T93" fmla="*/ 278945 h 440259"/>
            <a:gd name="T94" fmla="*/ 278945 h 440259"/>
            <a:gd name="T95" fmla="*/ 278945 h 440259"/>
            <a:gd name="T96" fmla="*/ 278945 h 440259"/>
            <a:gd name="T97" fmla="*/ 278945 h 440259"/>
            <a:gd name="T98" fmla="*/ 88862 h 440259"/>
            <a:gd name="T99" fmla="*/ 88862 h 440259"/>
            <a:gd name="T100" fmla="*/ 278945 h 440259"/>
            <a:gd name="T101" fmla="*/ 278945 h 440259"/>
            <a:gd name="T102" fmla="*/ 278945 h 440259"/>
            <a:gd name="T103" fmla="*/ 278945 h 440259"/>
            <a:gd name="T104" fmla="*/ 278945 h 440259"/>
            <a:gd name="T105" fmla="*/ 278945 h 440259"/>
            <a:gd name="T106" fmla="*/ 278945 h 440259"/>
            <a:gd name="T107" fmla="*/ 278945 h 440259"/>
            <a:gd name="T108" fmla="*/ 278945 h 440259"/>
            <a:gd name="T109" fmla="*/ 278945 h 440259"/>
            <a:gd name="T110" fmla="*/ 278945 h 440259"/>
            <a:gd name="T111" fmla="*/ 278945 h 4402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2225" h="2516">
              <a:moveTo>
                <a:pt x="2025" y="0"/>
              </a:moveTo>
              <a:lnTo>
                <a:pt x="199" y="0"/>
              </a:lnTo>
              <a:cubicBezTo>
                <a:pt x="89" y="0"/>
                <a:pt x="0" y="89"/>
                <a:pt x="0" y="199"/>
              </a:cubicBezTo>
              <a:lnTo>
                <a:pt x="0" y="2317"/>
              </a:lnTo>
              <a:cubicBezTo>
                <a:pt x="0" y="2427"/>
                <a:pt x="89" y="2516"/>
                <a:pt x="199" y="2516"/>
              </a:cubicBezTo>
              <a:lnTo>
                <a:pt x="2025" y="2516"/>
              </a:lnTo>
              <a:cubicBezTo>
                <a:pt x="2135" y="2516"/>
                <a:pt x="2225" y="2427"/>
                <a:pt x="2225" y="2317"/>
              </a:cubicBezTo>
              <a:lnTo>
                <a:pt x="2225" y="199"/>
              </a:lnTo>
              <a:cubicBezTo>
                <a:pt x="2225" y="89"/>
                <a:pt x="2135" y="0"/>
                <a:pt x="2025" y="0"/>
              </a:cubicBezTo>
              <a:close/>
              <a:moveTo>
                <a:pt x="1301" y="1063"/>
              </a:moveTo>
              <a:cubicBezTo>
                <a:pt x="1301" y="1087"/>
                <a:pt x="1282" y="1106"/>
                <a:pt x="1258" y="1106"/>
              </a:cubicBezTo>
              <a:lnTo>
                <a:pt x="967" y="1106"/>
              </a:lnTo>
              <a:cubicBezTo>
                <a:pt x="943" y="1106"/>
                <a:pt x="923" y="1087"/>
                <a:pt x="923" y="1063"/>
              </a:cubicBezTo>
              <a:lnTo>
                <a:pt x="923" y="1013"/>
              </a:lnTo>
              <a:cubicBezTo>
                <a:pt x="923" y="989"/>
                <a:pt x="943" y="970"/>
                <a:pt x="967" y="970"/>
              </a:cubicBezTo>
              <a:lnTo>
                <a:pt x="1258" y="970"/>
              </a:lnTo>
              <a:cubicBezTo>
                <a:pt x="1282" y="970"/>
                <a:pt x="1301" y="989"/>
                <a:pt x="1301" y="1013"/>
              </a:cubicBezTo>
              <a:lnTo>
                <a:pt x="1301" y="1063"/>
              </a:lnTo>
              <a:close/>
              <a:moveTo>
                <a:pt x="685" y="1013"/>
              </a:moveTo>
              <a:lnTo>
                <a:pt x="685" y="1063"/>
              </a:lnTo>
              <a:cubicBezTo>
                <a:pt x="685" y="1087"/>
                <a:pt x="666" y="1106"/>
                <a:pt x="642" y="1106"/>
              </a:cubicBezTo>
              <a:lnTo>
                <a:pt x="350" y="1106"/>
              </a:lnTo>
              <a:cubicBezTo>
                <a:pt x="327" y="1106"/>
                <a:pt x="307" y="1087"/>
                <a:pt x="307" y="1063"/>
              </a:cubicBezTo>
              <a:lnTo>
                <a:pt x="307" y="1013"/>
              </a:lnTo>
              <a:cubicBezTo>
                <a:pt x="307" y="989"/>
                <a:pt x="327" y="970"/>
                <a:pt x="350" y="970"/>
              </a:cubicBezTo>
              <a:lnTo>
                <a:pt x="642" y="970"/>
              </a:lnTo>
              <a:cubicBezTo>
                <a:pt x="666" y="970"/>
                <a:pt x="685" y="989"/>
                <a:pt x="685" y="1013"/>
              </a:cubicBezTo>
              <a:close/>
              <a:moveTo>
                <a:pt x="307" y="1374"/>
              </a:moveTo>
              <a:cubicBezTo>
                <a:pt x="307" y="1350"/>
                <a:pt x="327" y="1330"/>
                <a:pt x="350" y="1330"/>
              </a:cubicBezTo>
              <a:lnTo>
                <a:pt x="642" y="1330"/>
              </a:lnTo>
              <a:cubicBezTo>
                <a:pt x="666" y="1330"/>
                <a:pt x="685" y="1350"/>
                <a:pt x="685" y="1374"/>
              </a:cubicBezTo>
              <a:lnTo>
                <a:pt x="685" y="1423"/>
              </a:lnTo>
              <a:cubicBezTo>
                <a:pt x="685" y="1447"/>
                <a:pt x="666" y="1466"/>
                <a:pt x="642" y="1466"/>
              </a:cubicBezTo>
              <a:lnTo>
                <a:pt x="350" y="1466"/>
              </a:lnTo>
              <a:cubicBezTo>
                <a:pt x="327" y="1466"/>
                <a:pt x="307" y="1447"/>
                <a:pt x="307" y="1423"/>
              </a:cubicBezTo>
              <a:lnTo>
                <a:pt x="307" y="1374"/>
              </a:lnTo>
              <a:close/>
              <a:moveTo>
                <a:pt x="1301" y="1423"/>
              </a:moveTo>
              <a:cubicBezTo>
                <a:pt x="1301" y="1447"/>
                <a:pt x="1282" y="1466"/>
                <a:pt x="1258" y="1466"/>
              </a:cubicBezTo>
              <a:lnTo>
                <a:pt x="967" y="1466"/>
              </a:lnTo>
              <a:cubicBezTo>
                <a:pt x="943" y="1466"/>
                <a:pt x="923" y="1447"/>
                <a:pt x="923" y="1423"/>
              </a:cubicBezTo>
              <a:lnTo>
                <a:pt x="923" y="1374"/>
              </a:lnTo>
              <a:cubicBezTo>
                <a:pt x="923" y="1350"/>
                <a:pt x="943" y="1330"/>
                <a:pt x="967" y="1330"/>
              </a:cubicBezTo>
              <a:lnTo>
                <a:pt x="1258" y="1330"/>
              </a:lnTo>
              <a:cubicBezTo>
                <a:pt x="1282" y="1330"/>
                <a:pt x="1301" y="1350"/>
                <a:pt x="1301" y="1374"/>
              </a:cubicBezTo>
              <a:lnTo>
                <a:pt x="1301" y="1423"/>
              </a:lnTo>
              <a:close/>
              <a:moveTo>
                <a:pt x="1917" y="1063"/>
              </a:moveTo>
              <a:cubicBezTo>
                <a:pt x="1917" y="1087"/>
                <a:pt x="1898" y="1106"/>
                <a:pt x="1874" y="1106"/>
              </a:cubicBezTo>
              <a:lnTo>
                <a:pt x="1583" y="1106"/>
              </a:lnTo>
              <a:cubicBezTo>
                <a:pt x="1559" y="1106"/>
                <a:pt x="1539" y="1087"/>
                <a:pt x="1539" y="1063"/>
              </a:cubicBezTo>
              <a:lnTo>
                <a:pt x="1539" y="1013"/>
              </a:lnTo>
              <a:cubicBezTo>
                <a:pt x="1539" y="989"/>
                <a:pt x="1559" y="970"/>
                <a:pt x="1583" y="970"/>
              </a:cubicBezTo>
              <a:lnTo>
                <a:pt x="1874" y="970"/>
              </a:lnTo>
              <a:cubicBezTo>
                <a:pt x="1898" y="970"/>
                <a:pt x="1917" y="989"/>
                <a:pt x="1917" y="1013"/>
              </a:cubicBezTo>
              <a:lnTo>
                <a:pt x="1917" y="1063"/>
              </a:lnTo>
              <a:close/>
              <a:moveTo>
                <a:pt x="685" y="1783"/>
              </a:moveTo>
              <a:cubicBezTo>
                <a:pt x="685" y="1807"/>
                <a:pt x="666" y="1826"/>
                <a:pt x="642" y="1826"/>
              </a:cubicBezTo>
              <a:lnTo>
                <a:pt x="350" y="1826"/>
              </a:lnTo>
              <a:cubicBezTo>
                <a:pt x="327" y="1826"/>
                <a:pt x="307" y="1807"/>
                <a:pt x="307" y="1783"/>
              </a:cubicBezTo>
              <a:lnTo>
                <a:pt x="307" y="1734"/>
              </a:lnTo>
              <a:cubicBezTo>
                <a:pt x="307" y="1710"/>
                <a:pt x="327" y="1690"/>
                <a:pt x="350" y="1690"/>
              </a:cubicBezTo>
              <a:lnTo>
                <a:pt x="642" y="1690"/>
              </a:lnTo>
              <a:cubicBezTo>
                <a:pt x="666" y="1690"/>
                <a:pt x="685" y="1710"/>
                <a:pt x="685" y="1734"/>
              </a:cubicBezTo>
              <a:lnTo>
                <a:pt x="685" y="1783"/>
              </a:lnTo>
              <a:close/>
              <a:moveTo>
                <a:pt x="1301" y="1783"/>
              </a:moveTo>
              <a:cubicBezTo>
                <a:pt x="1301" y="1807"/>
                <a:pt x="1282" y="1826"/>
                <a:pt x="1258" y="1826"/>
              </a:cubicBezTo>
              <a:lnTo>
                <a:pt x="967" y="1826"/>
              </a:lnTo>
              <a:cubicBezTo>
                <a:pt x="943" y="1826"/>
                <a:pt x="923" y="1807"/>
                <a:pt x="923" y="1783"/>
              </a:cubicBezTo>
              <a:lnTo>
                <a:pt x="923" y="1734"/>
              </a:lnTo>
              <a:cubicBezTo>
                <a:pt x="923" y="1710"/>
                <a:pt x="943" y="1690"/>
                <a:pt x="967" y="1690"/>
              </a:cubicBezTo>
              <a:lnTo>
                <a:pt x="1258" y="1690"/>
              </a:lnTo>
              <a:cubicBezTo>
                <a:pt x="1282" y="1690"/>
                <a:pt x="1301" y="1710"/>
                <a:pt x="1301" y="1734"/>
              </a:cubicBezTo>
              <a:lnTo>
                <a:pt x="1301" y="1783"/>
              </a:lnTo>
              <a:close/>
              <a:moveTo>
                <a:pt x="1917" y="1423"/>
              </a:moveTo>
              <a:cubicBezTo>
                <a:pt x="1917" y="1447"/>
                <a:pt x="1898" y="1466"/>
                <a:pt x="1874" y="1466"/>
              </a:cubicBezTo>
              <a:lnTo>
                <a:pt x="1583" y="1466"/>
              </a:lnTo>
              <a:cubicBezTo>
                <a:pt x="1559" y="1466"/>
                <a:pt x="1539" y="1447"/>
                <a:pt x="1539" y="1423"/>
              </a:cubicBezTo>
              <a:lnTo>
                <a:pt x="1539" y="1374"/>
              </a:lnTo>
              <a:cubicBezTo>
                <a:pt x="1539" y="1350"/>
                <a:pt x="1559" y="1330"/>
                <a:pt x="1583" y="1330"/>
              </a:cubicBezTo>
              <a:lnTo>
                <a:pt x="1874" y="1330"/>
              </a:lnTo>
              <a:cubicBezTo>
                <a:pt x="1898" y="1330"/>
                <a:pt x="1917" y="1350"/>
                <a:pt x="1917" y="1374"/>
              </a:cubicBezTo>
              <a:lnTo>
                <a:pt x="1917" y="1423"/>
              </a:lnTo>
              <a:close/>
              <a:moveTo>
                <a:pt x="307" y="2094"/>
              </a:moveTo>
              <a:cubicBezTo>
                <a:pt x="307" y="2070"/>
                <a:pt x="327" y="2051"/>
                <a:pt x="350" y="2051"/>
              </a:cubicBezTo>
              <a:lnTo>
                <a:pt x="642" y="2051"/>
              </a:lnTo>
              <a:cubicBezTo>
                <a:pt x="666" y="2051"/>
                <a:pt x="685" y="2070"/>
                <a:pt x="685" y="2094"/>
              </a:cubicBezTo>
              <a:lnTo>
                <a:pt x="685" y="2143"/>
              </a:lnTo>
              <a:cubicBezTo>
                <a:pt x="685" y="2167"/>
                <a:pt x="666" y="2187"/>
                <a:pt x="642" y="2187"/>
              </a:cubicBezTo>
              <a:lnTo>
                <a:pt x="350" y="2187"/>
              </a:lnTo>
              <a:cubicBezTo>
                <a:pt x="327" y="2187"/>
                <a:pt x="307" y="2167"/>
                <a:pt x="307" y="2143"/>
              </a:cubicBezTo>
              <a:lnTo>
                <a:pt x="307" y="2094"/>
              </a:lnTo>
              <a:close/>
              <a:moveTo>
                <a:pt x="923" y="2094"/>
              </a:moveTo>
              <a:cubicBezTo>
                <a:pt x="923" y="2070"/>
                <a:pt x="943" y="2051"/>
                <a:pt x="967" y="2051"/>
              </a:cubicBezTo>
              <a:lnTo>
                <a:pt x="1258" y="2051"/>
              </a:lnTo>
              <a:cubicBezTo>
                <a:pt x="1282" y="2051"/>
                <a:pt x="1301" y="2070"/>
                <a:pt x="1301" y="2094"/>
              </a:cubicBezTo>
              <a:lnTo>
                <a:pt x="1301" y="2143"/>
              </a:lnTo>
              <a:cubicBezTo>
                <a:pt x="1301" y="2167"/>
                <a:pt x="1282" y="2187"/>
                <a:pt x="1258" y="2187"/>
              </a:cubicBezTo>
              <a:lnTo>
                <a:pt x="967" y="2187"/>
              </a:lnTo>
              <a:cubicBezTo>
                <a:pt x="943" y="2187"/>
                <a:pt x="923" y="2167"/>
                <a:pt x="923" y="2143"/>
              </a:cubicBezTo>
              <a:lnTo>
                <a:pt x="923" y="2094"/>
              </a:lnTo>
              <a:close/>
              <a:moveTo>
                <a:pt x="1539" y="1726"/>
              </a:moveTo>
              <a:cubicBezTo>
                <a:pt x="1539" y="1702"/>
                <a:pt x="1559" y="1682"/>
                <a:pt x="1583" y="1682"/>
              </a:cubicBezTo>
              <a:lnTo>
                <a:pt x="1874" y="1682"/>
              </a:lnTo>
              <a:cubicBezTo>
                <a:pt x="1898" y="1682"/>
                <a:pt x="1917" y="1702"/>
                <a:pt x="1917" y="1726"/>
              </a:cubicBezTo>
              <a:lnTo>
                <a:pt x="1917" y="2143"/>
              </a:lnTo>
              <a:cubicBezTo>
                <a:pt x="1917" y="2167"/>
                <a:pt x="1898" y="2187"/>
                <a:pt x="1874" y="2187"/>
              </a:cubicBezTo>
              <a:lnTo>
                <a:pt x="1583" y="2187"/>
              </a:lnTo>
              <a:cubicBezTo>
                <a:pt x="1559" y="2187"/>
                <a:pt x="1539" y="2167"/>
                <a:pt x="1539" y="2143"/>
              </a:cubicBezTo>
              <a:lnTo>
                <a:pt x="1539" y="1726"/>
              </a:lnTo>
              <a:close/>
              <a:moveTo>
                <a:pt x="307" y="636"/>
              </a:moveTo>
              <a:lnTo>
                <a:pt x="307" y="351"/>
              </a:lnTo>
              <a:lnTo>
                <a:pt x="1917" y="351"/>
              </a:lnTo>
              <a:lnTo>
                <a:pt x="1917" y="636"/>
              </a:lnTo>
              <a:lnTo>
                <a:pt x="307" y="636"/>
              </a:lnTo>
              <a:close/>
            </a:path>
          </a:pathLst>
        </a:custGeom>
        <a:solidFill>
          <a:schemeClr val="bg1"/>
        </a:solidFill>
        <a:ln>
          <a:noFill/>
        </a:ln>
      </xdr:spPr>
      <xdr:txBody>
        <a:bodyPr wrap="square"/>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endParaRPr lang="zh-CN" altLang="en-US"/>
        </a:p>
      </xdr:txBody>
    </xdr:sp>
    <xdr:clientData/>
  </xdr:twoCellAnchor>
  <xdr:twoCellAnchor>
    <xdr:from>
      <xdr:col>10</xdr:col>
      <xdr:colOff>15240</xdr:colOff>
      <xdr:row>23</xdr:row>
      <xdr:rowOff>213360</xdr:rowOff>
    </xdr:from>
    <xdr:to>
      <xdr:col>18</xdr:col>
      <xdr:colOff>312420</xdr:colOff>
      <xdr:row>37</xdr:row>
      <xdr:rowOff>53340</xdr:rowOff>
    </xdr:to>
    <xdr:graphicFrame>
      <xdr:nvGraphicFramePr>
        <xdr:cNvPr id="3" name="图表 3"/>
        <xdr:cNvGraphicFramePr/>
      </xdr:nvGraphicFramePr>
      <xdr:xfrm>
        <a:off x="9815830" y="7028815"/>
        <a:ext cx="8001635" cy="3911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5245100</xdr:colOff>
      <xdr:row>70</xdr:row>
      <xdr:rowOff>110490</xdr:rowOff>
    </xdr:from>
    <xdr:to>
      <xdr:col>2</xdr:col>
      <xdr:colOff>925195</xdr:colOff>
      <xdr:row>77</xdr:row>
      <xdr:rowOff>63500</xdr:rowOff>
    </xdr:to>
    <xdr:grpSp>
      <xdr:nvGrpSpPr>
        <xdr:cNvPr id="9" name="扩展知识" descr="扩展知识&#10;双击该单元格，会看到该公式有所不同。具体来说，求和条件是“&gt;=50”，也就是大于或等于 50。还可以使用其他运算符，如“&lt;=50”（小于或等于 50）。还有“&lt;&gt; 50”（不等于 50）&#10;"/>
        <xdr:cNvGrpSpPr/>
      </xdr:nvGrpSpPr>
      <xdr:grpSpPr>
        <a:xfrm>
          <a:off x="6348730" y="13764895"/>
          <a:ext cx="3039745" cy="1286510"/>
          <a:chOff x="7913102" y="15486636"/>
          <a:chExt cx="3167837" cy="1242163"/>
        </a:xfrm>
      </xdr:grpSpPr>
      <xdr:sp>
        <xdr:nvSpPr>
          <xdr:cNvPr id="134" name="步骤" descr="扩展知识&#10;双击该单元格，会看到该公式有所不同。具体来说，求和条件是“&gt;=50”，也就是大于或等于 50。还可以使用其他运算符，如“&lt;=50”（小于或等于 50）。还有“&lt;&gt; 50”（不等于 50）&#10;"/>
          <xdr:cNvSpPr txBox="1"/>
        </xdr:nvSpPr>
        <xdr:spPr>
          <a:xfrm>
            <a:off x="7913102" y="15766828"/>
            <a:ext cx="3167837" cy="96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p>
          <a:p>
            <a:pPr eaLnBrk="1" fontAlgn="auto" latinLnBrk="0" hangingPunct="1"/>
            <a:r>
              <a:rPr lang="en-US" sz="1100" b="0" i="0" baseline="0">
                <a:solidFill>
                  <a:schemeClr val="tx1"/>
                </a:solidFill>
                <a:latin typeface="Microsoft YaHei UI" panose="020B0503020204020204" pitchFamily="34" charset="-122"/>
                <a:ea typeface="Microsoft YaHei UI" panose="020B0503020204020204" pitchFamily="34" charset="-122"/>
                <a:cs typeface="+mn-cs"/>
              </a:rPr>
              <a:t>Other operators, such as "&lt;=30" (</a:t>
            </a:r>
            <a:r>
              <a:rPr lang="en-US" sz="1100" b="0" i="1" baseline="0">
                <a:solidFill>
                  <a:schemeClr val="tx1"/>
                </a:solidFill>
                <a:latin typeface="Microsoft YaHei UI" panose="020B0503020204020204" pitchFamily="34" charset="-122"/>
                <a:ea typeface="Microsoft YaHei UI" panose="020B0503020204020204" pitchFamily="34" charset="-122"/>
                <a:cs typeface="+mn-cs"/>
              </a:rPr>
              <a:t>less than or equal to 30</a:t>
            </a:r>
            <a:r>
              <a:rPr lang="en-US" sz="1100" b="0" i="0" baseline="0">
                <a:solidFill>
                  <a:schemeClr val="tx1"/>
                </a:solidFill>
                <a:latin typeface="Microsoft YaHei UI" panose="020B0503020204020204" pitchFamily="34" charset="-122"/>
                <a:ea typeface="Microsoft YaHei UI" panose="020B0503020204020204" pitchFamily="34" charset="-122"/>
                <a:cs typeface="+mn-cs"/>
              </a:rPr>
              <a:t>), "&gt;=30" (greater than or equal to 30), and "&lt;&gt;30" (</a:t>
            </a:r>
            <a:r>
              <a:rPr lang="en-US" sz="1100" b="0" i="1" baseline="0">
                <a:solidFill>
                  <a:schemeClr val="tx1"/>
                </a:solidFill>
                <a:latin typeface="Microsoft YaHei UI" panose="020B0503020204020204" pitchFamily="34" charset="-122"/>
                <a:ea typeface="Microsoft YaHei UI" panose="020B0503020204020204" pitchFamily="34" charset="-122"/>
                <a:cs typeface="+mn-cs"/>
              </a:rPr>
              <a:t>not equal to 30</a:t>
            </a:r>
            <a:r>
              <a:rPr lang="en-US" sz="1100" b="0" i="0" baseline="0">
                <a:solidFill>
                  <a:schemeClr val="tx1"/>
                </a:solidFill>
                <a:latin typeface="Microsoft YaHei UI" panose="020B0503020204020204" pitchFamily="34" charset="-122"/>
                <a:ea typeface="Microsoft YaHei UI" panose="020B0503020204020204" pitchFamily="34" charset="-122"/>
                <a:cs typeface="+mn-cs"/>
              </a:rPr>
              <a:t>). </a:t>
            </a:r>
            <a:endParaRPr lang="en-US" sz="1100" b="0" i="0" baseline="0">
              <a:solidFill>
                <a:schemeClr val="tx1"/>
              </a:solidFill>
              <a:latin typeface="Microsoft YaHei UI" panose="020B0503020204020204" pitchFamily="34" charset="-122"/>
              <a:ea typeface="Microsoft YaHei UI" panose="020B0503020204020204" pitchFamily="34" charset="-122"/>
              <a:cs typeface="+mn-cs"/>
            </a:endParaRPr>
          </a:p>
        </xdr:txBody>
      </xdr:sp>
      <xdr:sp>
        <xdr:nvSpPr>
          <xdr:cNvPr id="137" name="任意多边形：形状 136" descr="箭头"/>
          <xdr:cNvSpPr/>
        </xdr:nvSpPr>
        <xdr:spPr>
          <a:xfrm rot="5725133" flipV="1">
            <a:off x="9288802" y="14884451"/>
            <a:ext cx="370316" cy="1574686"/>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1" fmla="*/ 279015 w 279015"/>
              <a:gd name="connsiteY0-2" fmla="*/ 32141 h 1310271"/>
              <a:gd name="connsiteX1-3" fmla="*/ 152422 w 279015"/>
              <a:gd name="connsiteY1-4" fmla="*/ 244286 h 1310271"/>
              <a:gd name="connsiteX2-5" fmla="*/ 211667 w 279015"/>
              <a:gd name="connsiteY2-6" fmla="*/ 1215550 h 1310271"/>
              <a:gd name="connsiteX3-7" fmla="*/ 0 w 279015"/>
              <a:gd name="connsiteY3-8" fmla="*/ 1273278 h 1310271"/>
              <a:gd name="connsiteX4-9" fmla="*/ 0 w 279015"/>
              <a:gd name="connsiteY4-10" fmla="*/ 1273278 h 1310271"/>
              <a:gd name="connsiteX0-11" fmla="*/ 279015 w 279015"/>
              <a:gd name="connsiteY0-12" fmla="*/ 2960 h 1281090"/>
              <a:gd name="connsiteX1-13" fmla="*/ 152422 w 279015"/>
              <a:gd name="connsiteY1-14" fmla="*/ 215105 h 1281090"/>
              <a:gd name="connsiteX2-15" fmla="*/ 211667 w 279015"/>
              <a:gd name="connsiteY2-16" fmla="*/ 1186369 h 1281090"/>
              <a:gd name="connsiteX3-17" fmla="*/ 0 w 279015"/>
              <a:gd name="connsiteY3-18" fmla="*/ 1244097 h 1281090"/>
              <a:gd name="connsiteX4-19" fmla="*/ 0 w 279015"/>
              <a:gd name="connsiteY4-20" fmla="*/ 1244097 h 1281090"/>
            </a:gdLst>
            <a:ahLst/>
            <a:cxnLst>
              <a:cxn ang="0">
                <a:pos x="connsiteX0-1" y="connsiteY0-2"/>
              </a:cxn>
              <a:cxn ang="0">
                <a:pos x="connsiteX1-3" y="connsiteY1-4"/>
              </a:cxn>
              <a:cxn ang="0">
                <a:pos x="connsiteX2-5" y="connsiteY2-6"/>
              </a:cxn>
              <a:cxn ang="0">
                <a:pos x="connsiteX3-7" y="connsiteY3-8"/>
              </a:cxn>
              <a:cxn ang="0">
                <a:pos x="connsiteX4-9" y="connsiteY4-10"/>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rgbClr val="0070C0"/>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0</xdr:col>
      <xdr:colOff>285750</xdr:colOff>
      <xdr:row>61</xdr:row>
      <xdr:rowOff>81915</xdr:rowOff>
    </xdr:from>
    <xdr:to>
      <xdr:col>1</xdr:col>
      <xdr:colOff>4829810</xdr:colOff>
      <xdr:row>76</xdr:row>
      <xdr:rowOff>120650</xdr:rowOff>
    </xdr:to>
    <xdr:grpSp>
      <xdr:nvGrpSpPr>
        <xdr:cNvPr id="10" name="有关 SUMIF 的详细信息" descr="有关 SUMIF 函数的详细信息&#10;在本工作表顶部，我们还向你展示了 SUMIF 函数。SUMIF 函数&#10;根据条件求和。如果 SUMIF 函数进行解释，应会是：&#10;根据&#10;以下条件&#10;对部分值&#10;求和：&#10;...遍历查找&#10;这些&#10;单元&#10;格...&#10;...如果&#10;值&#10;大于 50，&#10;则求和&#10;=SUMIF (D73 :D77 , )&#10;注意：如果发现要使用大量 SUMIF 公式，可能会&#10;发现数据透视表是个更好的解决方案。有关详细信息，请参阅数据透视表工作表。 "/>
        <xdr:cNvGrpSpPr/>
      </xdr:nvGrpSpPr>
      <xdr:grpSpPr>
        <a:xfrm>
          <a:off x="285750" y="12021820"/>
          <a:ext cx="5647690" cy="2896235"/>
          <a:chOff x="358735" y="13364013"/>
          <a:chExt cx="5695950" cy="2860820"/>
        </a:xfrm>
      </xdr:grpSpPr>
      <xdr:sp>
        <xdr:nvSpPr>
          <xdr:cNvPr id="106" name="矩形 105" descr="背景"/>
          <xdr:cNvSpPr/>
        </xdr:nvSpPr>
        <xdr:spPr>
          <a:xfrm>
            <a:off x="358735" y="13364013"/>
            <a:ext cx="5695950" cy="286082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cxnSp>
        <xdr:nvCxnSpPr>
          <xdr:cNvPr id="107" name="直接连接符​​ 106" descr="装饰性线条"/>
          <xdr:cNvCxnSpPr/>
        </xdr:nvCxnSpPr>
        <xdr:spPr>
          <a:xfrm>
            <a:off x="579529" y="13999009"/>
            <a:ext cx="5216848"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08" name="直接连接符 107" descr="装饰性线条"/>
          <xdr:cNvCxnSpPr/>
        </xdr:nvCxnSpPr>
        <xdr:spPr>
          <a:xfrm>
            <a:off x="483949" y="16027892"/>
            <a:ext cx="5216848"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09" name="步骤" descr="有关 SUMIF 函数的详细信息"/>
          <xdr:cNvSpPr txBox="1"/>
        </xdr:nvSpPr>
        <xdr:spPr>
          <a:xfrm>
            <a:off x="576374" y="13487844"/>
            <a:ext cx="5219798" cy="35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 SUMIF Function Explained</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sp>
        <xdr:nvSpPr>
          <xdr:cNvPr id="110" name="步骤" descr="在本工作表顶部，我们还向你展示了 SUMIF 函数。SUMIF 函数根据条件求和。如果 SUMIF 函数进行解释，应会是：&#10;"/>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 the example above, we have demonstrated the SUMIF function to sum values based on conditions. Next, let us talk about this function in detail. Click the green cell on the right and read the following texts:</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13" name="文本框 100" descr="=SUMIF(D73:D77,&quot;&gt;50&quot;)&#10;&#10;"/>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latin typeface="PingFang SC" panose="020B0400000000000000" charset="-122"/>
                <a:ea typeface="PingFang SC" panose="020B0400000000000000" charset="-122"/>
                <a:cs typeface="Courier New" panose="02070309020205020404" pitchFamily="49" charset="0"/>
              </a:rPr>
              <a:t>=SUMIF(D66:D69,"&gt;30")</a:t>
            </a:r>
            <a:endParaRPr lang="en-US" sz="2000">
              <a:latin typeface="PingFang SC" panose="020B0400000000000000" charset="-122"/>
              <a:ea typeface="PingFang SC" panose="020B0400000000000000" charset="-122"/>
              <a:cs typeface="Courier New" panose="02070309020205020404" pitchFamily="49" charset="0"/>
            </a:endParaRPr>
          </a:p>
          <a:p>
            <a:pPr marL="0" marR="0">
              <a:spcBef>
                <a:spcPts val="0"/>
              </a:spcBef>
              <a:spcAft>
                <a:spcPts val="0"/>
              </a:spcAft>
            </a:pPr>
            <a:endParaRPr lang="en-US" sz="2000">
              <a:latin typeface="PingFang SC" panose="020B0400000000000000" charset="-122"/>
              <a:ea typeface="PingFang SC" panose="020B0400000000000000" charset="-122"/>
              <a:cs typeface="Courier New" panose="02070309020205020404" pitchFamily="49" charset="0"/>
            </a:endParaRPr>
          </a:p>
        </xdr:txBody>
      </xdr:sp>
      <xdr:sp>
        <xdr:nvSpPr>
          <xdr:cNvPr id="116" name="左大括号 115"/>
          <xdr:cNvSpPr/>
        </xdr:nvSpPr>
        <xdr:spPr>
          <a:xfrm rot="5400000">
            <a:off x="2236949" y="14834275"/>
            <a:ext cx="207021" cy="1528197"/>
          </a:xfrm>
          <a:prstGeom prst="leftBrace">
            <a:avLst>
              <a:gd name="adj1" fmla="val 0"/>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PingFang SC" panose="020B0400000000000000" charset="-122"/>
              <a:ea typeface="PingFang SC" panose="020B0400000000000000" charset="-122"/>
            </a:endParaRPr>
          </a:p>
        </xdr:txBody>
      </xdr:sp>
      <xdr:sp>
        <xdr:nvSpPr>
          <xdr:cNvPr id="117" name="文本框 2" descr="....遍历查找这些单元格...&#10; &#10;"/>
          <xdr:cNvSpPr txBox="1">
            <a:spLocks noChangeArrowheads="1"/>
          </xdr:cNvSpPr>
        </xdr:nvSpPr>
        <xdr:spPr>
          <a:xfrm>
            <a:off x="1694403" y="14840068"/>
            <a:ext cx="1857904" cy="660882"/>
          </a:xfrm>
          <a:prstGeom prst="rect">
            <a:avLst/>
          </a:prstGeom>
          <a:solidFill>
            <a:schemeClr val="accent5">
              <a:lumMod val="20000"/>
              <a:lumOff val="80000"/>
            </a:schemeClr>
          </a:solidFill>
          <a:ln w="9525">
            <a:noFill/>
            <a:miter lim="800000"/>
          </a:ln>
        </xdr:spPr>
        <xdr:txBody>
          <a:bodyPr rot="0" vert="horz" wrap="square" lIns="91440" tIns="45720" rIns="91440" bIns="45720" rtlCol="0" anchor="t" anchorCtr="0"/>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Find the values greater than 30 in cells D66-D69, and sum them.</a:t>
            </a:r>
            <a:endParaRPr lang="en-US" sz="11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grpSp>
    <xdr:clientData/>
  </xdr:twoCellAnchor>
  <xdr:twoCellAnchor editAs="absolute">
    <xdr:from>
      <xdr:col>4</xdr:col>
      <xdr:colOff>28574</xdr:colOff>
      <xdr:row>37</xdr:row>
      <xdr:rowOff>34925</xdr:rowOff>
    </xdr:from>
    <xdr:to>
      <xdr:col>8</xdr:col>
      <xdr:colOff>123824</xdr:colOff>
      <xdr:row>46</xdr:row>
      <xdr:rowOff>32385</xdr:rowOff>
    </xdr:to>
    <xdr:grpSp>
      <xdr:nvGrpSpPr>
        <xdr:cNvPr id="12" name="看看这个" descr="看看这个&#10;选择这些单元格。然后在 Excel 窗口的右下角，可找到：&#10;求和:170&#10;这只是用来快速找到总和的另一种方法&#10;"/>
        <xdr:cNvGrpSpPr/>
      </xdr:nvGrpSpPr>
      <xdr:grpSpPr>
        <a:xfrm>
          <a:off x="10400665" y="7402830"/>
          <a:ext cx="3300730" cy="1711960"/>
          <a:chOff x="8231777" y="7877121"/>
          <a:chExt cx="3245514" cy="1711326"/>
        </a:xfrm>
      </xdr:grpSpPr>
      <xdr:grpSp>
        <xdr:nvGrpSpPr>
          <xdr:cNvPr id="119" name="括号线"/>
          <xdr:cNvGrpSpPr/>
        </xdr:nvGrpSpPr>
        <xdr:grpSpPr>
          <a:xfrm rot="599914">
            <a:off x="8231777" y="7935111"/>
            <a:ext cx="293674" cy="919100"/>
            <a:chOff x="10489266" y="812441"/>
            <a:chExt cx="273196" cy="1038817"/>
          </a:xfrm>
        </xdr:grpSpPr>
        <xdr:sp>
          <xdr:nvSpPr>
            <xdr:cNvPr id="120" name="另一条括号线" descr="括号线"/>
            <xdr:cNvSpPr/>
          </xdr:nvSpPr>
          <xdr:spPr>
            <a:xfrm>
              <a:off x="10489266" y="812441"/>
              <a:ext cx="273196" cy="512256"/>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xdr:nvSpPr>
            <xdr:cNvPr id="121" name="括号线" descr="括号线&#10;"/>
            <xdr:cNvSpPr/>
          </xdr:nvSpPr>
          <xdr:spPr>
            <a:xfrm>
              <a:off x="10601173" y="1308659"/>
              <a:ext cx="160895" cy="542599"/>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sp>
        <xdr:nvSpPr>
          <xdr:cNvPr id="96" name="说明" descr="选择这些单元格。然后在 Excel 窗口的右下角，可找到：&#10;求和:170&#10;这只是用来快速找到总和的另一种方法&#10;"/>
          <xdr:cNvSpPr txBox="1"/>
        </xdr:nvSpPr>
        <xdr:spPr>
          <a:xfrm>
            <a:off x="8672151" y="7877121"/>
            <a:ext cx="2805140" cy="1711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Select these cells. Then, in the</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 lower left corner of the window, you can find:</a:t>
            </a:r>
            <a:r>
              <a:rPr lang="en-US" sz="1100">
                <a:solidFill>
                  <a:schemeClr val="tx1"/>
                </a:solidFill>
                <a:latin typeface="PingFang SC" panose="020B0400000000000000" charset="-122"/>
                <a:ea typeface="PingFang SC" panose="020B0400000000000000" charset="-122"/>
                <a:cs typeface="Segoe UI Light" panose="020B0502040204020203" pitchFamily="34" charset="0"/>
              </a:rPr>
              <a:t> </a:t>
            </a:r>
            <a:endParaRPr lang="en-US" sz="1100">
              <a:solidFill>
                <a:schemeClr val="tx1"/>
              </a:solidFill>
              <a:latin typeface="PingFang SC" panose="020B0400000000000000" charset="-122"/>
              <a:ea typeface="PingFang SC" panose="020B0400000000000000" charset="-122"/>
              <a:cs typeface="Segoe UI Light" panose="020B0502040204020203" pitchFamily="34" charset="0"/>
            </a:endParaRPr>
          </a:p>
          <a:p>
            <a:pPr lvl="0">
              <a:defRPr/>
            </a:pPr>
            <a:endParaRPr>
              <a:latin typeface="PingFang SC" panose="020B0400000000000000" charset="-122"/>
              <a:ea typeface="PingFang SC" panose="020B0400000000000000" charset="-122"/>
            </a:endParaRPr>
          </a:p>
          <a:p>
            <a:pPr lvl="0">
              <a:defRPr/>
            </a:pPr>
            <a:endParaRPr>
              <a:latin typeface="PingFang SC" panose="020B0400000000000000" charset="-122"/>
              <a:ea typeface="PingFang SC" panose="020B0400000000000000" charset="-122"/>
            </a:endParaRPr>
          </a:p>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Here you can quickly find the sum, average, and count values.</a:t>
            </a:r>
            <a:endParaRPr lang="en-US" sz="110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grpSp>
    <xdr:clientData/>
  </xdr:twoCellAnchor>
  <xdr:twoCellAnchor>
    <xdr:from>
      <xdr:col>0</xdr:col>
      <xdr:colOff>337185</xdr:colOff>
      <xdr:row>25</xdr:row>
      <xdr:rowOff>102235</xdr:rowOff>
    </xdr:from>
    <xdr:to>
      <xdr:col>1</xdr:col>
      <xdr:colOff>6226810</xdr:colOff>
      <xdr:row>62</xdr:row>
      <xdr:rowOff>31115</xdr:rowOff>
    </xdr:to>
    <xdr:grpSp>
      <xdr:nvGrpSpPr>
        <xdr:cNvPr id="5" name="组 4" descr="有关 SUM 函数的详细信息&#10;在上面的一些提示中，我们向你演示了如何使用 SUM 函数。下面是&#10;关于该函数的详细信息。双击右侧的一个黄色单元格，然后阅读&#10;下面的文本。&#10;如果对 SUM 函数进行解释，应会是：&#10;对&#10;下面的值求和：&#10;...单元格&#10;D38、D39、&#10;D40 和 D41 中的值。&#10;=SUM (D38:D41)&#10;还可使用以下方法：&#10;对&#10;下面的值求和：&#10;...&#10;单元格&#10;D48&#10;中的值&#10;...单元格&#10;G48、&#10;G49、G50&#10;和 G51 中的值&#10;...以及&#10;100。&#10;上述公式中使用了下列内容：&#10;• 单个单元格引用，它是单元格的“地址”或“名称”。上述公式中，&#10;D48 是单个单元格引用。&#10;• 单元格范围，这是一系列单元格，包括两个单元格之间的内容。&#10;公式中 G48:G51 是单元格范围。&#10;• 常量。该公式中的常量是数字 100。 &#10;"/>
        <xdr:cNvGrpSpPr/>
      </xdr:nvGrpSpPr>
      <xdr:grpSpPr>
        <a:xfrm>
          <a:off x="337185" y="5184140"/>
          <a:ext cx="6993255" cy="6977380"/>
          <a:chOff x="337213" y="5169953"/>
          <a:chExt cx="5592633" cy="6424021"/>
        </a:xfrm>
      </xdr:grpSpPr>
      <xdr:sp>
        <xdr:nvSpPr>
          <xdr:cNvPr id="53" name="矩形 52" descr="背景"/>
          <xdr:cNvSpPr/>
        </xdr:nvSpPr>
        <xdr:spPr>
          <a:xfrm>
            <a:off x="337213" y="5169953"/>
            <a:ext cx="5568136" cy="642402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cxnSp>
        <xdr:nvCxnSpPr>
          <xdr:cNvPr id="54" name="直接连接符 53" descr="装饰性线条"/>
          <xdr:cNvCxnSpPr/>
        </xdr:nvCxnSpPr>
        <xdr:spPr>
          <a:xfrm>
            <a:off x="575257" y="5769616"/>
            <a:ext cx="5096475"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55" name="直接连接符​​ 54" descr="装饰性线条"/>
          <xdr:cNvCxnSpPr/>
        </xdr:nvCxnSpPr>
        <xdr:spPr>
          <a:xfrm>
            <a:off x="554585" y="11274672"/>
            <a:ext cx="5096475"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52" name="步骤" descr="有关 SUM 函数的详细信息 "/>
          <xdr:cNvSpPr txBox="1"/>
        </xdr:nvSpPr>
        <xdr:spPr>
          <a:xfrm>
            <a:off x="553120" y="5280553"/>
            <a:ext cx="5325284" cy="390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SUM Function Explained</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sp>
        <xdr:nvSpPr>
          <xdr:cNvPr id="50" name="步骤" descr="在上面的一些提示中，我们向你演示了如何使用 SUM 函数。下面是关于该函数的详细信息。双击右侧的一个黄色单元格，然后阅读下面的文本。&#10;&#10;如果对 SUM 函数进行解释，应会是：&#10;"/>
          <xdr:cNvSpPr txBox="1"/>
        </xdr:nvSpPr>
        <xdr:spPr>
          <a:xfrm>
            <a:off x="529761" y="5856511"/>
            <a:ext cx="5111651" cy="103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Now, we have demonstrated the SUM function above. Double-pclick a green cell on the right and read the following texts:</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endParaRPr>
              <a:latin typeface="PingFang SC" panose="020B0400000000000000" charset="-122"/>
              <a:ea typeface="PingFang SC" panose="020B0400000000000000" charset="-122"/>
            </a:endParaRPr>
          </a:p>
          <a:p>
            <a:pPr lvl="0">
              <a:defRPr/>
            </a:pP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Method #1 to use SUM function:</a:t>
            </a:r>
            <a:endPar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80" name="步骤" descr="下面是另一种可以使用的方法：&#10;"/>
          <xdr:cNvSpPr txBox="1"/>
        </xdr:nvSpPr>
        <xdr:spPr>
          <a:xfrm>
            <a:off x="519137" y="8547329"/>
            <a:ext cx="5410709" cy="335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Method #2 to use SUM function:</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grpSp>
        <xdr:nvGrpSpPr>
          <xdr:cNvPr id="79" name="组 78"/>
          <xdr:cNvGrpSpPr/>
        </xdr:nvGrpSpPr>
        <xdr:grpSpPr>
          <a:xfrm>
            <a:off x="548834" y="6929088"/>
            <a:ext cx="3320878" cy="1553709"/>
            <a:chOff x="1069336" y="8098785"/>
            <a:chExt cx="3238500" cy="1590226"/>
          </a:xfrm>
        </xdr:grpSpPr>
        <xdr:sp>
          <xdr:nvSpPr>
            <xdr:cNvPr id="74" name="文本框 100" descr="=SUM(D38:D41) "/>
            <xdr:cNvSpPr txBox="1"/>
          </xdr:nvSpPr>
          <xdr:spPr>
            <a:xfrm>
              <a:off x="1069336" y="9184183"/>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latin typeface="PingFang SC" panose="020B0400000000000000" charset="-122"/>
                  <a:ea typeface="PingFang SC" panose="020B0400000000000000" charset="-122"/>
                  <a:cs typeface="Courier New" panose="02070309020205020404" pitchFamily="49" charset="0"/>
                </a:rPr>
                <a:t>=SUM(D38:D41) </a:t>
              </a:r>
              <a:endParaRPr lang="en-US" sz="2000">
                <a:solidFill>
                  <a:srgbClr val="000000"/>
                </a:solidFill>
                <a:latin typeface="PingFang SC" panose="020B0400000000000000" charset="-122"/>
                <a:ea typeface="PingFang SC" panose="020B0400000000000000" charset="-122"/>
                <a:cs typeface="Courier New" panose="02070309020205020404" pitchFamily="49" charset="0"/>
              </a:endParaRPr>
            </a:p>
          </xdr:txBody>
        </xdr:sp>
        <xdr:sp>
          <xdr:nvSpPr>
            <xdr:cNvPr id="77" name="左大括号 76"/>
            <xdr:cNvSpPr/>
          </xdr:nvSpPr>
          <xdr:spPr>
            <a:xfrm rot="5400000">
              <a:off x="2287062" y="8605149"/>
              <a:ext cx="195783" cy="961060"/>
            </a:xfrm>
            <a:prstGeom prst="leftBrace">
              <a:avLst>
                <a:gd name="adj1" fmla="val 8333"/>
                <a:gd name="adj2" fmla="val 5738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PingFang SC" panose="020B0400000000000000" charset="-122"/>
                <a:ea typeface="PingFang SC" panose="020B0400000000000000" charset="-122"/>
              </a:endParaRPr>
            </a:p>
          </xdr:txBody>
        </xdr:sp>
        <xdr:sp>
          <xdr:nvSpPr>
            <xdr:cNvPr id="78" name="文本框 2" descr="...单元格 D38、D39、D40 和 D41 中的值"/>
            <xdr:cNvSpPr txBox="1">
              <a:spLocks noChangeArrowheads="1"/>
            </xdr:cNvSpPr>
          </xdr:nvSpPr>
          <xdr:spPr>
            <a:xfrm>
              <a:off x="1863592" y="8098785"/>
              <a:ext cx="1035572" cy="844791"/>
            </a:xfrm>
            <a:prstGeom prst="rect">
              <a:avLst/>
            </a:prstGeom>
            <a:solidFill>
              <a:schemeClr val="accent5">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Sum the values in cells D38, D39, D40</a:t>
              </a:r>
              <a:r>
                <a:rPr lang="en-US" sz="1100" baseline="0">
                  <a:solidFill>
                    <a:schemeClr val="tx1"/>
                  </a:solidFill>
                  <a:latin typeface="PingFang SC" panose="020B0400000000000000" charset="-122"/>
                  <a:ea typeface="PingFang SC" panose="020B0400000000000000" charset="-122"/>
                  <a:cs typeface="Times New Roman" panose="02020503050405090304" pitchFamily="18" charset="0"/>
                </a:rPr>
                <a:t>, and D41.</a:t>
              </a:r>
              <a:endParaRPr lang="en-US" sz="1100" baseline="0">
                <a:solidFill>
                  <a:schemeClr val="tx1"/>
                </a:solidFill>
                <a:latin typeface="PingFang SC" panose="020B0400000000000000" charset="-122"/>
                <a:ea typeface="PingFang SC" panose="020B0400000000000000" charset="-122"/>
                <a:cs typeface="Times New Roman" panose="02020503050405090304" pitchFamily="18" charset="0"/>
              </a:endParaRPr>
            </a:p>
            <a:p>
              <a:pPr marL="0" marR="0">
                <a:lnSpc>
                  <a:spcPct val="107000"/>
                </a:lnSpc>
                <a:spcBef>
                  <a:spcPts val="0"/>
                </a:spcBef>
                <a:spcAft>
                  <a:spcPts val="800"/>
                </a:spcAft>
              </a:pPr>
              <a:r>
                <a:rPr lang="en-US" sz="1100">
                  <a:latin typeface="PingFang SC" panose="020B0400000000000000" charset="-122"/>
                  <a:ea typeface="PingFang SC" panose="020B0400000000000000" charset="-122"/>
                  <a:cs typeface="Times New Roman" panose="02020503050405090304" pitchFamily="18" charset="0"/>
                </a:rPr>
                <a:t> </a:t>
              </a:r>
              <a:endParaRPr lang="en-US" sz="1100">
                <a:latin typeface="PingFang SC" panose="020B0400000000000000" charset="-122"/>
                <a:ea typeface="PingFang SC" panose="020B0400000000000000" charset="-122"/>
                <a:cs typeface="Times New Roman" panose="02020503050405090304" pitchFamily="18" charset="0"/>
              </a:endParaRPr>
            </a:p>
          </xdr:txBody>
        </xdr:sp>
      </xdr:grpSp>
      <xdr:sp>
        <xdr:nvSpPr>
          <xdr:cNvPr id="81" name="文本框 100" descr="=SUM(D48,G48:G51,100) &#10;"/>
          <xdr:cNvSpPr txBox="1"/>
        </xdr:nvSpPr>
        <xdr:spPr>
          <a:xfrm>
            <a:off x="438977" y="10051765"/>
            <a:ext cx="4990590" cy="465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latin typeface="PingFang SC" panose="020B0400000000000000" charset="-122"/>
                <a:ea typeface="PingFang SC" panose="020B0400000000000000" charset="-122"/>
                <a:cs typeface="Courier New" panose="02070309020205020404" pitchFamily="49" charset="0"/>
              </a:rPr>
              <a:t>=SUM(D48,G48:G51,10) </a:t>
            </a:r>
            <a:endParaRPr lang="en-US" sz="2000">
              <a:solidFill>
                <a:srgbClr val="000000"/>
              </a:solidFill>
              <a:latin typeface="PingFang SC" panose="020B0400000000000000" charset="-122"/>
              <a:ea typeface="PingFang SC" panose="020B0400000000000000" charset="-122"/>
              <a:cs typeface="Courier New" panose="02070309020205020404" pitchFamily="49" charset="0"/>
            </a:endParaRPr>
          </a:p>
        </xdr:txBody>
      </xdr:sp>
      <xdr:sp>
        <xdr:nvSpPr>
          <xdr:cNvPr id="89" name="左大括号 88"/>
          <xdr:cNvSpPr/>
        </xdr:nvSpPr>
        <xdr:spPr>
          <a:xfrm rot="5400000">
            <a:off x="2290986" y="9288366"/>
            <a:ext cx="172659" cy="1469563"/>
          </a:xfrm>
          <a:prstGeom prst="leftBrace">
            <a:avLst>
              <a:gd name="adj1" fmla="val 0"/>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PingFang SC" panose="020B0400000000000000" charset="-122"/>
              <a:ea typeface="PingFang SC" panose="020B0400000000000000" charset="-122"/>
            </a:endParaRPr>
          </a:p>
        </xdr:txBody>
      </xdr:sp>
      <xdr:sp>
        <xdr:nvSpPr>
          <xdr:cNvPr id="90" name="文本框 2" descr="...单元格 G48、G49、G50 和 G51 中的值... &#10;"/>
          <xdr:cNvSpPr txBox="1">
            <a:spLocks noChangeArrowheads="1"/>
          </xdr:cNvSpPr>
        </xdr:nvSpPr>
        <xdr:spPr>
          <a:xfrm>
            <a:off x="1323434" y="9128820"/>
            <a:ext cx="1995055" cy="799393"/>
          </a:xfrm>
          <a:prstGeom prst="rect">
            <a:avLst/>
          </a:prstGeom>
          <a:solidFill>
            <a:schemeClr val="accent5">
              <a:lumMod val="20000"/>
              <a:lumOff val="80000"/>
            </a:schemeClr>
          </a:solidFill>
          <a:ln w="9525">
            <a:noFill/>
            <a:miter lim="800000"/>
          </a:ln>
        </xdr:spPr>
        <xdr:txBody>
          <a:bodyPr rot="0" vert="horz" wrap="square" lIns="91440" tIns="45720" rIns="91440" bIns="45720" rtlCol="0" anchor="t" anchorCtr="0"/>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Sum the values from cells D48, G48, G49, G50, and</a:t>
            </a:r>
            <a:r>
              <a:rPr lang="en-US" sz="1100" baseline="0">
                <a:solidFill>
                  <a:schemeClr val="tx1"/>
                </a:solidFill>
                <a:latin typeface="PingFang SC" panose="020B0400000000000000" charset="-122"/>
                <a:ea typeface="PingFang SC" panose="020B0400000000000000" charset="-122"/>
                <a:cs typeface="Times New Roman" panose="02020503050405090304" pitchFamily="18" charset="0"/>
              </a:rPr>
              <a:t> </a:t>
            </a:r>
            <a:r>
              <a:rPr lang="en-US" sz="1100">
                <a:solidFill>
                  <a:schemeClr val="tx1"/>
                </a:solidFill>
                <a:latin typeface="PingFang SC" panose="020B0400000000000000" charset="-122"/>
                <a:ea typeface="PingFang SC" panose="020B0400000000000000" charset="-122"/>
                <a:cs typeface="Times New Roman" panose="02020503050405090304" pitchFamily="18" charset="0"/>
              </a:rPr>
              <a:t>G51, and the value 10</a:t>
            </a:r>
            <a:endParaRPr lang="en-US" sz="11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sp>
        <xdr:nvSpPr>
          <xdr:cNvPr id="138" name="步骤" descr="上述公式中使用了下列内容：&#10;&#10;• 单个单元格引用，它是单元格的“地址”或“名称”。上述公式中，D48 是单个单元格引用。&#10;• 单元格范围，这是一系列单元格，从一个单元格开始并以另一个单元格结束。公式中 G48:G51 是单元格范围。&#10;• 常量。该公式中的常量是数字 100"/>
          <xdr:cNvSpPr txBox="1"/>
        </xdr:nvSpPr>
        <xdr:spPr>
          <a:xfrm>
            <a:off x="548787" y="10657560"/>
            <a:ext cx="5102249" cy="344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200">
                <a:solidFill>
                  <a:srgbClr val="404040"/>
                </a:solidFill>
                <a:latin typeface="PingFang SC" panose="020B0400000000000000" charset="-122"/>
                <a:ea typeface="PingFang SC" panose="020B0400000000000000" charset="-122"/>
                <a:cs typeface="Segoe UI" panose="020B0502040204020203" pitchFamily="34" charset="0"/>
              </a:rPr>
              <a:t>The above formula shows that the function can be applied to a single cell, multiple cells, and values together.</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editAs="absolute">
    <xdr:from>
      <xdr:col>0</xdr:col>
      <xdr:colOff>326390</xdr:colOff>
      <xdr:row>0</xdr:row>
      <xdr:rowOff>266700</xdr:rowOff>
    </xdr:from>
    <xdr:to>
      <xdr:col>1</xdr:col>
      <xdr:colOff>6210300</xdr:colOff>
      <xdr:row>24</xdr:row>
      <xdr:rowOff>82550</xdr:rowOff>
    </xdr:to>
    <xdr:grpSp>
      <xdr:nvGrpSpPr>
        <xdr:cNvPr id="16" name="数字求和说明" descr="像高手一样对数字求和&#10;以下是在 Excel 中对数字求和的一些方法：&#10;选择水果数量下方的黄色单元格。&#10;键入 =SUM(D4:D7)，然后按 Return。完成后，结果是&#10;170&#10;现在使用快捷键。选择肉类数量下方的黄色单元格。&#10;首先。然后按 Return。结果为&#10;按 Command+Option，然后按等号键。结果为 140。&#10;现在，只添加 50 以上的数字。选择最后一个黄色单元格。键入&#10;=SUMIF(D11:D15,&quot;&gt;50&quot;)，然后按 Return。结果为 100。&#10;向下滚动查看更多详细信息&#10;下一步 "/>
        <xdr:cNvGrpSpPr/>
      </xdr:nvGrpSpPr>
      <xdr:grpSpPr>
        <a:xfrm>
          <a:off x="326390" y="266700"/>
          <a:ext cx="6987540" cy="4707255"/>
          <a:chOff x="0" y="-1"/>
          <a:chExt cx="5695950" cy="4764007"/>
        </a:xfrm>
      </xdr:grpSpPr>
      <xdr:sp>
        <xdr:nvSpPr>
          <xdr:cNvPr id="38" name="背景" descr="背景"/>
          <xdr:cNvSpPr/>
        </xdr:nvSpPr>
        <xdr:spPr>
          <a:xfrm>
            <a:off x="0" y="-1"/>
            <a:ext cx="5695950" cy="47640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solidFill>
                <a:schemeClr val="tx1"/>
              </a:solidFill>
              <a:ea typeface="Microsoft YaHei UI" panose="020B0503020204020204" pitchFamily="34" charset="-122"/>
              <a:cs typeface="+mn-lt"/>
            </a:endParaRPr>
          </a:p>
        </xdr:txBody>
      </xdr:sp>
      <xdr:sp>
        <xdr:nvSpPr>
          <xdr:cNvPr id="39" name="步骤" descr="像高手一样对数字求和"/>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Simply follow these </a:t>
            </a:r>
            <a:r>
              <a:rPr lang="en-US" sz="2200" b="0" i="0" u="none" strike="noStrike" cap="none" normalizeH="0" baseline="0">
                <a:ln>
                  <a:noFill/>
                </a:ln>
                <a:solidFill>
                  <a:schemeClr val="tx1"/>
                </a:solidFill>
                <a:uLnTx/>
                <a:uFillTx/>
                <a:latin typeface="PingFang SC" panose="020B0400000000000000" charset="-122"/>
                <a:ea typeface="PingFang SC" panose="020B0400000000000000" charset="-122"/>
                <a:cs typeface="+mn-lt"/>
              </a:rPr>
              <a:t>instructions </a:t>
            </a:r>
            <a:r>
              <a:rPr lang="en-US" sz="2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to sum values:</a:t>
            </a:r>
            <a:endParaRPr lang="en-US" sz="2200" b="0" i="0" u="none" strike="noStrike" cap="none" normalizeH="0" baseline="0">
              <a:ln>
                <a:noFill/>
              </a:ln>
              <a:solidFill>
                <a:schemeClr val="tx1"/>
              </a:solidFill>
              <a:uLnTx/>
              <a:uFillTx/>
              <a:latin typeface=".萍方-简" panose="020B0400000000000000" charset="-122"/>
              <a:ea typeface=".萍方-简" panose="020B0400000000000000" charset="-122"/>
              <a:cs typeface="+mn-lt"/>
            </a:endParaRPr>
          </a:p>
        </xdr:txBody>
      </xdr:sp>
      <xdr:cxnSp>
        <xdr:nvCxnSpPr>
          <xdr:cNvPr id="42" name="底部线条" descr="装饰性线条"/>
          <xdr:cNvCxnSpPr/>
        </xdr:nvCxnSpPr>
        <xdr:spPr>
          <a:xfrm>
            <a:off x="234924" y="3668018"/>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40" name="顶部线条" descr="装饰性线条"/>
          <xdr:cNvCxnSpPr/>
        </xdr:nvCxnSpPr>
        <xdr:spPr>
          <a:xfrm>
            <a:off x="234924" y="62611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562999</xdr:colOff>
      <xdr:row>15</xdr:row>
      <xdr:rowOff>66135</xdr:rowOff>
    </xdr:from>
    <xdr:to>
      <xdr:col>1</xdr:col>
      <xdr:colOff>5867399</xdr:colOff>
      <xdr:row>18</xdr:row>
      <xdr:rowOff>50406</xdr:rowOff>
    </xdr:to>
    <xdr:grpSp>
      <xdr:nvGrpSpPr>
        <xdr:cNvPr id="23" name="步骤5"/>
        <xdr:cNvGrpSpPr/>
      </xdr:nvGrpSpPr>
      <xdr:grpSpPr>
        <a:xfrm>
          <a:off x="562610" y="3242945"/>
          <a:ext cx="6407785" cy="555625"/>
          <a:chOff x="231749" y="3005381"/>
          <a:chExt cx="6411674" cy="561387"/>
        </a:xfrm>
      </xdr:grpSpPr>
      <xdr:sp>
        <xdr:nvSpPr>
          <xdr:cNvPr id="24" name="步骤" descr="现在，只添加 50 以上的数字。选择最后一个黄色单元格。键入 =SUMIF(D11:D15,&quot;&gt;50&quot;)，然后按 Enter。结果为 100"/>
          <xdr:cNvSpPr txBox="1"/>
        </xdr:nvSpPr>
        <xdr:spPr>
          <a:xfrm>
            <a:off x="638782" y="3005381"/>
            <a:ext cx="6004641"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solidFill>
                <a:latin typeface="PingFang SC" panose="020B0400000000000000" charset="-122"/>
                <a:ea typeface="PingFang SC" panose="020B0400000000000000" charset="-122"/>
                <a:cs typeface="+mn-lt"/>
              </a:rPr>
              <a:t>Now, let us select </a:t>
            </a:r>
            <a:r>
              <a:rPr lang="en-US" sz="1200" baseline="0">
                <a:solidFill>
                  <a:schemeClr val="tx1"/>
                </a:solidFill>
                <a:latin typeface="PingFang SC" panose="020B0400000000000000" charset="-122"/>
                <a:ea typeface="PingFang SC" panose="020B0400000000000000" charset="-122"/>
                <a:cs typeface="+mn-lt"/>
              </a:rPr>
              <a:t>the numbers above 50 (inclusive) only.</a:t>
            </a:r>
            <a:r>
              <a:rPr lang="en-US" sz="1200">
                <a:solidFill>
                  <a:schemeClr val="tx1"/>
                </a:solidFill>
                <a:latin typeface="PingFang SC" panose="020B0400000000000000" charset="-122"/>
                <a:ea typeface="PingFang SC" panose="020B0400000000000000" charset="-122"/>
                <a:cs typeface="+mn-lt"/>
              </a:rPr>
              <a:t> Select the last yellow cell. Type </a:t>
            </a:r>
            <a:r>
              <a:rPr lang="en-US" sz="1200" b="1">
                <a:solidFill>
                  <a:schemeClr val="tx1"/>
                </a:solidFill>
                <a:latin typeface="PingFang SC" panose="020B0400000000000000" charset="-122"/>
                <a:ea typeface="PingFang SC" panose="020B0400000000000000" charset="-122"/>
                <a:cs typeface="+mn-lt"/>
              </a:rPr>
              <a:t>=SUMIF(D11:D15,"&gt;50")</a:t>
            </a:r>
            <a:r>
              <a:rPr lang="en-US" sz="1200" b="0">
                <a:solidFill>
                  <a:schemeClr val="tx1"/>
                </a:solidFill>
                <a:latin typeface="PingFang SC" panose="020B0400000000000000" charset="-122"/>
                <a:ea typeface="PingFang SC" panose="020B0400000000000000" charset="-122"/>
                <a:cs typeface="+mn-lt"/>
              </a:rPr>
              <a:t>, then hit Return.</a:t>
            </a:r>
            <a:r>
              <a:rPr lang="en-US" sz="1200">
                <a:solidFill>
                  <a:schemeClr val="tx1"/>
                </a:solidFill>
                <a:latin typeface="PingFang SC" panose="020B0400000000000000" charset="-122"/>
                <a:ea typeface="PingFang SC" panose="020B0400000000000000" charset="-122"/>
                <a:cs typeface="+mn-lt"/>
              </a:rPr>
              <a:t> The result is 100. </a:t>
            </a:r>
            <a:endParaRPr lang="en-US" sz="1200">
              <a:solidFill>
                <a:schemeClr val="tx1"/>
              </a:solidFill>
              <a:latin typeface="PingFang SC" panose="020B0400000000000000" charset="-122"/>
              <a:ea typeface="PingFang SC" panose="020B0400000000000000" charset="-122"/>
              <a:cs typeface="+mn-lt"/>
            </a:endParaRPr>
          </a:p>
        </xdr:txBody>
      </xdr:sp>
      <xdr:sp>
        <xdr:nvSpPr>
          <xdr:cNvPr id="25" name="5" descr="5"/>
          <xdr:cNvSpPr/>
        </xdr:nvSpPr>
        <xdr:spPr>
          <a:xfrm>
            <a:off x="231749" y="3107202"/>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5</a:t>
            </a:r>
            <a:endParaRPr lang="en-US" sz="1600">
              <a:latin typeface="PingFang SC" panose="020B0400000000000000" charset="-122"/>
              <a:ea typeface="PingFang SC" panose="020B0400000000000000" charset="-122"/>
              <a:cs typeface="+mn-lt"/>
            </a:endParaRPr>
          </a:p>
        </xdr:txBody>
      </xdr:sp>
    </xdr:grpSp>
    <xdr:clientData/>
  </xdr:twoCellAnchor>
  <xdr:twoCellAnchor editAs="absolute">
    <xdr:from>
      <xdr:col>0</xdr:col>
      <xdr:colOff>562999</xdr:colOff>
      <xdr:row>12</xdr:row>
      <xdr:rowOff>120811</xdr:rowOff>
    </xdr:from>
    <xdr:to>
      <xdr:col>0</xdr:col>
      <xdr:colOff>928759</xdr:colOff>
      <xdr:row>14</xdr:row>
      <xdr:rowOff>107575</xdr:rowOff>
    </xdr:to>
    <xdr:sp>
      <xdr:nvSpPr>
        <xdr:cNvPr id="26" name="4" descr="4"/>
        <xdr:cNvSpPr/>
      </xdr:nvSpPr>
      <xdr:spPr>
        <a:xfrm>
          <a:off x="562610" y="2726055"/>
          <a:ext cx="365760" cy="36766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4</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clientData/>
  </xdr:twoCellAnchor>
  <xdr:twoCellAnchor editAs="absolute">
    <xdr:from>
      <xdr:col>0</xdr:col>
      <xdr:colOff>964565</xdr:colOff>
      <xdr:row>12</xdr:row>
      <xdr:rowOff>151765</xdr:rowOff>
    </xdr:from>
    <xdr:to>
      <xdr:col>1</xdr:col>
      <xdr:colOff>5629005</xdr:colOff>
      <xdr:row>15</xdr:row>
      <xdr:rowOff>135890</xdr:rowOff>
    </xdr:to>
    <xdr:sp>
      <xdr:nvSpPr>
        <xdr:cNvPr id="28" name="步骤" descr="按 Command+Option，然后按等号键。然后按 Return。结果为 140。&#10;"/>
        <xdr:cNvSpPr txBox="1"/>
      </xdr:nvSpPr>
      <xdr:spPr>
        <a:xfrm>
          <a:off x="964565" y="2757170"/>
          <a:ext cx="5767705" cy="555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On the </a:t>
          </a:r>
          <a:r>
            <a:rPr lang="en-US" sz="1200" b="1" i="0" u="none" strike="noStrike" cap="none" normalizeH="0" baseline="0">
              <a:ln>
                <a:noFill/>
              </a:ln>
              <a:solidFill>
                <a:schemeClr val="tx1"/>
              </a:solidFill>
              <a:uLnTx/>
              <a:uFillTx/>
              <a:latin typeface=".萍方-简" panose="020B0400000000000000" charset="-122"/>
              <a:ea typeface=".萍方-简" panose="020B0400000000000000" charset="-122"/>
              <a:cs typeface="+mn-lt"/>
            </a:rPr>
            <a:t>Formula</a:t>
          </a:r>
          <a:r>
            <a:rPr lang="en-US" sz="1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 tab, click </a:t>
          </a:r>
          <a:r>
            <a:rPr lang="en-US" sz="1200" b="1" i="0" u="none" strike="noStrike" cap="none" normalizeH="0" baseline="0">
              <a:ln>
                <a:noFill/>
              </a:ln>
              <a:solidFill>
                <a:schemeClr val="tx1"/>
              </a:solidFill>
              <a:uLnTx/>
              <a:uFillTx/>
              <a:latin typeface=".萍方-简" panose="020B0400000000000000" charset="-122"/>
              <a:ea typeface=".萍方-简" panose="020B0400000000000000" charset="-122"/>
              <a:cs typeface="+mn-lt"/>
            </a:rPr>
            <a:t>Sum</a:t>
          </a:r>
          <a:r>
            <a:rPr lang="en-US" sz="1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 Then hit Return. The </a:t>
          </a:r>
          <a:r>
            <a:rPr lang="en-US" sz="1200" b="0" i="0" u="none" strike="noStrike" cap="none" normalizeH="0" baseline="0">
              <a:ln>
                <a:noFill/>
              </a:ln>
              <a:solidFill>
                <a:schemeClr val="tx1"/>
              </a:solidFill>
              <a:uLnTx/>
              <a:uFillTx/>
              <a:latin typeface="PingFang SC" panose="020B0400000000000000" charset="-122"/>
              <a:ea typeface="PingFang SC" panose="020B0400000000000000" charset="-122"/>
              <a:cs typeface="+mn-lt"/>
            </a:rPr>
            <a:t>result </a:t>
          </a:r>
          <a:r>
            <a:rPr lang="en-US" sz="1200" b="0" i="0" u="none" strike="noStrike" cap="none" normalizeH="0" baseline="0">
              <a:ln>
                <a:noFill/>
              </a:ln>
              <a:solidFill>
                <a:schemeClr val="tx1"/>
              </a:solidFill>
              <a:uLnTx/>
              <a:uFillTx/>
              <a:latin typeface=".萍方-简" panose="020B0400000000000000" charset="-122"/>
              <a:ea typeface=".萍方-简" panose="020B0400000000000000" charset="-122"/>
              <a:cs typeface="+mn-lt"/>
            </a:rPr>
            <a:t>is 140.</a:t>
          </a:r>
          <a:endParaRPr lang="en-US" sz="1200" b="0" i="0" u="none" strike="noStrike" cap="none" normalizeH="0" baseline="0">
            <a:ln>
              <a:noFill/>
            </a:ln>
            <a:solidFill>
              <a:schemeClr val="tx1"/>
            </a:solidFill>
            <a:uLnTx/>
            <a:uFillTx/>
            <a:latin typeface=".萍方-简" panose="020B0400000000000000" charset="-122"/>
            <a:ea typeface=".萍方-简" panose="020B0400000000000000" charset="-122"/>
            <a:cs typeface="+mn-lt"/>
          </a:endParaRPr>
        </a:p>
      </xdr:txBody>
    </xdr:sp>
    <xdr:clientData/>
  </xdr:twoCellAnchor>
  <xdr:twoCellAnchor editAs="absolute">
    <xdr:from>
      <xdr:col>0</xdr:col>
      <xdr:colOff>571500</xdr:colOff>
      <xdr:row>9</xdr:row>
      <xdr:rowOff>184785</xdr:rowOff>
    </xdr:from>
    <xdr:to>
      <xdr:col>1</xdr:col>
      <xdr:colOff>6124574</xdr:colOff>
      <xdr:row>13</xdr:row>
      <xdr:rowOff>20320</xdr:rowOff>
    </xdr:to>
    <xdr:grpSp>
      <xdr:nvGrpSpPr>
        <xdr:cNvPr id="21" name="步骤3"/>
        <xdr:cNvGrpSpPr/>
      </xdr:nvGrpSpPr>
      <xdr:grpSpPr>
        <a:xfrm>
          <a:off x="571500" y="2218690"/>
          <a:ext cx="6656070" cy="597535"/>
          <a:chOff x="231749" y="1994372"/>
          <a:chExt cx="6660643" cy="603885"/>
        </a:xfrm>
      </xdr:grpSpPr>
      <xdr:sp>
        <xdr:nvSpPr>
          <xdr:cNvPr id="32" name="步骤" descr="现在使用快捷键。选择肉类数量下方的黄色单元格。 &#10;"/>
          <xdr:cNvSpPr txBox="1"/>
        </xdr:nvSpPr>
        <xdr:spPr>
          <a:xfrm>
            <a:off x="638782" y="2036870"/>
            <a:ext cx="6253610"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spc="-10" baseline="0">
                <a:solidFill>
                  <a:schemeClr val="tx1"/>
                </a:solidFill>
                <a:latin typeface="PingFang SC" panose="020B0400000000000000" charset="-122"/>
                <a:ea typeface="PingFang SC" panose="020B0400000000000000" charset="-122"/>
                <a:cs typeface="+mn-lt"/>
              </a:rPr>
              <a:t>Now let us try the shortcut keys. Select the yellow cell under the quantity of Meat. </a:t>
            </a:r>
            <a:endParaRPr lang="en-US" sz="1200" spc="-10" baseline="0">
              <a:solidFill>
                <a:schemeClr val="tx1"/>
              </a:solidFill>
              <a:latin typeface="PingFang SC" panose="020B0400000000000000" charset="-122"/>
              <a:ea typeface="PingFang SC" panose="020B0400000000000000" charset="-122"/>
              <a:cs typeface="+mn-lt"/>
            </a:endParaRPr>
          </a:p>
        </xdr:txBody>
      </xdr:sp>
      <xdr:sp>
        <xdr:nvSpPr>
          <xdr:cNvPr id="33" name="3" descr="3"/>
          <xdr:cNvSpPr/>
        </xdr:nvSpPr>
        <xdr:spPr>
          <a:xfrm>
            <a:off x="231749" y="1994372"/>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3</a:t>
            </a:r>
            <a:endParaRPr lang="en-US" sz="1600">
              <a:latin typeface="PingFang SC" panose="020B0400000000000000" charset="-122"/>
              <a:ea typeface="PingFang SC" panose="020B0400000000000000" charset="-122"/>
              <a:cs typeface="+mn-lt"/>
            </a:endParaRPr>
          </a:p>
        </xdr:txBody>
      </xdr:sp>
    </xdr:grpSp>
    <xdr:clientData/>
  </xdr:twoCellAnchor>
  <xdr:twoCellAnchor editAs="absolute">
    <xdr:from>
      <xdr:col>0</xdr:col>
      <xdr:colOff>562610</xdr:colOff>
      <xdr:row>7</xdr:row>
      <xdr:rowOff>57150</xdr:rowOff>
    </xdr:from>
    <xdr:to>
      <xdr:col>1</xdr:col>
      <xdr:colOff>4674104</xdr:colOff>
      <xdr:row>10</xdr:row>
      <xdr:rowOff>83493</xdr:rowOff>
    </xdr:to>
    <xdr:grpSp>
      <xdr:nvGrpSpPr>
        <xdr:cNvPr id="20" name="步骤2"/>
        <xdr:cNvGrpSpPr/>
      </xdr:nvGrpSpPr>
      <xdr:grpSpPr>
        <a:xfrm>
          <a:off x="562610" y="1710055"/>
          <a:ext cx="5214620" cy="597535"/>
          <a:chOff x="231749" y="1490256"/>
          <a:chExt cx="5216550" cy="603885"/>
        </a:xfrm>
      </xdr:grpSpPr>
      <xdr:sp>
        <xdr:nvSpPr>
          <xdr:cNvPr id="34" name="步骤" descr="键入 =SUM(D4:D7)，然后按 Enter。完成后，将看到结果为 170"/>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solidFill>
                <a:latin typeface=".萍方-简" panose="020B0400000000000000" charset="-122"/>
                <a:ea typeface=".萍方-简" panose="020B0400000000000000" charset="-122"/>
                <a:cs typeface="+mn-lt"/>
              </a:rPr>
              <a:t>Type </a:t>
            </a:r>
            <a:r>
              <a:rPr lang="en-US" sz="1200" b="1">
                <a:solidFill>
                  <a:schemeClr val="tx1"/>
                </a:solidFill>
                <a:latin typeface=".萍方-简" panose="020B0400000000000000" charset="-122"/>
                <a:ea typeface=".萍方-简" panose="020B0400000000000000" charset="-122"/>
                <a:cs typeface="+mn-lt"/>
              </a:rPr>
              <a:t>=SUM(D7:D10)</a:t>
            </a:r>
            <a:r>
              <a:rPr lang="en-US" sz="1200">
                <a:solidFill>
                  <a:schemeClr val="tx1"/>
                </a:solidFill>
                <a:latin typeface=".萍方-简" panose="020B0400000000000000" charset="-122"/>
                <a:ea typeface=".萍方-简" panose="020B0400000000000000" charset="-122"/>
                <a:cs typeface="+mn-lt"/>
              </a:rPr>
              <a:t>, then hit Return. The result is 150.</a:t>
            </a:r>
            <a:endParaRPr lang="en-US" sz="1200">
              <a:solidFill>
                <a:schemeClr val="tx1"/>
              </a:solidFill>
              <a:latin typeface=".萍方-简" panose="020B0400000000000000" charset="-122"/>
              <a:ea typeface=".萍方-简" panose="020B0400000000000000" charset="-122"/>
              <a:cs typeface="+mn-lt"/>
            </a:endParaRPr>
          </a:p>
        </xdr:txBody>
      </xdr:sp>
      <xdr:sp>
        <xdr:nvSpPr>
          <xdr:cNvPr id="35" name="2" descr="2"/>
          <xdr:cNvSpPr/>
        </xdr:nvSpPr>
        <xdr:spPr>
          <a:xfrm>
            <a:off x="231749" y="1490256"/>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萍方-简" panose="020B0400000000000000" charset="-122"/>
                <a:ea typeface=".萍方-简" panose="020B0400000000000000" charset="-122"/>
                <a:cs typeface="+mn-lt"/>
              </a:rPr>
              <a:t>2</a:t>
            </a:r>
            <a:endParaRPr lang="en-US" sz="1600">
              <a:latin typeface=".萍方-简" panose="020B0400000000000000" charset="-122"/>
              <a:ea typeface=".萍方-简" panose="020B0400000000000000" charset="-122"/>
              <a:cs typeface="+mn-lt"/>
            </a:endParaRPr>
          </a:p>
        </xdr:txBody>
      </xdr:sp>
    </xdr:grpSp>
    <xdr:clientData/>
  </xdr:twoCellAnchor>
  <xdr:twoCellAnchor editAs="absolute">
    <xdr:from>
      <xdr:col>0</xdr:col>
      <xdr:colOff>562610</xdr:colOff>
      <xdr:row>4</xdr:row>
      <xdr:rowOff>158115</xdr:rowOff>
    </xdr:from>
    <xdr:to>
      <xdr:col>1</xdr:col>
      <xdr:colOff>4674104</xdr:colOff>
      <xdr:row>7</xdr:row>
      <xdr:rowOff>184459</xdr:rowOff>
    </xdr:to>
    <xdr:grpSp>
      <xdr:nvGrpSpPr>
        <xdr:cNvPr id="19" name="步骤1"/>
        <xdr:cNvGrpSpPr/>
      </xdr:nvGrpSpPr>
      <xdr:grpSpPr>
        <a:xfrm>
          <a:off x="562610" y="1239520"/>
          <a:ext cx="5214620" cy="597535"/>
          <a:chOff x="231749" y="1003336"/>
          <a:chExt cx="5216550" cy="603885"/>
        </a:xfrm>
      </xdr:grpSpPr>
      <xdr:sp>
        <xdr:nvSpPr>
          <xdr:cNvPr id="36" name="步骤" descr="选择水果数量下方的黄色单元格。"/>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solidFill>
                <a:uLnTx/>
                <a:uFillTx/>
                <a:latin typeface="PingFang SC" panose="020B0400000000000000" charset="-122"/>
                <a:ea typeface="PingFang SC" panose="020B0400000000000000" charset="-122"/>
                <a:cs typeface="+mn-lt"/>
              </a:rPr>
              <a:t>Select the yellow cell under the quantity of Fruits.</a:t>
            </a:r>
            <a:endParaRPr lang="en-US" sz="1200" b="0" i="0" u="none" strike="noStrike" cap="none" normalizeH="0" baseline="0">
              <a:ln>
                <a:noFill/>
              </a:ln>
              <a:solidFill>
                <a:schemeClr val="tx1"/>
              </a:solidFill>
              <a:uLnTx/>
              <a:uFillTx/>
              <a:latin typeface="PingFang SC" panose="020B0400000000000000" charset="-122"/>
              <a:ea typeface="PingFang SC" panose="020B0400000000000000" charset="-122"/>
              <a:cs typeface="+mn-lt"/>
            </a:endParaRPr>
          </a:p>
        </xdr:txBody>
      </xdr:sp>
      <xdr:sp>
        <xdr:nvSpPr>
          <xdr:cNvPr id="37" name="1" descr="1"/>
          <xdr:cNvSpPr/>
        </xdr:nvSpPr>
        <xdr:spPr>
          <a:xfrm>
            <a:off x="231749" y="1003336"/>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1</a:t>
            </a:r>
            <a:endParaRPr lang="en-US" sz="1600">
              <a:latin typeface="PingFang SC" panose="020B0400000000000000" charset="-122"/>
              <a:ea typeface="PingFang SC" panose="020B0400000000000000" charset="-122"/>
              <a:cs typeface="+mn-lt"/>
            </a:endParaRPr>
          </a:p>
        </xdr:txBody>
      </xdr:sp>
    </xdr:grpSp>
    <xdr:clientData/>
  </xdr:twoCellAnchor>
  <xdr:twoCellAnchor editAs="absolute">
    <xdr:from>
      <xdr:col>0</xdr:col>
      <xdr:colOff>559435</xdr:colOff>
      <xdr:row>3</xdr:row>
      <xdr:rowOff>36830</xdr:rowOff>
    </xdr:from>
    <xdr:to>
      <xdr:col>1</xdr:col>
      <xdr:colOff>4757021</xdr:colOff>
      <xdr:row>4</xdr:row>
      <xdr:rowOff>96753</xdr:rowOff>
    </xdr:to>
    <xdr:sp>
      <xdr:nvSpPr>
        <xdr:cNvPr id="18" name="数字求和介绍" descr="以下是在 Excel 中对数字求和的一些方法："/>
        <xdr:cNvSpPr txBox="1"/>
      </xdr:nvSpPr>
      <xdr:spPr>
        <a:xfrm>
          <a:off x="559435" y="927735"/>
          <a:ext cx="5300980" cy="250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solidFill>
              <a:uLnTx/>
              <a:uFillTx/>
              <a:latin typeface="PingFang SC" panose="020B0400000000000000" charset="-122"/>
              <a:ea typeface="PingFang SC" panose="020B0400000000000000" charset="-122"/>
              <a:cs typeface="+mn-lt"/>
            </a:rPr>
            <a:t>You can sum values in several ways:</a:t>
          </a:r>
          <a:endParaRPr lang="en-US" sz="1200" b="0" i="0" u="none" strike="noStrike" cap="none" normalizeH="0" baseline="0">
            <a:ln>
              <a:noFill/>
            </a:ln>
            <a:solidFill>
              <a:schemeClr val="tx1"/>
            </a:solidFill>
            <a:uLnTx/>
            <a:uFillTx/>
            <a:latin typeface="PingFang SC" panose="020B0400000000000000" charset="-122"/>
            <a:ea typeface="PingFang SC" panose="020B0400000000000000" charset="-122"/>
            <a:cs typeface="+mn-lt"/>
          </a:endParaRPr>
        </a:p>
      </xdr:txBody>
    </xdr:sp>
    <xdr:clientData/>
  </xdr:twoCellAnchor>
  <xdr:twoCellAnchor>
    <xdr:from>
      <xdr:col>4</xdr:col>
      <xdr:colOff>613410</xdr:colOff>
      <xdr:row>40</xdr:row>
      <xdr:rowOff>9525</xdr:rowOff>
    </xdr:from>
    <xdr:to>
      <xdr:col>7</xdr:col>
      <xdr:colOff>573405</xdr:colOff>
      <xdr:row>41</xdr:row>
      <xdr:rowOff>34925</xdr:rowOff>
    </xdr:to>
    <xdr:pic>
      <xdr:nvPicPr>
        <xdr:cNvPr id="3" name="图片 2"/>
        <xdr:cNvPicPr>
          <a:picLocks noChangeAspect="1"/>
        </xdr:cNvPicPr>
      </xdr:nvPicPr>
      <xdr:blipFill>
        <a:blip r:embed="rId1"/>
        <a:stretch>
          <a:fillRect/>
        </a:stretch>
      </xdr:blipFill>
      <xdr:spPr>
        <a:xfrm>
          <a:off x="10986135" y="7948930"/>
          <a:ext cx="2407285" cy="215900"/>
        </a:xfrm>
        <a:prstGeom prst="rect">
          <a:avLst/>
        </a:prstGeom>
        <a:noFill/>
        <a:ln w="9525">
          <a:noFill/>
        </a:ln>
      </xdr:spPr>
    </xdr:pic>
    <xdr:clientData/>
  </xdr:twoCellAnchor>
  <xdr:twoCellAnchor>
    <xdr:from>
      <xdr:col>1</xdr:col>
      <xdr:colOff>4931410</xdr:colOff>
      <xdr:row>20</xdr:row>
      <xdr:rowOff>82550</xdr:rowOff>
    </xdr:from>
    <xdr:to>
      <xdr:col>1</xdr:col>
      <xdr:colOff>5884545</xdr:colOff>
      <xdr:row>23</xdr:row>
      <xdr:rowOff>125095</xdr:rowOff>
    </xdr:to>
    <xdr:sp>
      <xdr:nvSpPr>
        <xdr:cNvPr id="14" name="右箭头 13">
          <a:hlinkClick xmlns:r="http://schemas.openxmlformats.org/officeDocument/2006/relationships" r:id="rId2"/>
        </xdr:cNvPr>
        <xdr:cNvSpPr/>
      </xdr:nvSpPr>
      <xdr:spPr>
        <a:xfrm>
          <a:off x="6035040" y="4211955"/>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r>
            <a:rPr lang="en-US" sz="1400" b="1"/>
            <a:t> Next</a:t>
          </a:r>
          <a:endParaRPr lang="en-US" sz="1400" b="1"/>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298450</xdr:colOff>
      <xdr:row>0</xdr:row>
      <xdr:rowOff>252730</xdr:rowOff>
    </xdr:from>
    <xdr:to>
      <xdr:col>1</xdr:col>
      <xdr:colOff>4885690</xdr:colOff>
      <xdr:row>21</xdr:row>
      <xdr:rowOff>182880</xdr:rowOff>
    </xdr:to>
    <xdr:sp>
      <xdr:nvSpPr>
        <xdr:cNvPr id="97" name="矩形 96" descr="背景"/>
        <xdr:cNvSpPr/>
      </xdr:nvSpPr>
      <xdr:spPr>
        <a:xfrm>
          <a:off x="298450" y="252730"/>
          <a:ext cx="5690870" cy="450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clientData/>
  </xdr:twoCellAnchor>
  <xdr:twoCellAnchor editAs="absolute">
    <xdr:from>
      <xdr:col>0</xdr:col>
      <xdr:colOff>520065</xdr:colOff>
      <xdr:row>0</xdr:row>
      <xdr:rowOff>380365</xdr:rowOff>
    </xdr:from>
    <xdr:to>
      <xdr:col>1</xdr:col>
      <xdr:colOff>4629028</xdr:colOff>
      <xdr:row>1</xdr:row>
      <xdr:rowOff>109066</xdr:rowOff>
    </xdr:to>
    <xdr:sp>
      <xdr:nvSpPr>
        <xdr:cNvPr id="98" name="步骤" descr="自动填充单元格以节省时间"/>
        <xdr:cNvSpPr txBox="1"/>
      </xdr:nvSpPr>
      <xdr:spPr>
        <a:xfrm>
          <a:off x="520065" y="380365"/>
          <a:ext cx="5212080" cy="490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tx1"/>
              </a:solidFill>
              <a:latin typeface="PingFang SC" panose="020B0400000000000000" charset="-122"/>
              <a:ea typeface="PingFang SC" panose="020B0400000000000000" charset="-122"/>
              <a:cs typeface="+mn-lt"/>
            </a:rPr>
            <a:t>Quickly Filling Cells</a:t>
          </a:r>
          <a:endParaRPr lang="en-US" sz="2200" b="0">
            <a:solidFill>
              <a:schemeClr val="tx1"/>
            </a:solidFill>
            <a:latin typeface="PingFang SC" panose="020B0400000000000000" charset="-122"/>
            <a:ea typeface="PingFang SC" panose="020B0400000000000000" charset="-122"/>
            <a:cs typeface="+mn-lt"/>
          </a:endParaRPr>
        </a:p>
      </xdr:txBody>
    </xdr:sp>
    <xdr:clientData/>
  </xdr:twoCellAnchor>
  <xdr:twoCellAnchor editAs="absolute">
    <xdr:from>
      <xdr:col>0</xdr:col>
      <xdr:colOff>532824</xdr:colOff>
      <xdr:row>1</xdr:row>
      <xdr:rowOff>126104</xdr:rowOff>
    </xdr:from>
    <xdr:to>
      <xdr:col>1</xdr:col>
      <xdr:colOff>4638620</xdr:colOff>
      <xdr:row>1</xdr:row>
      <xdr:rowOff>126104</xdr:rowOff>
    </xdr:to>
    <xdr:cxnSp>
      <xdr:nvCxnSpPr>
        <xdr:cNvPr id="99" name="直接连接符 98" descr="装饰性线条"/>
        <xdr:cNvCxnSpPr/>
      </xdr:nvCxnSpPr>
      <xdr:spPr>
        <a:xfrm>
          <a:off x="532765" y="887730"/>
          <a:ext cx="5208905"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532824</xdr:colOff>
      <xdr:row>17</xdr:row>
      <xdr:rowOff>32174</xdr:rowOff>
    </xdr:from>
    <xdr:to>
      <xdr:col>1</xdr:col>
      <xdr:colOff>4638620</xdr:colOff>
      <xdr:row>17</xdr:row>
      <xdr:rowOff>32174</xdr:rowOff>
    </xdr:to>
    <xdr:cxnSp>
      <xdr:nvCxnSpPr>
        <xdr:cNvPr id="101" name="直接连接符​​ 100" descr="装饰性线条"/>
        <xdr:cNvCxnSpPr/>
      </xdr:nvCxnSpPr>
      <xdr:spPr>
        <a:xfrm>
          <a:off x="532765" y="3841750"/>
          <a:ext cx="5208905"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925830</xdr:colOff>
      <xdr:row>3</xdr:row>
      <xdr:rowOff>59690</xdr:rowOff>
    </xdr:from>
    <xdr:to>
      <xdr:col>1</xdr:col>
      <xdr:colOff>4619242</xdr:colOff>
      <xdr:row>6</xdr:row>
      <xdr:rowOff>49346</xdr:rowOff>
    </xdr:to>
    <xdr:sp>
      <xdr:nvSpPr>
        <xdr:cNvPr id="104" name="步骤" descr="单击带数字 100 的单元格"/>
        <xdr:cNvSpPr txBox="1"/>
      </xdr:nvSpPr>
      <xdr:spPr>
        <a:xfrm>
          <a:off x="925830" y="1202690"/>
          <a:ext cx="4796790" cy="560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050" b="0" i="0" u="none" strike="noStrike" cap="none" normalizeH="0" baseline="0">
              <a:ln>
                <a:noFill/>
              </a:ln>
              <a:solidFill>
                <a:schemeClr val="tx1"/>
              </a:solidFill>
              <a:uLnTx/>
              <a:uFillTx/>
              <a:latin typeface="PingFang SC" panose="020B0400000000000000" charset="-122"/>
              <a:ea typeface="PingFang SC" panose="020B0400000000000000" charset="-122"/>
              <a:cs typeface="+mn-lt"/>
            </a:rPr>
            <a:t>To quickly sum the values in Column A and B, click on the green cell with the number </a:t>
          </a:r>
          <a:r>
            <a:rPr lang="en-US" sz="1050" b="1" i="0" u="none" strike="noStrike" cap="none" normalizeH="0" baseline="0">
              <a:ln>
                <a:noFill/>
              </a:ln>
              <a:solidFill>
                <a:schemeClr val="tx1"/>
              </a:solidFill>
              <a:uLnTx/>
              <a:uFillTx/>
              <a:latin typeface="PingFang SC" panose="020B0400000000000000" charset="-122"/>
              <a:ea typeface="PingFang SC" panose="020B0400000000000000" charset="-122"/>
              <a:cs typeface="+mn-lt"/>
            </a:rPr>
            <a:t>100</a:t>
          </a:r>
          <a:r>
            <a:rPr lang="en-US" sz="1050" b="0" i="0" u="none" strike="noStrike" cap="none" normalizeH="0" baseline="0">
              <a:ln>
                <a:noFill/>
              </a:ln>
              <a:solidFill>
                <a:schemeClr val="tx1"/>
              </a:solidFill>
              <a:uLnTx/>
              <a:uFillTx/>
              <a:latin typeface="PingFang SC" panose="020B0400000000000000" charset="-122"/>
              <a:ea typeface="PingFang SC" panose="020B0400000000000000" charset="-122"/>
              <a:cs typeface="+mn-lt"/>
            </a:rPr>
            <a:t>.</a:t>
          </a:r>
          <a:endParaRPr lang="en-US" sz="1050" b="0" i="0" u="none" strike="noStrike" cap="none" normalizeH="0" baseline="0">
            <a:ln>
              <a:noFill/>
            </a:ln>
            <a:solidFill>
              <a:schemeClr val="tx1"/>
            </a:solidFill>
            <a:uLnTx/>
            <a:uFillTx/>
            <a:latin typeface="PingFang SC" panose="020B0400000000000000" charset="-122"/>
            <a:ea typeface="PingFang SC" panose="020B0400000000000000" charset="-122"/>
            <a:cs typeface="+mn-lt"/>
          </a:endParaRPr>
        </a:p>
      </xdr:txBody>
    </xdr:sp>
    <xdr:clientData/>
  </xdr:twoCellAnchor>
  <xdr:twoCellAnchor editAs="absolute">
    <xdr:from>
      <xdr:col>0</xdr:col>
      <xdr:colOff>529656</xdr:colOff>
      <xdr:row>3</xdr:row>
      <xdr:rowOff>122173</xdr:rowOff>
    </xdr:from>
    <xdr:to>
      <xdr:col>0</xdr:col>
      <xdr:colOff>900373</xdr:colOff>
      <xdr:row>5</xdr:row>
      <xdr:rowOff>112607</xdr:rowOff>
    </xdr:to>
    <xdr:sp>
      <xdr:nvSpPr>
        <xdr:cNvPr id="105" name="椭圆 104" descr="1"/>
        <xdr:cNvSpPr/>
      </xdr:nvSpPr>
      <xdr:spPr>
        <a:xfrm>
          <a:off x="529590" y="1264920"/>
          <a:ext cx="370205" cy="37147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1</a:t>
          </a:r>
          <a:endParaRPr lang="en-US" sz="1600">
            <a:latin typeface="PingFang SC" panose="020B0400000000000000" charset="-122"/>
            <a:ea typeface="PingFang SC" panose="020B0400000000000000" charset="-122"/>
            <a:cs typeface="+mn-lt"/>
          </a:endParaRPr>
        </a:p>
      </xdr:txBody>
    </xdr:sp>
    <xdr:clientData/>
  </xdr:twoCellAnchor>
  <xdr:twoCellAnchor editAs="absolute">
    <xdr:from>
      <xdr:col>0</xdr:col>
      <xdr:colOff>925830</xdr:colOff>
      <xdr:row>5</xdr:row>
      <xdr:rowOff>165100</xdr:rowOff>
    </xdr:from>
    <xdr:to>
      <xdr:col>1</xdr:col>
      <xdr:colOff>4533518</xdr:colOff>
      <xdr:row>8</xdr:row>
      <xdr:rowOff>154756</xdr:rowOff>
    </xdr:to>
    <xdr:sp>
      <xdr:nvSpPr>
        <xdr:cNvPr id="106" name="步骤" descr="将光标置于单元格的右下角，直到&#10;它变为十字形："/>
        <xdr:cNvSpPr txBox="1"/>
      </xdr:nvSpPr>
      <xdr:spPr>
        <a:xfrm>
          <a:off x="925830" y="1689100"/>
          <a:ext cx="4711065" cy="560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a:solidFill>
                <a:schemeClr val="tx1"/>
              </a:solidFill>
              <a:latin typeface="PingFang SC" panose="020B0400000000000000" charset="-122"/>
              <a:ea typeface="PingFang SC" panose="020B0400000000000000" charset="-122"/>
              <a:cs typeface="+mn-lt"/>
            </a:rPr>
            <a:t>Place the cursor in the lower right corner of the cell until it becomes a cross.</a:t>
          </a:r>
          <a:endParaRPr lang="en-US" sz="1050">
            <a:solidFill>
              <a:schemeClr val="tx1"/>
            </a:solidFill>
            <a:latin typeface="PingFang SC" panose="020B0400000000000000" charset="-122"/>
            <a:ea typeface="PingFang SC" panose="020B0400000000000000" charset="-122"/>
            <a:cs typeface="+mn-lt"/>
          </a:endParaRPr>
        </a:p>
      </xdr:txBody>
    </xdr:sp>
    <xdr:clientData/>
  </xdr:twoCellAnchor>
  <xdr:twoCellAnchor editAs="absolute">
    <xdr:from>
      <xdr:col>0</xdr:col>
      <xdr:colOff>529656</xdr:colOff>
      <xdr:row>6</xdr:row>
      <xdr:rowOff>37393</xdr:rowOff>
    </xdr:from>
    <xdr:to>
      <xdr:col>0</xdr:col>
      <xdr:colOff>900373</xdr:colOff>
      <xdr:row>8</xdr:row>
      <xdr:rowOff>27827</xdr:rowOff>
    </xdr:to>
    <xdr:sp>
      <xdr:nvSpPr>
        <xdr:cNvPr id="107" name="椭圆 106" descr="2"/>
        <xdr:cNvSpPr/>
      </xdr:nvSpPr>
      <xdr:spPr>
        <a:xfrm>
          <a:off x="529590" y="1751330"/>
          <a:ext cx="370205" cy="37147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2</a:t>
          </a:r>
          <a:endParaRPr lang="en-US" sz="1600">
            <a:latin typeface="PingFang SC" panose="020B0400000000000000" charset="-122"/>
            <a:ea typeface="PingFang SC" panose="020B0400000000000000" charset="-122"/>
            <a:cs typeface="+mn-lt"/>
          </a:endParaRPr>
        </a:p>
      </xdr:txBody>
    </xdr:sp>
    <xdr:clientData/>
  </xdr:twoCellAnchor>
  <xdr:twoCellAnchor editAs="absolute">
    <xdr:from>
      <xdr:col>0</xdr:col>
      <xdr:colOff>925830</xdr:colOff>
      <xdr:row>8</xdr:row>
      <xdr:rowOff>146685</xdr:rowOff>
    </xdr:from>
    <xdr:to>
      <xdr:col>1</xdr:col>
      <xdr:colOff>4762118</xdr:colOff>
      <xdr:row>11</xdr:row>
      <xdr:rowOff>136341</xdr:rowOff>
    </xdr:to>
    <xdr:sp>
      <xdr:nvSpPr>
        <xdr:cNvPr id="108" name="步骤" descr="单击十字形并向下拖动三个单元格。Excel 将自动填充单元格的总计：110、120 和 130。该操作称为“向下填充”&#10;"/>
        <xdr:cNvSpPr txBox="1"/>
      </xdr:nvSpPr>
      <xdr:spPr>
        <a:xfrm>
          <a:off x="925830" y="2242185"/>
          <a:ext cx="4939665" cy="560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a:solidFill>
                <a:schemeClr val="tx1"/>
              </a:solidFill>
              <a:latin typeface="PingFang SC" panose="020B0400000000000000" charset="-122"/>
              <a:ea typeface="PingFang SC" panose="020B0400000000000000" charset="-122"/>
              <a:cs typeface="+mn-lt"/>
            </a:rPr>
            <a:t>Click the cross and drag downward by three cells. The cells are automatically filled with the totals: </a:t>
          </a:r>
          <a:r>
            <a:rPr lang="en-US" sz="1050" b="1">
              <a:solidFill>
                <a:schemeClr val="tx1"/>
              </a:solidFill>
              <a:latin typeface="PingFang SC" panose="020B0400000000000000" charset="-122"/>
              <a:ea typeface="PingFang SC" panose="020B0400000000000000" charset="-122"/>
              <a:cs typeface="+mn-lt"/>
            </a:rPr>
            <a:t>72, 74, and 76</a:t>
          </a:r>
          <a:r>
            <a:rPr lang="en-US" sz="1050">
              <a:solidFill>
                <a:schemeClr val="tx1"/>
              </a:solidFill>
              <a:latin typeface="PingFang SC" panose="020B0400000000000000" charset="-122"/>
              <a:ea typeface="PingFang SC" panose="020B0400000000000000" charset="-122"/>
              <a:cs typeface="+mn-lt"/>
            </a:rPr>
            <a:t>. This is called Fill Down.</a:t>
          </a:r>
          <a:endParaRPr lang="en-US" sz="1050">
            <a:solidFill>
              <a:schemeClr val="tx1"/>
            </a:solidFill>
            <a:latin typeface="PingFang SC" panose="020B0400000000000000" charset="-122"/>
            <a:ea typeface="PingFang SC" panose="020B0400000000000000" charset="-122"/>
            <a:cs typeface="+mn-lt"/>
          </a:endParaRPr>
        </a:p>
      </xdr:txBody>
    </xdr:sp>
    <xdr:clientData/>
  </xdr:twoCellAnchor>
  <xdr:twoCellAnchor editAs="absolute">
    <xdr:from>
      <xdr:col>0</xdr:col>
      <xdr:colOff>529656</xdr:colOff>
      <xdr:row>9</xdr:row>
      <xdr:rowOff>9508</xdr:rowOff>
    </xdr:from>
    <xdr:to>
      <xdr:col>0</xdr:col>
      <xdr:colOff>900373</xdr:colOff>
      <xdr:row>10</xdr:row>
      <xdr:rowOff>190442</xdr:rowOff>
    </xdr:to>
    <xdr:sp>
      <xdr:nvSpPr>
        <xdr:cNvPr id="109" name="椭圆 108" descr="3"/>
        <xdr:cNvSpPr/>
      </xdr:nvSpPr>
      <xdr:spPr>
        <a:xfrm>
          <a:off x="529590" y="2294890"/>
          <a:ext cx="370205" cy="37147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3</a:t>
          </a:r>
          <a:endParaRPr lang="en-US" sz="1600">
            <a:latin typeface="PingFang SC" panose="020B0400000000000000" charset="-122"/>
            <a:ea typeface="PingFang SC" panose="020B0400000000000000" charset="-122"/>
            <a:cs typeface="+mn-lt"/>
          </a:endParaRPr>
        </a:p>
      </xdr:txBody>
    </xdr:sp>
    <xdr:clientData/>
  </xdr:twoCellAnchor>
  <xdr:twoCellAnchor editAs="absolute">
    <xdr:from>
      <xdr:col>0</xdr:col>
      <xdr:colOff>925830</xdr:colOff>
      <xdr:row>11</xdr:row>
      <xdr:rowOff>180340</xdr:rowOff>
    </xdr:from>
    <xdr:to>
      <xdr:col>1</xdr:col>
      <xdr:colOff>4619242</xdr:colOff>
      <xdr:row>14</xdr:row>
      <xdr:rowOff>169996</xdr:rowOff>
    </xdr:to>
    <xdr:sp>
      <xdr:nvSpPr>
        <xdr:cNvPr id="110" name="步骤" descr="选择写有 200 的黄色单元格，然后再次填充，但这一次，将填充柄向右拖动以填充单元格。此操作称为“向右填充”"/>
        <xdr:cNvSpPr txBox="1"/>
      </xdr:nvSpPr>
      <xdr:spPr>
        <a:xfrm>
          <a:off x="925830" y="2847340"/>
          <a:ext cx="4796790" cy="560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050" b="0" i="0" u="none" strike="noStrike" cap="none" normalizeH="0" baseline="0">
              <a:ln>
                <a:noFill/>
              </a:ln>
              <a:solidFill>
                <a:schemeClr val="tx1"/>
              </a:solidFill>
              <a:uLnTx/>
              <a:uFillTx/>
              <a:latin typeface="PingFang SC" panose="020B0400000000000000" charset="-122"/>
              <a:ea typeface="PingFang SC" panose="020B0400000000000000" charset="-122"/>
              <a:cs typeface="+mn-lt"/>
            </a:rPr>
            <a:t>Click on the yellow cell with the number </a:t>
          </a:r>
          <a:r>
            <a:rPr lang="en-US" sz="1050" b="1" i="0" u="none" strike="noStrike" cap="none" normalizeH="0" baseline="0">
              <a:ln>
                <a:noFill/>
              </a:ln>
              <a:solidFill>
                <a:schemeClr val="tx1"/>
              </a:solidFill>
              <a:uLnTx/>
              <a:uFillTx/>
              <a:latin typeface="PingFang SC" panose="020B0400000000000000" charset="-122"/>
              <a:ea typeface="PingFang SC" panose="020B0400000000000000" charset="-122"/>
              <a:cs typeface="+mn-lt"/>
            </a:rPr>
            <a:t>126</a:t>
          </a:r>
          <a:r>
            <a:rPr lang="en-US" sz="1050">
              <a:solidFill>
                <a:schemeClr val="tx1"/>
              </a:solidFill>
              <a:latin typeface="PingFang SC" panose="020B0400000000000000" charset="-122"/>
              <a:ea typeface="PingFang SC" panose="020B0400000000000000" charset="-122"/>
              <a:cs typeface="+mn-lt"/>
            </a:rPr>
            <a:t> (C15), then click the cross and drag to the </a:t>
          </a:r>
          <a:r>
            <a:rPr lang="en-US" sz="1050" b="1">
              <a:solidFill>
                <a:schemeClr val="tx1"/>
              </a:solidFill>
              <a:latin typeface="PingFang SC" panose="020B0400000000000000" charset="-122"/>
              <a:ea typeface="PingFang SC" panose="020B0400000000000000" charset="-122"/>
              <a:cs typeface="+mn-lt"/>
            </a:rPr>
            <a:t>right</a:t>
          </a:r>
          <a:r>
            <a:rPr lang="en-US" sz="1050">
              <a:solidFill>
                <a:schemeClr val="tx1"/>
              </a:solidFill>
              <a:latin typeface="PingFang SC" panose="020B0400000000000000" charset="-122"/>
              <a:ea typeface="PingFang SC" panose="020B0400000000000000" charset="-122"/>
              <a:cs typeface="+mn-lt"/>
            </a:rPr>
            <a:t> to fill the cells again. This is called Fill Right.</a:t>
          </a:r>
          <a:endParaRPr lang="en-US" sz="1050">
            <a:solidFill>
              <a:schemeClr val="tx1"/>
            </a:solidFill>
            <a:latin typeface="PingFang SC" panose="020B0400000000000000" charset="-122"/>
            <a:ea typeface="PingFang SC" panose="020B0400000000000000" charset="-122"/>
            <a:cs typeface="+mn-lt"/>
          </a:endParaRPr>
        </a:p>
      </xdr:txBody>
    </xdr:sp>
    <xdr:clientData/>
  </xdr:twoCellAnchor>
  <xdr:twoCellAnchor editAs="absolute">
    <xdr:from>
      <xdr:col>0</xdr:col>
      <xdr:colOff>529656</xdr:colOff>
      <xdr:row>12</xdr:row>
      <xdr:rowOff>33645</xdr:rowOff>
    </xdr:from>
    <xdr:to>
      <xdr:col>0</xdr:col>
      <xdr:colOff>900373</xdr:colOff>
      <xdr:row>14</xdr:row>
      <xdr:rowOff>24079</xdr:rowOff>
    </xdr:to>
    <xdr:sp>
      <xdr:nvSpPr>
        <xdr:cNvPr id="111" name="椭圆 110" descr="4"/>
        <xdr:cNvSpPr/>
      </xdr:nvSpPr>
      <xdr:spPr>
        <a:xfrm>
          <a:off x="529590" y="2890520"/>
          <a:ext cx="370205" cy="37147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4</a:t>
          </a:r>
          <a:endParaRPr lang="en-US" sz="1600">
            <a:latin typeface="PingFang SC" panose="020B0400000000000000" charset="-122"/>
            <a:ea typeface="PingFang SC" panose="020B0400000000000000" charset="-122"/>
            <a:cs typeface="+mn-lt"/>
          </a:endParaRPr>
        </a:p>
      </xdr:txBody>
    </xdr:sp>
    <xdr:clientData/>
  </xdr:twoCellAnchor>
  <xdr:twoCellAnchor editAs="absolute">
    <xdr:from>
      <xdr:col>0</xdr:col>
      <xdr:colOff>318135</xdr:colOff>
      <xdr:row>25</xdr:row>
      <xdr:rowOff>149225</xdr:rowOff>
    </xdr:from>
    <xdr:to>
      <xdr:col>1</xdr:col>
      <xdr:colOff>4904105</xdr:colOff>
      <xdr:row>40</xdr:row>
      <xdr:rowOff>168910</xdr:rowOff>
    </xdr:to>
    <xdr:grpSp>
      <xdr:nvGrpSpPr>
        <xdr:cNvPr id="114" name="使用填充柄复制单元格" descr="使用填充柄复制单元格&#10;有时不需要数据在填充时出现更改。相反，你只想将&#10;值复制到其他相邻单元格中。方法如下：&#10;单击写有单词“农产品”的单元格。将光标置于单元格的右下角，&#10;直到它变成十字形，然后向下拖动 3 个单元格。&#10;现在选择写有单词“水果”的单元格。再次将光标置于单元格的右下角，&#10;然后在出现十字形时双击。这是另一种&#10;向下填充方式，可用于需要填充一长列的情况。 "/>
        <xdr:cNvGrpSpPr/>
      </xdr:nvGrpSpPr>
      <xdr:grpSpPr>
        <a:xfrm>
          <a:off x="318135" y="5483225"/>
          <a:ext cx="5689600" cy="2877185"/>
          <a:chOff x="0" y="-9523"/>
          <a:chExt cx="5695948" cy="2871022"/>
        </a:xfrm>
      </xdr:grpSpPr>
      <xdr:sp>
        <xdr:nvSpPr>
          <xdr:cNvPr id="115" name="矩形 114" descr="背景"/>
          <xdr:cNvSpPr/>
        </xdr:nvSpPr>
        <xdr:spPr>
          <a:xfrm>
            <a:off x="0" y="-9523"/>
            <a:ext cx="5695948" cy="287102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16" name="步骤" descr="使用填充柄复制单元格"/>
          <xdr:cNvSpPr txBox="1"/>
        </xdr:nvSpPr>
        <xdr:spPr>
          <a:xfrm>
            <a:off x="231748" y="118699"/>
            <a:ext cx="521654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Filling Cells With Same Values</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xnSp>
        <xdr:nvCxnSpPr>
          <xdr:cNvPr id="123" name="直接连接符 122" descr="装饰性线条"/>
          <xdr:cNvCxnSpPr/>
        </xdr:nvCxnSpPr>
        <xdr:spPr>
          <a:xfrm>
            <a:off x="234924" y="626111"/>
            <a:ext cx="5213374"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24" name="直接连接符 123" descr="装饰性线条"/>
          <xdr:cNvCxnSpPr/>
        </xdr:nvCxnSpPr>
        <xdr:spPr>
          <a:xfrm>
            <a:off x="234924" y="2628625"/>
            <a:ext cx="5213374"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25" name="步骤" descr="有时不需要数字在填充时发生改变。而只想将值复制到其他的相邻单元格。方法如下："/>
          <xdr:cNvSpPr txBox="1"/>
        </xdr:nvSpPr>
        <xdr:spPr>
          <a:xfrm>
            <a:off x="217800" y="699520"/>
            <a:ext cx="5300765" cy="390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To duplicate the values from a cell, follow the steps below:</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26" name="步骤" descr="单击写有单词“农产品”的单元格。将光标置于单元格的右下角，直到它变成十字形，然后向下拖动三个单元格"/>
          <xdr:cNvSpPr txBox="1"/>
        </xdr:nvSpPr>
        <xdr:spPr>
          <a:xfrm>
            <a:off x="627964" y="1293035"/>
            <a:ext cx="5006188"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Method 1: Click on the cell labeled </a:t>
            </a:r>
            <a:r>
              <a:rPr lang="en-US" sz="10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Meat</a:t>
            </a: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Place the cursor in the lower right corner of the cell until it becomes a cross. Then drag downward by three cells.</a:t>
            </a:r>
            <a:endPar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27" name="椭圆 126" descr="1"/>
          <xdr:cNvSpPr/>
        </xdr:nvSpPr>
        <xdr:spPr>
          <a:xfrm>
            <a:off x="231749" y="1365224"/>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28" name="步骤" descr="现在选择写有单词“水果”的单元格。再次将光标置于右下角，当变成十字形时，双击。这是另一种向下填充方式，可用于需要填充一长列的情况"/>
          <xdr:cNvSpPr txBox="1"/>
        </xdr:nvSpPr>
        <xdr:spPr>
          <a:xfrm>
            <a:off x="638781" y="1893906"/>
            <a:ext cx="4809514" cy="722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Method 2: Select the cell labeled </a:t>
            </a:r>
            <a:r>
              <a:rPr lang="en-US" sz="10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Meat</a:t>
            </a: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Place the cursor in the lower right corner again, until it becomes a cross. Then double-click on it. You can fill in the long columns in this way.</a:t>
            </a:r>
            <a:endPar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29" name="椭圆 128" descr="2"/>
          <xdr:cNvSpPr/>
        </xdr:nvSpPr>
        <xdr:spPr>
          <a:xfrm>
            <a:off x="231749" y="2042131"/>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editAs="absolute">
    <xdr:from>
      <xdr:col>2</xdr:col>
      <xdr:colOff>671830</xdr:colOff>
      <xdr:row>39</xdr:row>
      <xdr:rowOff>53975</xdr:rowOff>
    </xdr:from>
    <xdr:to>
      <xdr:col>9</xdr:col>
      <xdr:colOff>259715</xdr:colOff>
      <xdr:row>48</xdr:row>
      <xdr:rowOff>117475</xdr:rowOff>
    </xdr:to>
    <xdr:grpSp>
      <xdr:nvGrpSpPr>
        <xdr:cNvPr id="4" name="组 3" descr="重要详细信息&#10;选择此单元格，然后将填充柄向下拖动 3 个单元格。之后，在出现十字形时单击蓝色按钮。这是“自动填充选项”按钮，可即时更改填充。选择其他选项，如“复制单元格”或“仅填充格式”。说不定什么时候这些技巧就会派上用场。&#10;&#10;"/>
        <xdr:cNvGrpSpPr/>
      </xdr:nvGrpSpPr>
      <xdr:grpSpPr>
        <a:xfrm>
          <a:off x="7897495" y="8054975"/>
          <a:ext cx="4895215" cy="1778000"/>
          <a:chOff x="6873863" y="8141700"/>
          <a:chExt cx="4989588" cy="1777526"/>
        </a:xfrm>
      </xdr:grpSpPr>
      <xdr:sp>
        <xdr:nvSpPr>
          <xdr:cNvPr id="80" name="任意多边形：形状 79" descr="箭头"/>
          <xdr:cNvSpPr/>
        </xdr:nvSpPr>
        <xdr:spPr>
          <a:xfrm rot="21051152" flipH="1" flipV="1">
            <a:off x="6873863" y="8784783"/>
            <a:ext cx="1248363" cy="1134443"/>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1" fmla="*/ 279015 w 279015"/>
              <a:gd name="connsiteY0-2" fmla="*/ 32141 h 1310271"/>
              <a:gd name="connsiteX1-3" fmla="*/ 152422 w 279015"/>
              <a:gd name="connsiteY1-4" fmla="*/ 244286 h 1310271"/>
              <a:gd name="connsiteX2-5" fmla="*/ 211667 w 279015"/>
              <a:gd name="connsiteY2-6" fmla="*/ 1215550 h 1310271"/>
              <a:gd name="connsiteX3-7" fmla="*/ 0 w 279015"/>
              <a:gd name="connsiteY3-8" fmla="*/ 1273278 h 1310271"/>
              <a:gd name="connsiteX4-9" fmla="*/ 0 w 279015"/>
              <a:gd name="connsiteY4-10" fmla="*/ 1273278 h 1310271"/>
              <a:gd name="connsiteX0-11" fmla="*/ 279015 w 279015"/>
              <a:gd name="connsiteY0-12" fmla="*/ 2960 h 1281090"/>
              <a:gd name="connsiteX1-13" fmla="*/ 152422 w 279015"/>
              <a:gd name="connsiteY1-14" fmla="*/ 215105 h 1281090"/>
              <a:gd name="connsiteX2-15" fmla="*/ 211667 w 279015"/>
              <a:gd name="connsiteY2-16" fmla="*/ 1186369 h 1281090"/>
              <a:gd name="connsiteX3-17" fmla="*/ 0 w 279015"/>
              <a:gd name="connsiteY3-18" fmla="*/ 1244097 h 1281090"/>
              <a:gd name="connsiteX4-19" fmla="*/ 0 w 279015"/>
              <a:gd name="connsiteY4-20" fmla="*/ 1244097 h 1281090"/>
            </a:gdLst>
            <a:ahLst/>
            <a:cxnLst>
              <a:cxn ang="0">
                <a:pos x="connsiteX0-1" y="connsiteY0-2"/>
              </a:cxn>
              <a:cxn ang="0">
                <a:pos x="connsiteX1-3" y="connsiteY1-4"/>
              </a:cxn>
              <a:cxn ang="0">
                <a:pos x="connsiteX2-5" y="connsiteY2-6"/>
              </a:cxn>
              <a:cxn ang="0">
                <a:pos x="connsiteX3-7" y="connsiteY3-8"/>
              </a:cxn>
              <a:cxn ang="0">
                <a:pos x="connsiteX4-9" y="connsiteY4-10"/>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rgbClr val="0070C0"/>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PingFang SC" panose="020B0400000000000000" charset="-122"/>
              <a:ea typeface="PingFang SC" panose="020B0400000000000000" charset="-122"/>
            </a:endParaRPr>
          </a:p>
        </xdr:txBody>
      </xdr:sp>
      <xdr:sp>
        <xdr:nvSpPr>
          <xdr:cNvPr id="142" name="步骤" descr="重要详细信息&#10;选择此单元格，然后向下拖动&#10;填充柄 3 个单元格。之后，单击此按钮：&#10;这是“自动填充选项”按钮，可即时更改填充。选择其他选项，如“复制单元格”或“仅填充格式”。说不定什么时候这些技巧就会派上用场"/>
          <xdr:cNvSpPr txBox="1"/>
        </xdr:nvSpPr>
        <xdr:spPr>
          <a:xfrm>
            <a:off x="8189421" y="8141700"/>
            <a:ext cx="367403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rgbClr val="0070C0"/>
                </a:solidFill>
                <a:latin typeface="PingFang SC" panose="020B0400000000000000" charset="-122"/>
                <a:ea typeface="PingFang SC" panose="020B0400000000000000" charset="-122"/>
                <a:cs typeface="Segoe UI Light" panose="020B0502040204020203" pitchFamily="34" charset="0"/>
              </a:rPr>
              <a:t>Tips: </a:t>
            </a:r>
            <a:endParaRPr lang="en-US" sz="1200" b="1">
              <a:solidFill>
                <a:srgbClr val="0070C0"/>
              </a:solidFill>
              <a:latin typeface="PingFang SC" panose="020B0400000000000000" charset="-122"/>
              <a:ea typeface="PingFang SC" panose="020B0400000000000000" charset="-122"/>
              <a:cs typeface="Segoe UI Light" panose="020B0502040204020203" pitchFamily="34" charset="0"/>
            </a:endParaRPr>
          </a:p>
          <a:p>
            <a:pPr eaLnBrk="1" fontAlgn="auto" latinLnBrk="0" hangingPunct="1"/>
            <a:r>
              <a:rPr lang="en-US" sz="1100" b="0" i="0" baseline="0">
                <a:solidFill>
                  <a:schemeClr val="dk1"/>
                </a:solidFill>
                <a:latin typeface="PingFang SC" panose="020B0400000000000000" charset="-122"/>
                <a:ea typeface="PingFang SC" panose="020B0400000000000000" charset="-122"/>
                <a:cs typeface="+mn-cs"/>
              </a:rPr>
              <a:t>Select this cell, until the cross appears. Then drag it to fill multiple cells. The </a:t>
            </a:r>
            <a:r>
              <a:rPr lang="en-US" sz="1100" b="1" i="0" baseline="0">
                <a:solidFill>
                  <a:schemeClr val="dk1"/>
                </a:solidFill>
                <a:latin typeface="PingFang SC" panose="020B0400000000000000" charset="-122"/>
                <a:ea typeface="PingFang SC" panose="020B0400000000000000" charset="-122"/>
                <a:cs typeface="+mn-cs"/>
              </a:rPr>
              <a:t>Auto Fill Options</a:t>
            </a:r>
            <a:r>
              <a:rPr lang="en-US" sz="1100" b="0" i="0" baseline="0">
                <a:solidFill>
                  <a:schemeClr val="dk1"/>
                </a:solidFill>
                <a:latin typeface="PingFang SC" panose="020B0400000000000000" charset="-122"/>
                <a:ea typeface="PingFang SC" panose="020B0400000000000000" charset="-122"/>
                <a:cs typeface="+mn-cs"/>
              </a:rPr>
              <a:t> button appears in the lower right now:</a:t>
            </a:r>
            <a:r>
              <a:rPr lang="en-US" sz="1100" i="0" baseline="0">
                <a:solidFill>
                  <a:schemeClr val="dk1"/>
                </a:solidFill>
                <a:latin typeface="PingFang SC" panose="020B0400000000000000" charset="-122"/>
                <a:ea typeface="PingFang SC" panose="020B0400000000000000" charset="-122"/>
                <a:cs typeface="+mn-cs"/>
              </a:rPr>
              <a:t> </a:t>
            </a:r>
            <a:endParaRPr lang="en-US" sz="1100" i="0" baseline="0">
              <a:solidFill>
                <a:schemeClr val="dk1"/>
              </a:solidFill>
              <a:latin typeface="PingFang SC" panose="020B0400000000000000" charset="-122"/>
              <a:ea typeface="PingFang SC" panose="020B0400000000000000" charset="-122"/>
              <a:cs typeface="+mn-cs"/>
            </a:endParaRPr>
          </a:p>
          <a:p>
            <a:pPr eaLnBrk="1" fontAlgn="auto" latinLnBrk="0" hangingPunct="1"/>
            <a:r>
              <a:rPr lang="en-US" sz="1100" b="0" i="0" baseline="0">
                <a:solidFill>
                  <a:schemeClr val="dk1"/>
                </a:solidFill>
                <a:latin typeface="PingFang SC" panose="020B0400000000000000" charset="-122"/>
                <a:ea typeface="PingFang SC" panose="020B0400000000000000" charset="-122"/>
                <a:cs typeface="+mn-cs"/>
              </a:rPr>
              <a:t>You can change the filling method. Select other options, such as Fill Series or Fill Formatting Only.</a:t>
            </a:r>
            <a:endParaRPr lang="en-US" sz="1100" b="0" i="0" baseline="0">
              <a:solidFill>
                <a:schemeClr val="dk1"/>
              </a:solidFill>
              <a:latin typeface="PingFang SC" panose="020B0400000000000000" charset="-122"/>
              <a:ea typeface="PingFang SC" panose="020B0400000000000000" charset="-122"/>
              <a:cs typeface="+mn-cs"/>
            </a:endParaRPr>
          </a:p>
        </xdr:txBody>
      </xdr:sp>
    </xdr:grpSp>
    <xdr:clientData/>
  </xdr:twoCellAnchor>
  <xdr:twoCellAnchor editAs="absolute">
    <xdr:from>
      <xdr:col>0</xdr:col>
      <xdr:colOff>315595</xdr:colOff>
      <xdr:row>44</xdr:row>
      <xdr:rowOff>43815</xdr:rowOff>
    </xdr:from>
    <xdr:to>
      <xdr:col>1</xdr:col>
      <xdr:colOff>4899660</xdr:colOff>
      <xdr:row>65</xdr:row>
      <xdr:rowOff>94615</xdr:rowOff>
    </xdr:to>
    <xdr:grpSp>
      <xdr:nvGrpSpPr>
        <xdr:cNvPr id="163" name="填充序列" descr="填充序列&#10;Excel 可基于序列自动填充一些单元格。例如，可在某单元格&#10;键入 1 月，然后在其他单元格中填充 2 月、3 月等。&#10;单击写有单词“1 月”的单元格。&#10;将光标置于单元格的右下角，直到它变成十字形，&#10;然后向右拖动 2 个单元格。Excel 检测到序列，并填充&#10;“2 月”和“3 月”。&#10;现在选择写有单词“第 1 周”的单元格。&#10;再次将光标置于右下角，当变成&#10;十字形时，双击它。 "/>
        <xdr:cNvGrpSpPr/>
      </xdr:nvGrpSpPr>
      <xdr:grpSpPr>
        <a:xfrm>
          <a:off x="315595" y="8997315"/>
          <a:ext cx="5687695" cy="4051300"/>
          <a:chOff x="0" y="-9524"/>
          <a:chExt cx="5695950" cy="3946524"/>
        </a:xfrm>
      </xdr:grpSpPr>
      <xdr:sp>
        <xdr:nvSpPr>
          <xdr:cNvPr id="164" name="矩形 163" descr="背景"/>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65" name="步骤" descr="填充序列"/>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Filling Cells With Series</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xnSp>
        <xdr:nvCxnSpPr>
          <xdr:cNvPr id="166" name="直接连接符​​ 165" descr="装饰性线条"/>
          <xdr:cNvCxnSpPr/>
        </xdr:nvCxnSpPr>
        <xdr:spPr>
          <a:xfrm>
            <a:off x="234924" y="62611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67" name="直接连接符​​ 166" descr="装饰性线条"/>
          <xdr:cNvCxnSpPr/>
        </xdr:nvCxnSpPr>
        <xdr:spPr>
          <a:xfrm>
            <a:off x="234924" y="3733800"/>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68" name="步骤" descr="Excel 可基于序列自动填充一些单元格。例如，可在某单元格键入 1 月，然后在其他单元格中填充 2 月、3 月等。 "/>
          <xdr:cNvSpPr txBox="1"/>
        </xdr:nvSpPr>
        <xdr:spPr>
          <a:xfrm>
            <a:off x="228623" y="699984"/>
            <a:ext cx="5300767" cy="38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i="0">
                <a:solidFill>
                  <a:srgbClr val="404040"/>
                </a:solidFill>
                <a:latin typeface="PingFang SC" panose="020B0400000000000000" charset="-122"/>
                <a:ea typeface="PingFang SC" panose="020B0400000000000000" charset="-122"/>
                <a:cs typeface="+mn-cs"/>
              </a:rPr>
              <a:t> Sometimes you may want to fill cells with sequential numbers, for example: 1, 2, 3....</a:t>
            </a:r>
            <a:endParaRPr lang="en-US" sz="1200" i="0">
              <a:solidFill>
                <a:srgbClr val="404040"/>
              </a:solidFill>
              <a:latin typeface="PingFang SC" panose="020B0400000000000000" charset="-122"/>
              <a:ea typeface="PingFang SC" panose="020B0400000000000000" charset="-122"/>
              <a:cs typeface="+mn-cs"/>
            </a:endParaRPr>
          </a:p>
        </xdr:txBody>
      </xdr:sp>
      <xdr:sp>
        <xdr:nvSpPr>
          <xdr:cNvPr id="169" name="步骤" descr="单击写有单词“1 月”的单元格"/>
          <xdr:cNvSpPr txBox="1"/>
        </xdr:nvSpPr>
        <xdr:spPr>
          <a:xfrm>
            <a:off x="638727" y="1309283"/>
            <a:ext cx="4809463" cy="305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Click on the cell with</a:t>
            </a:r>
            <a:r>
              <a:rPr lang="en-US" sz="10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0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1</a:t>
            </a:r>
            <a:r>
              <a:rPr lang="en-US" sz="10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(C47).</a:t>
            </a:r>
            <a:endParaRPr lang="en-US" sz="10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70" name="椭圆 169" descr="1"/>
          <xdr:cNvSpPr/>
        </xdr:nvSpPr>
        <xdr:spPr>
          <a:xfrm>
            <a:off x="231749" y="1267032"/>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71" name="步骤" descr="将光标置于单元格的右下角，直到它变成十字形，然后向右拖动两个单元格。Excel 检测到序列，并填充“2 月”和“3 月”"/>
          <xdr:cNvSpPr txBox="1"/>
        </xdr:nvSpPr>
        <xdr:spPr>
          <a:xfrm>
            <a:off x="638782" y="1544899"/>
            <a:ext cx="4809517" cy="759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Place the cursor in the lower right corner of the cell until it becomes a cross. Then drag downward by three cells. The cells below it will be filled with 2, 3, 4 now. Alternatively, you can also double-click on it when the cross appears, to achieve the same results.</a:t>
            </a:r>
            <a:endPar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72" name="椭圆 171" descr="2"/>
          <xdr:cNvSpPr/>
        </xdr:nvSpPr>
        <xdr:spPr>
          <a:xfrm>
            <a:off x="231749" y="1743646"/>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73" name="步骤" descr="现在选择写有单词“第 1 周”的单元格。"/>
          <xdr:cNvSpPr txBox="1"/>
        </xdr:nvSpPr>
        <xdr:spPr>
          <a:xfrm>
            <a:off x="639083" y="2401692"/>
            <a:ext cx="4403463" cy="348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What if you want to fill the series with regular intervals, for example, "1, 3, 5..."?</a:t>
            </a:r>
            <a:endPar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74" name="椭圆 173" descr="3"/>
          <xdr:cNvSpPr/>
        </xdr:nvSpPr>
        <xdr:spPr>
          <a:xfrm>
            <a:off x="231749" y="2399791"/>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75" name="步骤" descr="再次将光标置于右下角，当变成十字形时，双击它"/>
          <xdr:cNvSpPr txBox="1"/>
        </xdr:nvSpPr>
        <xdr:spPr>
          <a:xfrm>
            <a:off x="638782" y="2860911"/>
            <a:ext cx="4809517" cy="501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Simply select two values with intervals, and follow the above steps to fill the series with interval.</a:t>
            </a:r>
            <a:endParaRPr lang="en-US" sz="10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76" name="椭圆 175" descr="4"/>
          <xdr:cNvSpPr/>
        </xdr:nvSpPr>
        <xdr:spPr>
          <a:xfrm>
            <a:off x="231749" y="2883364"/>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editAs="absolute">
    <xdr:from>
      <xdr:col>2</xdr:col>
      <xdr:colOff>188595</xdr:colOff>
      <xdr:row>63</xdr:row>
      <xdr:rowOff>143510</xdr:rowOff>
    </xdr:from>
    <xdr:to>
      <xdr:col>6</xdr:col>
      <xdr:colOff>646430</xdr:colOff>
      <xdr:row>67</xdr:row>
      <xdr:rowOff>50165</xdr:rowOff>
    </xdr:to>
    <xdr:sp>
      <xdr:nvSpPr>
        <xdr:cNvPr id="147" name="步骤" descr="实验&#10;选择这两个单元格，然后向右拖动填充柄。Excel 以 15 为增量填充序列。尝试将 15 和 30 更改为其他值，如 1 和 1.8。或者，周一和周三。或者，1 月和 3 月。然后再次向右填充...看看会发生什么情况！&#10;"/>
        <xdr:cNvSpPr txBox="1"/>
      </xdr:nvSpPr>
      <xdr:spPr>
        <a:xfrm>
          <a:off x="7414260" y="12716510"/>
          <a:ext cx="3490595" cy="668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rgbClr val="0070C0"/>
              </a:solidFill>
              <a:latin typeface="PingFang SC" panose="020B0400000000000000" charset="-122"/>
              <a:ea typeface="PingFang SC" panose="020B0400000000000000" charset="-122"/>
              <a:cs typeface="Segoe UI Light" panose="020B0502040204020203" pitchFamily="34" charset="0"/>
            </a:rPr>
            <a:t>Other Examples: </a:t>
          </a:r>
          <a:endParaRPr lang="en-US" sz="1200" b="1">
            <a:solidFill>
              <a:srgbClr val="0070C0"/>
            </a:solidFill>
            <a:latin typeface="PingFang SC" panose="020B0400000000000000" charset="-122"/>
            <a:ea typeface="PingFang SC" panose="020B0400000000000000" charset="-122"/>
            <a:cs typeface="Segoe UI Light" panose="020B0502040204020203" pitchFamily="34" charset="0"/>
          </a:endParaRPr>
        </a:p>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Enter "Monday, Wednesday", "January, March", then follow the steps to fill the cells. See what happens.</a:t>
          </a:r>
          <a:endParaRPr lang="en-US" sz="1100">
            <a:solidFill>
              <a:schemeClr val="tx1"/>
            </a:solidFill>
            <a:latin typeface="PingFang SC" panose="020B0400000000000000" charset="-122"/>
            <a:ea typeface="PingFang SC" panose="020B0400000000000000" charset="-122"/>
            <a:cs typeface="Segoe UI Light" panose="020B0502040204020203" pitchFamily="34" charset="0"/>
          </a:endParaRPr>
        </a:p>
        <a:p>
          <a:pPr lvl="0">
            <a:defRPr/>
          </a:pPr>
          <a:endParaRPr>
            <a:latin typeface="PingFang SC" panose="020B0400000000000000" charset="-122"/>
            <a:ea typeface="PingFang SC" panose="020B0400000000000000" charset="-122"/>
          </a:endParaRPr>
        </a:p>
      </xdr:txBody>
    </xdr:sp>
    <xdr:clientData/>
  </xdr:twoCellAnchor>
  <xdr:twoCellAnchor>
    <xdr:from>
      <xdr:col>2</xdr:col>
      <xdr:colOff>25399</xdr:colOff>
      <xdr:row>61</xdr:row>
      <xdr:rowOff>165098</xdr:rowOff>
    </xdr:from>
    <xdr:to>
      <xdr:col>3</xdr:col>
      <xdr:colOff>713740</xdr:colOff>
      <xdr:row>63</xdr:row>
      <xdr:rowOff>117851</xdr:rowOff>
    </xdr:to>
    <xdr:sp>
      <xdr:nvSpPr>
        <xdr:cNvPr id="71" name="任意多边形 70" descr="括号线"/>
        <xdr:cNvSpPr/>
      </xdr:nvSpPr>
      <xdr:spPr>
        <a:xfrm rot="10800000">
          <a:off x="7250430" y="12356465"/>
          <a:ext cx="1447165" cy="33401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 name="connsiteX0-729" fmla="*/ 2578314 w 2578314"/>
            <a:gd name="connsiteY0-730" fmla="*/ 330200 h 330200"/>
            <a:gd name="connsiteX1-731" fmla="*/ 2408981 w 2578314"/>
            <a:gd name="connsiteY1-732" fmla="*/ 186267 h 330200"/>
            <a:gd name="connsiteX2-733" fmla="*/ 1630048 w 2578314"/>
            <a:gd name="connsiteY2-734" fmla="*/ 160867 h 330200"/>
            <a:gd name="connsiteX3-735" fmla="*/ 1291381 w 2578314"/>
            <a:gd name="connsiteY3-736" fmla="*/ 0 h 330200"/>
            <a:gd name="connsiteX4-737" fmla="*/ 948306 w 2578314"/>
            <a:gd name="connsiteY4-738" fmla="*/ 160868 h 330200"/>
            <a:gd name="connsiteX5-739" fmla="*/ 141044 w 2578314"/>
            <a:gd name="connsiteY5-740" fmla="*/ 184945 h 330200"/>
            <a:gd name="connsiteX6-741" fmla="*/ 0 w 2578314"/>
            <a:gd name="connsiteY6-742" fmla="*/ 320411 h 330200"/>
            <a:gd name="connsiteX0-743" fmla="*/ 2578314 w 2578314"/>
            <a:gd name="connsiteY0-744" fmla="*/ 330200 h 330200"/>
            <a:gd name="connsiteX1-745" fmla="*/ 2408981 w 2578314"/>
            <a:gd name="connsiteY1-746" fmla="*/ 186267 h 330200"/>
            <a:gd name="connsiteX2-747" fmla="*/ 1630048 w 2578314"/>
            <a:gd name="connsiteY2-748" fmla="*/ 160867 h 330200"/>
            <a:gd name="connsiteX3-749" fmla="*/ 1291381 w 2578314"/>
            <a:gd name="connsiteY3-750" fmla="*/ 0 h 330200"/>
            <a:gd name="connsiteX4-751" fmla="*/ 948306 w 2578314"/>
            <a:gd name="connsiteY4-752" fmla="*/ 160868 h 330200"/>
            <a:gd name="connsiteX5-753" fmla="*/ 141044 w 2578314"/>
            <a:gd name="connsiteY5-754" fmla="*/ 184945 h 330200"/>
            <a:gd name="connsiteX6-755" fmla="*/ 0 w 2578314"/>
            <a:gd name="connsiteY6-756" fmla="*/ 320411 h 330200"/>
            <a:gd name="connsiteX0-757" fmla="*/ 2578314 w 2578314"/>
            <a:gd name="connsiteY0-758" fmla="*/ 330200 h 330200"/>
            <a:gd name="connsiteX1-759" fmla="*/ 2408981 w 2578314"/>
            <a:gd name="connsiteY1-760" fmla="*/ 186267 h 330200"/>
            <a:gd name="connsiteX2-761" fmla="*/ 1630048 w 2578314"/>
            <a:gd name="connsiteY2-762" fmla="*/ 160867 h 330200"/>
            <a:gd name="connsiteX3-763" fmla="*/ 1291381 w 2578314"/>
            <a:gd name="connsiteY3-764" fmla="*/ 0 h 330200"/>
            <a:gd name="connsiteX4-765" fmla="*/ 948306 w 2578314"/>
            <a:gd name="connsiteY4-766" fmla="*/ 160868 h 330200"/>
            <a:gd name="connsiteX5-767" fmla="*/ 141044 w 2578314"/>
            <a:gd name="connsiteY5-768" fmla="*/ 184945 h 330200"/>
            <a:gd name="connsiteX6-769" fmla="*/ 0 w 2578314"/>
            <a:gd name="connsiteY6-770" fmla="*/ 320411 h 330200"/>
            <a:gd name="connsiteX0-771" fmla="*/ 2578314 w 2578314"/>
            <a:gd name="connsiteY0-772" fmla="*/ 330200 h 330200"/>
            <a:gd name="connsiteX1-773" fmla="*/ 2408981 w 2578314"/>
            <a:gd name="connsiteY1-774" fmla="*/ 186267 h 330200"/>
            <a:gd name="connsiteX2-775" fmla="*/ 1630048 w 2578314"/>
            <a:gd name="connsiteY2-776" fmla="*/ 160867 h 330200"/>
            <a:gd name="connsiteX3-777" fmla="*/ 1291381 w 2578314"/>
            <a:gd name="connsiteY3-778" fmla="*/ 0 h 330200"/>
            <a:gd name="connsiteX4-779" fmla="*/ 948306 w 2578314"/>
            <a:gd name="connsiteY4-780" fmla="*/ 160868 h 330200"/>
            <a:gd name="connsiteX5-781" fmla="*/ 141044 w 2578314"/>
            <a:gd name="connsiteY5-782" fmla="*/ 184945 h 330200"/>
            <a:gd name="connsiteX6-783" fmla="*/ 0 w 2578314"/>
            <a:gd name="connsiteY6-784"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solidFill>
          <a:schemeClr val="bg1"/>
        </a:solidFill>
        <a:ln w="19050">
          <a:solidFill>
            <a:srgbClr val="0070C0"/>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xdr:from>
      <xdr:col>9</xdr:col>
      <xdr:colOff>444500</xdr:colOff>
      <xdr:row>40</xdr:row>
      <xdr:rowOff>73660</xdr:rowOff>
    </xdr:from>
    <xdr:to>
      <xdr:col>11</xdr:col>
      <xdr:colOff>570230</xdr:colOff>
      <xdr:row>47</xdr:row>
      <xdr:rowOff>162560</xdr:rowOff>
    </xdr:to>
    <xdr:pic>
      <xdr:nvPicPr>
        <xdr:cNvPr id="5" name="图片 4"/>
        <xdr:cNvPicPr>
          <a:picLocks noChangeAspect="1"/>
        </xdr:cNvPicPr>
      </xdr:nvPicPr>
      <xdr:blipFill>
        <a:blip r:embed="rId1"/>
        <a:stretch>
          <a:fillRect/>
        </a:stretch>
      </xdr:blipFill>
      <xdr:spPr>
        <a:xfrm>
          <a:off x="12977495" y="8265160"/>
          <a:ext cx="1642110" cy="1422400"/>
        </a:xfrm>
        <a:prstGeom prst="rect">
          <a:avLst/>
        </a:prstGeom>
        <a:noFill/>
        <a:ln w="9525">
          <a:noFill/>
        </a:ln>
      </xdr:spPr>
    </xdr:pic>
    <xdr:clientData/>
  </xdr:twoCellAnchor>
  <xdr:twoCellAnchor>
    <xdr:from>
      <xdr:col>1</xdr:col>
      <xdr:colOff>3674110</xdr:colOff>
      <xdr:row>17</xdr:row>
      <xdr:rowOff>146685</xdr:rowOff>
    </xdr:from>
    <xdr:to>
      <xdr:col>1</xdr:col>
      <xdr:colOff>4627245</xdr:colOff>
      <xdr:row>20</xdr:row>
      <xdr:rowOff>189230</xdr:rowOff>
    </xdr:to>
    <xdr:sp>
      <xdr:nvSpPr>
        <xdr:cNvPr id="6" name="右箭头 5">
          <a:hlinkClick xmlns:r="http://schemas.openxmlformats.org/officeDocument/2006/relationships" r:id="rId2"/>
        </xdr:cNvPr>
        <xdr:cNvSpPr/>
      </xdr:nvSpPr>
      <xdr:spPr>
        <a:xfrm>
          <a:off x="4777740" y="3956685"/>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5753735</xdr:colOff>
      <xdr:row>33</xdr:row>
      <xdr:rowOff>144780</xdr:rowOff>
    </xdr:from>
    <xdr:to>
      <xdr:col>3</xdr:col>
      <xdr:colOff>124460</xdr:colOff>
      <xdr:row>35</xdr:row>
      <xdr:rowOff>62230</xdr:rowOff>
    </xdr:to>
    <xdr:sp>
      <xdr:nvSpPr>
        <xdr:cNvPr id="104" name="步骤" descr="工作方式如下："/>
        <xdr:cNvSpPr txBox="1"/>
      </xdr:nvSpPr>
      <xdr:spPr>
        <a:xfrm>
          <a:off x="6857365" y="7869555"/>
          <a:ext cx="318897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defRPr/>
          </a:pPr>
          <a:r>
            <a:rPr lang="en-US" sz="1200" b="1" i="0" u="none" strike="noStrike" cap="none" normalizeH="0" baseline="0" noProof="0">
              <a:ln>
                <a:noFill/>
              </a:ln>
              <a:solidFill>
                <a:schemeClr val="accent1"/>
              </a:solidFill>
              <a:uLnTx/>
              <a:uFillTx/>
              <a:latin typeface="PingFang SC" panose="020B0400000000000000" charset="-122"/>
              <a:ea typeface="PingFang SC" panose="020B0400000000000000" charset="-122"/>
              <a:cs typeface="Segoe UI Light" panose="020B0502040204020203" pitchFamily="34" charset="0"/>
            </a:rPr>
            <a:t>How it works:</a:t>
          </a:r>
          <a:endParaRPr lang="en-US" sz="1200" b="1" i="0" u="none" strike="noStrike" cap="none" normalizeH="0" baseline="0" noProof="0">
            <a:ln>
              <a:noFill/>
            </a:ln>
            <a:solidFill>
              <a:schemeClr val="accent1"/>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oneCell">
    <xdr:from>
      <xdr:col>2</xdr:col>
      <xdr:colOff>2540</xdr:colOff>
      <xdr:row>41</xdr:row>
      <xdr:rowOff>154305</xdr:rowOff>
    </xdr:from>
    <xdr:to>
      <xdr:col>4</xdr:col>
      <xdr:colOff>54</xdr:colOff>
      <xdr:row>46</xdr:row>
      <xdr:rowOff>115243</xdr:rowOff>
    </xdr:to>
    <xdr:sp>
      <xdr:nvSpPr>
        <xdr:cNvPr id="105" name="文本框 100" descr="=LEFT(C56,FIND(&quot; &quot;,C56)-1)"/>
        <xdr:cNvSpPr txBox="1"/>
      </xdr:nvSpPr>
      <xdr:spPr>
        <a:xfrm>
          <a:off x="7218680" y="9403080"/>
          <a:ext cx="4324985" cy="913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latin typeface=".萍方-简" panose="020B0400000000000000" charset="-122"/>
              <a:ea typeface=".萍方-简" panose="020B0400000000000000" charset="-122"/>
              <a:cs typeface="Courier New" panose="02070309020205020404" pitchFamily="49" charset="0"/>
            </a:rPr>
            <a:t>=LEFT(C33,FIND(" ",C33)-1)</a:t>
          </a:r>
          <a:endParaRPr lang="en-US" sz="1600" b="1">
            <a:solidFill>
              <a:srgbClr val="000000"/>
            </a:solidFill>
            <a:latin typeface=".萍方-简" panose="020B0400000000000000" charset="-122"/>
            <a:ea typeface=".萍方-简" panose="020B0400000000000000" charset="-122"/>
            <a:cs typeface="Courier New" panose="02070309020205020404" pitchFamily="49" charset="0"/>
          </a:endParaRPr>
        </a:p>
      </xdr:txBody>
    </xdr:sp>
    <xdr:clientData/>
  </xdr:twoCellAnchor>
  <xdr:twoCellAnchor editAs="oneCell">
    <xdr:from>
      <xdr:col>2</xdr:col>
      <xdr:colOff>256160</xdr:colOff>
      <xdr:row>40</xdr:row>
      <xdr:rowOff>185125</xdr:rowOff>
    </xdr:from>
    <xdr:to>
      <xdr:col>2</xdr:col>
      <xdr:colOff>688160</xdr:colOff>
      <xdr:row>42</xdr:row>
      <xdr:rowOff>29536</xdr:rowOff>
    </xdr:to>
    <xdr:sp>
      <xdr:nvSpPr>
        <xdr:cNvPr id="106" name="左大括号 105" descr="括号线"/>
        <xdr:cNvSpPr/>
      </xdr:nvSpPr>
      <xdr:spPr>
        <a:xfrm rot="5400000">
          <a:off x="7575550" y="9139555"/>
          <a:ext cx="225425" cy="43243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2</xdr:col>
      <xdr:colOff>18415</xdr:colOff>
      <xdr:row>35</xdr:row>
      <xdr:rowOff>49530</xdr:rowOff>
    </xdr:from>
    <xdr:to>
      <xdr:col>2</xdr:col>
      <xdr:colOff>761366</xdr:colOff>
      <xdr:row>41</xdr:row>
      <xdr:rowOff>22530</xdr:rowOff>
    </xdr:to>
    <xdr:sp>
      <xdr:nvSpPr>
        <xdr:cNvPr id="107" name="文本框 2" descr="提取左侧的字符&#10;"/>
        <xdr:cNvSpPr txBox="1">
          <a:spLocks noChangeArrowheads="1"/>
        </xdr:cNvSpPr>
      </xdr:nvSpPr>
      <xdr:spPr>
        <a:xfrm>
          <a:off x="7234555" y="8155305"/>
          <a:ext cx="742950"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Extract </a:t>
          </a:r>
          <a:r>
            <a:rPr lang="en-US" sz="1100" baseline="0">
              <a:solidFill>
                <a:schemeClr val="tx1"/>
              </a:solidFill>
              <a:latin typeface="PingFang SC" panose="020B0400000000000000" charset="-122"/>
              <a:ea typeface="PingFang SC" panose="020B0400000000000000" charset="-122"/>
              <a:cs typeface="Times New Roman" panose="02020503050405090304" pitchFamily="18" charset="0"/>
            </a:rPr>
            <a:t>characters</a:t>
          </a:r>
          <a:r>
            <a:rPr lang="en-US" sz="1100">
              <a:solidFill>
                <a:schemeClr val="tx1"/>
              </a:solidFill>
              <a:latin typeface="PingFang SC" panose="020B0400000000000000" charset="-122"/>
              <a:ea typeface="PingFang SC" panose="020B0400000000000000" charset="-122"/>
              <a:cs typeface="Times New Roman" panose="02020503050405090304" pitchFamily="18" charset="0"/>
            </a:rPr>
            <a:t> on the left</a:t>
          </a:r>
          <a:endParaRPr lang="en-US" sz="11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2</xdr:col>
      <xdr:colOff>773219</xdr:colOff>
      <xdr:row>40</xdr:row>
      <xdr:rowOff>179817</xdr:rowOff>
    </xdr:from>
    <xdr:to>
      <xdr:col>2</xdr:col>
      <xdr:colOff>1157904</xdr:colOff>
      <xdr:row>42</xdr:row>
      <xdr:rowOff>43278</xdr:rowOff>
    </xdr:to>
    <xdr:sp>
      <xdr:nvSpPr>
        <xdr:cNvPr id="131" name="左大括号 130" descr="括号线"/>
        <xdr:cNvSpPr/>
      </xdr:nvSpPr>
      <xdr:spPr>
        <a:xfrm rot="5400000">
          <a:off x="8059420" y="9167495"/>
          <a:ext cx="244475" cy="38481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2</xdr:col>
      <xdr:colOff>808990</xdr:colOff>
      <xdr:row>35</xdr:row>
      <xdr:rowOff>49530</xdr:rowOff>
    </xdr:from>
    <xdr:to>
      <xdr:col>2</xdr:col>
      <xdr:colOff>1319565</xdr:colOff>
      <xdr:row>41</xdr:row>
      <xdr:rowOff>22530</xdr:rowOff>
    </xdr:to>
    <xdr:sp>
      <xdr:nvSpPr>
        <xdr:cNvPr id="132" name="文本框 2" descr="该单元格"/>
        <xdr:cNvSpPr txBox="1">
          <a:spLocks noChangeArrowheads="1"/>
        </xdr:cNvSpPr>
      </xdr:nvSpPr>
      <xdr:spPr>
        <a:xfrm>
          <a:off x="8025130" y="8155305"/>
          <a:ext cx="510540"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Anchor cell</a:t>
          </a:r>
          <a:endParaRPr lang="en-US" sz="11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2</xdr:col>
      <xdr:colOff>1370965</xdr:colOff>
      <xdr:row>35</xdr:row>
      <xdr:rowOff>49530</xdr:rowOff>
    </xdr:from>
    <xdr:to>
      <xdr:col>3</xdr:col>
      <xdr:colOff>628651</xdr:colOff>
      <xdr:row>41</xdr:row>
      <xdr:rowOff>22530</xdr:rowOff>
    </xdr:to>
    <xdr:sp>
      <xdr:nvSpPr>
        <xdr:cNvPr id="133" name="文本框 2" descr="并提取此数量的字符。若要指定字符数，请使用 FIND 函数"/>
        <xdr:cNvSpPr txBox="1">
          <a:spLocks noChangeArrowheads="1"/>
        </xdr:cNvSpPr>
      </xdr:nvSpPr>
      <xdr:spPr>
        <a:xfrm>
          <a:off x="8587105" y="8155305"/>
          <a:ext cx="1963420"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Extract </a:t>
          </a:r>
          <a:r>
            <a:rPr lang="en-US" sz="1100" baseline="0">
              <a:solidFill>
                <a:schemeClr val="tx1"/>
              </a:solidFill>
              <a:latin typeface="PingFang SC" panose="020B0400000000000000" charset="-122"/>
              <a:ea typeface="PingFang SC" panose="020B0400000000000000" charset="-122"/>
              <a:cs typeface="Times New Roman" panose="02020503050405090304" pitchFamily="18" charset="0"/>
            </a:rPr>
            <a:t>this number of characters. To specify the number of characters, use the FIND function</a:t>
          </a:r>
          <a:endParaRPr lang="en-US" sz="1100" baseline="0">
            <a:solidFill>
              <a:schemeClr val="tx1"/>
            </a:solidFill>
            <a:latin typeface="PingFang SC" panose="020B0400000000000000" charset="-122"/>
            <a:ea typeface="PingFang SC" panose="020B0400000000000000" charset="-122"/>
            <a:cs typeface="Times New Roman" panose="02020503050405090304" pitchFamily="18" charset="0"/>
          </a:endParaRPr>
        </a:p>
        <a:p>
          <a:pPr marL="0" marR="0">
            <a:lnSpc>
              <a:spcPct val="107000"/>
            </a:lnSpc>
            <a:spcBef>
              <a:spcPts val="0"/>
            </a:spcBef>
            <a:spcAft>
              <a:spcPts val="800"/>
            </a:spcAft>
          </a:pPr>
          <a:r>
            <a:rPr lang="en-US" sz="1100">
              <a:latin typeface="PingFang SC" panose="020B0400000000000000" charset="-122"/>
              <a:ea typeface="PingFang SC" panose="020B0400000000000000" charset="-122"/>
              <a:cs typeface="Times New Roman" panose="02020503050405090304" pitchFamily="18" charset="0"/>
            </a:rPr>
            <a:t> </a:t>
          </a:r>
          <a:endParaRPr lang="en-US" sz="1100">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2</xdr:col>
      <xdr:colOff>1243965</xdr:colOff>
      <xdr:row>40</xdr:row>
      <xdr:rowOff>180975</xdr:rowOff>
    </xdr:from>
    <xdr:to>
      <xdr:col>3</xdr:col>
      <xdr:colOff>0</xdr:colOff>
      <xdr:row>42</xdr:row>
      <xdr:rowOff>6985</xdr:rowOff>
    </xdr:to>
    <xdr:sp>
      <xdr:nvSpPr>
        <xdr:cNvPr id="134" name="左大括号 133" descr="括号线"/>
        <xdr:cNvSpPr/>
      </xdr:nvSpPr>
      <xdr:spPr>
        <a:xfrm rot="5400000">
          <a:off x="9087485" y="8611870"/>
          <a:ext cx="207010" cy="1461770"/>
        </a:xfrm>
        <a:prstGeom prst="leftBrace">
          <a:avLst>
            <a:gd name="adj1" fmla="val 0"/>
            <a:gd name="adj2" fmla="val 5000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2</xdr:col>
      <xdr:colOff>791210</xdr:colOff>
      <xdr:row>44</xdr:row>
      <xdr:rowOff>173355</xdr:rowOff>
    </xdr:from>
    <xdr:to>
      <xdr:col>2</xdr:col>
      <xdr:colOff>1606807</xdr:colOff>
      <xdr:row>49</xdr:row>
      <xdr:rowOff>154940</xdr:rowOff>
    </xdr:to>
    <xdr:sp>
      <xdr:nvSpPr>
        <xdr:cNvPr id="135" name="文本框 2" descr="并找到字符位置编号"/>
        <xdr:cNvSpPr txBox="1">
          <a:spLocks noChangeArrowheads="1"/>
        </xdr:cNvSpPr>
      </xdr:nvSpPr>
      <xdr:spPr>
        <a:xfrm>
          <a:off x="8007350" y="9993630"/>
          <a:ext cx="815340" cy="934085"/>
        </a:xfrm>
        <a:prstGeom prst="rect">
          <a:avLst/>
        </a:prstGeom>
        <a:solidFill>
          <a:schemeClr val="accent5">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Find</a:t>
          </a:r>
          <a:r>
            <a:rPr lang="en-US" sz="900" baseline="0">
              <a:solidFill>
                <a:schemeClr val="tx1"/>
              </a:solidFill>
              <a:latin typeface="PingFang SC" panose="020B0400000000000000" charset="-122"/>
              <a:ea typeface="PingFang SC" panose="020B0400000000000000" charset="-122"/>
              <a:cs typeface="Times New Roman" panose="02020503050405090304" pitchFamily="18" charset="0"/>
            </a:rPr>
            <a:t> the position of the character</a:t>
          </a:r>
          <a:endParaRPr lang="en-US" sz="900" baseline="0">
            <a:solidFill>
              <a:schemeClr val="tx1"/>
            </a:solidFill>
            <a:latin typeface="PingFang SC" panose="020B0400000000000000" charset="-122"/>
            <a:ea typeface="PingFang SC" panose="020B0400000000000000" charset="-122"/>
            <a:cs typeface="Times New Roman" panose="02020503050405090304" pitchFamily="18" charset="0"/>
          </a:endParaRPr>
        </a:p>
        <a:p>
          <a:pPr marL="0" marR="0">
            <a:lnSpc>
              <a:spcPct val="107000"/>
            </a:lnSpc>
            <a:spcBef>
              <a:spcPts val="0"/>
            </a:spcBef>
            <a:spcAft>
              <a:spcPts val="800"/>
            </a:spcAft>
          </a:pPr>
          <a:r>
            <a:rPr lang="en-US" sz="900">
              <a:latin typeface="PingFang SC" panose="020B0400000000000000" charset="-122"/>
              <a:ea typeface="PingFang SC" panose="020B0400000000000000" charset="-122"/>
              <a:cs typeface="Times New Roman" panose="02020503050405090304" pitchFamily="18" charset="0"/>
            </a:rPr>
            <a:t> </a:t>
          </a:r>
          <a:endParaRPr lang="en-US" sz="900">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2</xdr:col>
      <xdr:colOff>1253372</xdr:colOff>
      <xdr:row>43</xdr:row>
      <xdr:rowOff>114156</xdr:rowOff>
    </xdr:from>
    <xdr:to>
      <xdr:col>2</xdr:col>
      <xdr:colOff>1722060</xdr:colOff>
      <xdr:row>44</xdr:row>
      <xdr:rowOff>152295</xdr:rowOff>
    </xdr:to>
    <xdr:sp>
      <xdr:nvSpPr>
        <xdr:cNvPr id="136" name="左大括号 135" descr="括号线"/>
        <xdr:cNvSpPr/>
      </xdr:nvSpPr>
      <xdr:spPr>
        <a:xfrm rot="16200000">
          <a:off x="8589010" y="9623425"/>
          <a:ext cx="228600" cy="4686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2</xdr:col>
      <xdr:colOff>1697990</xdr:colOff>
      <xdr:row>44</xdr:row>
      <xdr:rowOff>173355</xdr:rowOff>
    </xdr:from>
    <xdr:to>
      <xdr:col>2</xdr:col>
      <xdr:colOff>2686685</xdr:colOff>
      <xdr:row>49</xdr:row>
      <xdr:rowOff>154685</xdr:rowOff>
    </xdr:to>
    <xdr:sp>
      <xdr:nvSpPr>
        <xdr:cNvPr id="139" name="文本框 2" descr="该单元格中"/>
        <xdr:cNvSpPr txBox="1">
          <a:spLocks noChangeArrowheads="1"/>
        </xdr:cNvSpPr>
      </xdr:nvSpPr>
      <xdr:spPr>
        <a:xfrm>
          <a:off x="8914130" y="9993630"/>
          <a:ext cx="988695" cy="933450"/>
        </a:xfrm>
        <a:prstGeom prst="rect">
          <a:avLst/>
        </a:prstGeom>
        <a:solidFill>
          <a:schemeClr val="accent5">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Find the first space character in this cell</a:t>
          </a:r>
          <a:endParaRPr lang="en-US" sz="900">
            <a:solidFill>
              <a:schemeClr val="tx1"/>
            </a:solidFill>
            <a:latin typeface="PingFang SC" panose="020B0400000000000000" charset="-122"/>
            <a:ea typeface="PingFang SC" panose="020B0400000000000000" charset="-122"/>
            <a:cs typeface="Times New Roman" panose="02020503050405090304" pitchFamily="18" charset="0"/>
          </a:endParaRPr>
        </a:p>
        <a:p>
          <a:pPr marL="0" marR="0">
            <a:lnSpc>
              <a:spcPct val="107000"/>
            </a:lnSpc>
            <a:spcBef>
              <a:spcPts val="0"/>
            </a:spcBef>
            <a:spcAft>
              <a:spcPts val="800"/>
            </a:spcAft>
          </a:pPr>
          <a:r>
            <a:rPr lang="en-US" sz="900">
              <a:latin typeface="PingFang SC" panose="020B0400000000000000" charset="-122"/>
              <a:ea typeface="PingFang SC" panose="020B0400000000000000" charset="-122"/>
              <a:cs typeface="Times New Roman" panose="02020503050405090304" pitchFamily="18" charset="0"/>
            </a:rPr>
            <a:t> </a:t>
          </a:r>
          <a:endParaRPr lang="en-US" sz="900">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2</xdr:col>
      <xdr:colOff>1885945</xdr:colOff>
      <xdr:row>43</xdr:row>
      <xdr:rowOff>123830</xdr:rowOff>
    </xdr:from>
    <xdr:to>
      <xdr:col>2</xdr:col>
      <xdr:colOff>2256937</xdr:colOff>
      <xdr:row>44</xdr:row>
      <xdr:rowOff>162072</xdr:rowOff>
    </xdr:to>
    <xdr:sp>
      <xdr:nvSpPr>
        <xdr:cNvPr id="140" name="左大括号 139" descr="括号线"/>
        <xdr:cNvSpPr/>
      </xdr:nvSpPr>
      <xdr:spPr>
        <a:xfrm rot="16200000">
          <a:off x="9173210" y="9682480"/>
          <a:ext cx="228600" cy="37084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3</xdr:col>
      <xdr:colOff>200660</xdr:colOff>
      <xdr:row>44</xdr:row>
      <xdr:rowOff>170180</xdr:rowOff>
    </xdr:from>
    <xdr:to>
      <xdr:col>3</xdr:col>
      <xdr:colOff>1334135</xdr:colOff>
      <xdr:row>49</xdr:row>
      <xdr:rowOff>151510</xdr:rowOff>
    </xdr:to>
    <xdr:sp>
      <xdr:nvSpPr>
        <xdr:cNvPr id="141" name="文本框 2" descr="然后减去 1，排除空格本身"/>
        <xdr:cNvSpPr txBox="1">
          <a:spLocks noChangeArrowheads="1"/>
        </xdr:cNvSpPr>
      </xdr:nvSpPr>
      <xdr:spPr>
        <a:xfrm>
          <a:off x="10122535" y="9990455"/>
          <a:ext cx="1133475" cy="933450"/>
        </a:xfrm>
        <a:prstGeom prst="rect">
          <a:avLst/>
        </a:prstGeom>
        <a:solidFill>
          <a:schemeClr val="accent1">
            <a:lumMod val="40000"/>
            <a:lumOff val="6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Then subtract 1 to exclude the space character</a:t>
          </a:r>
          <a:endParaRPr lang="en-US" sz="900">
            <a:solidFill>
              <a:schemeClr val="tx1"/>
            </a:solidFill>
            <a:latin typeface="PingFang SC" panose="020B0400000000000000" charset="-122"/>
            <a:ea typeface="PingFang SC" panose="020B0400000000000000" charset="-122"/>
            <a:cs typeface="Times New Roman" panose="02020503050405090304" pitchFamily="18" charset="0"/>
          </a:endParaRPr>
        </a:p>
        <a:p>
          <a:pPr marL="0" marR="0">
            <a:lnSpc>
              <a:spcPct val="107000"/>
            </a:lnSpc>
            <a:spcBef>
              <a:spcPts val="0"/>
            </a:spcBef>
            <a:spcAft>
              <a:spcPts val="800"/>
            </a:spcAft>
          </a:pPr>
          <a:r>
            <a:rPr lang="en-US" sz="900">
              <a:latin typeface="PingFang SC" panose="020B0400000000000000" charset="-122"/>
              <a:ea typeface="PingFang SC" panose="020B0400000000000000" charset="-122"/>
              <a:cs typeface="Times New Roman" panose="02020503050405090304" pitchFamily="18" charset="0"/>
            </a:rPr>
            <a:t> </a:t>
          </a:r>
          <a:endParaRPr lang="en-US" sz="900">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2</xdr:col>
      <xdr:colOff>534035</xdr:colOff>
      <xdr:row>33</xdr:row>
      <xdr:rowOff>27305</xdr:rowOff>
    </xdr:from>
    <xdr:to>
      <xdr:col>4</xdr:col>
      <xdr:colOff>656017</xdr:colOff>
      <xdr:row>34</xdr:row>
      <xdr:rowOff>7045</xdr:rowOff>
    </xdr:to>
    <xdr:sp>
      <xdr:nvSpPr>
        <xdr:cNvPr id="143" name="任意多边形：形状 142" descr="括号线"/>
        <xdr:cNvSpPr/>
      </xdr:nvSpPr>
      <xdr:spPr>
        <a:xfrm>
          <a:off x="7750175" y="7752080"/>
          <a:ext cx="4449445" cy="170180"/>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1" fmla="*/ 1629276 w 1629276"/>
            <a:gd name="connsiteY0-2" fmla="*/ 0 h 917408"/>
            <a:gd name="connsiteX1-3" fmla="*/ 1629276 w 1629276"/>
            <a:gd name="connsiteY1-4" fmla="*/ 140368 h 917408"/>
            <a:gd name="connsiteX2-5" fmla="*/ 0 w 1629276"/>
            <a:gd name="connsiteY2-6" fmla="*/ 140368 h 917408"/>
            <a:gd name="connsiteX3-7" fmla="*/ 0 w 1629276"/>
            <a:gd name="connsiteY3-8" fmla="*/ 917408 h 917408"/>
            <a:gd name="connsiteX0-9" fmla="*/ 1629276 w 1629276"/>
            <a:gd name="connsiteY0-10" fmla="*/ 0 h 818775"/>
            <a:gd name="connsiteX1-11" fmla="*/ 1629276 w 1629276"/>
            <a:gd name="connsiteY1-12" fmla="*/ 140368 h 818775"/>
            <a:gd name="connsiteX2-13" fmla="*/ 0 w 1629276"/>
            <a:gd name="connsiteY2-14" fmla="*/ 140368 h 818775"/>
            <a:gd name="connsiteX3-15" fmla="*/ 0 w 1629276"/>
            <a:gd name="connsiteY3-16" fmla="*/ 818775 h 818775"/>
            <a:gd name="connsiteX0-17" fmla="*/ 1629276 w 1629276"/>
            <a:gd name="connsiteY0-18" fmla="*/ 0 h 818775"/>
            <a:gd name="connsiteX1-19" fmla="*/ 1629276 w 1629276"/>
            <a:gd name="connsiteY1-20" fmla="*/ 140368 h 818775"/>
            <a:gd name="connsiteX2-21" fmla="*/ 0 w 1629276"/>
            <a:gd name="connsiteY2-22" fmla="*/ 140368 h 818775"/>
            <a:gd name="connsiteX3-23" fmla="*/ 0 w 1629276"/>
            <a:gd name="connsiteY3-24" fmla="*/ 818775 h 818775"/>
            <a:gd name="connsiteX0-25" fmla="*/ 1629276 w 1629276"/>
            <a:gd name="connsiteY0-26" fmla="*/ 0 h 286057"/>
            <a:gd name="connsiteX1-27" fmla="*/ 1629276 w 1629276"/>
            <a:gd name="connsiteY1-28" fmla="*/ 140368 h 286057"/>
            <a:gd name="connsiteX2-29" fmla="*/ 0 w 1629276"/>
            <a:gd name="connsiteY2-30" fmla="*/ 140368 h 286057"/>
            <a:gd name="connsiteX3-31" fmla="*/ 0 w 1629276"/>
            <a:gd name="connsiteY3-32" fmla="*/ 286057 h 286057"/>
          </a:gdLst>
          <a:ahLst/>
          <a:cxnLst>
            <a:cxn ang="0">
              <a:pos x="connsiteX0-1" y="connsiteY0-2"/>
            </a:cxn>
            <a:cxn ang="0">
              <a:pos x="connsiteX1-3" y="connsiteY1-4"/>
            </a:cxn>
            <a:cxn ang="0">
              <a:pos x="connsiteX2-5" y="connsiteY2-6"/>
            </a:cxn>
            <a:cxn ang="0">
              <a:pos x="connsiteX3-7" y="connsiteY3-8"/>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clientData/>
  </xdr:twoCellAnchor>
  <xdr:twoCellAnchor editAs="oneCell">
    <xdr:from>
      <xdr:col>4</xdr:col>
      <xdr:colOff>545906</xdr:colOff>
      <xdr:row>41</xdr:row>
      <xdr:rowOff>8429</xdr:rowOff>
    </xdr:from>
    <xdr:to>
      <xdr:col>5</xdr:col>
      <xdr:colOff>469899</xdr:colOff>
      <xdr:row>42</xdr:row>
      <xdr:rowOff>50802</xdr:rowOff>
    </xdr:to>
    <xdr:sp>
      <xdr:nvSpPr>
        <xdr:cNvPr id="144" name="左大括号 143" descr="括号线"/>
        <xdr:cNvSpPr/>
      </xdr:nvSpPr>
      <xdr:spPr>
        <a:xfrm rot="5400000">
          <a:off x="12357100" y="8989060"/>
          <a:ext cx="233045" cy="76835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4</xdr:col>
      <xdr:colOff>473075</xdr:colOff>
      <xdr:row>35</xdr:row>
      <xdr:rowOff>64135</xdr:rowOff>
    </xdr:from>
    <xdr:to>
      <xdr:col>5</xdr:col>
      <xdr:colOff>560071</xdr:colOff>
      <xdr:row>41</xdr:row>
      <xdr:rowOff>37135</xdr:rowOff>
    </xdr:to>
    <xdr:sp>
      <xdr:nvSpPr>
        <xdr:cNvPr id="145" name="文本框 2" descr="提取右侧的字符&#10;"/>
        <xdr:cNvSpPr txBox="1">
          <a:spLocks noChangeArrowheads="1"/>
        </xdr:cNvSpPr>
      </xdr:nvSpPr>
      <xdr:spPr>
        <a:xfrm>
          <a:off x="12016740" y="8169910"/>
          <a:ext cx="931545"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Extract the </a:t>
          </a:r>
          <a:r>
            <a:rPr lang="en-US" sz="1100" baseline="0">
              <a:solidFill>
                <a:schemeClr val="tx1"/>
              </a:solidFill>
              <a:latin typeface="PingFang SC" panose="020B0400000000000000" charset="-122"/>
              <a:ea typeface="PingFang SC" panose="020B0400000000000000" charset="-122"/>
              <a:cs typeface="Times New Roman" panose="02020503050405090304" pitchFamily="18" charset="0"/>
            </a:rPr>
            <a:t>characters</a:t>
          </a:r>
          <a:r>
            <a:rPr lang="en-US" sz="1100">
              <a:solidFill>
                <a:schemeClr val="tx1"/>
              </a:solidFill>
              <a:latin typeface="PingFang SC" panose="020B0400000000000000" charset="-122"/>
              <a:ea typeface="PingFang SC" panose="020B0400000000000000" charset="-122"/>
              <a:cs typeface="Times New Roman" panose="02020503050405090304" pitchFamily="18" charset="0"/>
            </a:rPr>
            <a:t> on the right</a:t>
          </a:r>
          <a:endParaRPr lang="en-US" sz="11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5</xdr:col>
      <xdr:colOff>787945</xdr:colOff>
      <xdr:row>40</xdr:row>
      <xdr:rowOff>189327</xdr:rowOff>
    </xdr:from>
    <xdr:to>
      <xdr:col>5</xdr:col>
      <xdr:colOff>1175053</xdr:colOff>
      <xdr:row>42</xdr:row>
      <xdr:rowOff>52788</xdr:rowOff>
    </xdr:to>
    <xdr:sp>
      <xdr:nvSpPr>
        <xdr:cNvPr id="146" name="左大括号 145" descr="括号线"/>
        <xdr:cNvSpPr/>
      </xdr:nvSpPr>
      <xdr:spPr>
        <a:xfrm rot="5400000">
          <a:off x="13247370" y="9175750"/>
          <a:ext cx="244475" cy="38735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5</xdr:col>
      <xdr:colOff>757555</xdr:colOff>
      <xdr:row>35</xdr:row>
      <xdr:rowOff>63500</xdr:rowOff>
    </xdr:from>
    <xdr:to>
      <xdr:col>6</xdr:col>
      <xdr:colOff>10795</xdr:colOff>
      <xdr:row>41</xdr:row>
      <xdr:rowOff>36500</xdr:rowOff>
    </xdr:to>
    <xdr:sp>
      <xdr:nvSpPr>
        <xdr:cNvPr id="147" name="文本框 2" descr="该单元格"/>
        <xdr:cNvSpPr txBox="1">
          <a:spLocks noChangeArrowheads="1"/>
        </xdr:cNvSpPr>
      </xdr:nvSpPr>
      <xdr:spPr>
        <a:xfrm>
          <a:off x="13145770" y="8169275"/>
          <a:ext cx="596900"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Anchor cell</a:t>
          </a:r>
          <a:endParaRPr lang="en-US" sz="11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6</xdr:col>
      <xdr:colOff>129540</xdr:colOff>
      <xdr:row>35</xdr:row>
      <xdr:rowOff>63500</xdr:rowOff>
    </xdr:from>
    <xdr:to>
      <xdr:col>8</xdr:col>
      <xdr:colOff>656753</xdr:colOff>
      <xdr:row>41</xdr:row>
      <xdr:rowOff>36500</xdr:rowOff>
    </xdr:to>
    <xdr:sp>
      <xdr:nvSpPr>
        <xdr:cNvPr id="148" name="文本框 2" descr="并提取此数量的字符。若要指定字符数，请使用 LEN 函数"/>
        <xdr:cNvSpPr txBox="1">
          <a:spLocks noChangeArrowheads="1"/>
        </xdr:cNvSpPr>
      </xdr:nvSpPr>
      <xdr:spPr>
        <a:xfrm>
          <a:off x="13861415" y="8169275"/>
          <a:ext cx="2715260" cy="1115695"/>
        </a:xfrm>
        <a:prstGeom prst="rect">
          <a:avLst/>
        </a:prstGeom>
        <a:solidFill>
          <a:schemeClr val="accent2">
            <a:lumMod val="20000"/>
            <a:lumOff val="80000"/>
          </a:schemeClr>
        </a:solidFill>
        <a:ln w="9525">
          <a:noFill/>
          <a:miter lim="800000"/>
        </a:ln>
      </xdr:spPr>
      <xdr:txBody>
        <a:bodyPr rot="0" vert="horz" wrap="square" lIns="91440" tIns="45720" rIns="91440" bIns="45720" rtlCol="0" anchor="t" anchorCtr="0">
          <a:noAutofit/>
        </a:bodyPr>
        <a:lstStyle/>
        <a:p>
          <a:pPr marL="0" marR="0">
            <a:lnSpc>
              <a:spcPct val="107000"/>
            </a:lnSpc>
            <a:spcBef>
              <a:spcPts val="0"/>
            </a:spcBef>
            <a:spcAft>
              <a:spcPts val="800"/>
            </a:spcAft>
          </a:pPr>
          <a:r>
            <a:rPr lang="en-US" sz="1100">
              <a:solidFill>
                <a:schemeClr val="tx1"/>
              </a:solidFill>
              <a:latin typeface="PingFang SC" panose="020B0400000000000000" charset="-122"/>
              <a:ea typeface="PingFang SC" panose="020B0400000000000000" charset="-122"/>
              <a:cs typeface="Times New Roman" panose="02020503050405090304" pitchFamily="18" charset="0"/>
            </a:rPr>
            <a:t>Extract </a:t>
          </a:r>
          <a:r>
            <a:rPr lang="en-US" sz="1100" baseline="0">
              <a:solidFill>
                <a:schemeClr val="tx1"/>
              </a:solidFill>
              <a:latin typeface="PingFang SC" panose="020B0400000000000000" charset="-122"/>
              <a:ea typeface="PingFang SC" panose="020B0400000000000000" charset="-122"/>
              <a:cs typeface="Times New Roman" panose="02020503050405090304" pitchFamily="18" charset="0"/>
            </a:rPr>
            <a:t>this number of characters. To specify the number of characters, use the LEN function</a:t>
          </a:r>
          <a:endParaRPr lang="en-US" sz="1100" baseline="0">
            <a:solidFill>
              <a:schemeClr val="tx1"/>
            </a:solidFill>
            <a:latin typeface="PingFang SC" panose="020B0400000000000000" charset="-122"/>
            <a:ea typeface="PingFang SC" panose="020B0400000000000000" charset="-122"/>
            <a:cs typeface="Times New Roman" panose="02020503050405090304" pitchFamily="18" charset="0"/>
          </a:endParaRPr>
        </a:p>
        <a:p>
          <a:pPr marL="0" marR="0">
            <a:lnSpc>
              <a:spcPct val="107000"/>
            </a:lnSpc>
            <a:spcBef>
              <a:spcPts val="0"/>
            </a:spcBef>
            <a:spcAft>
              <a:spcPts val="800"/>
            </a:spcAft>
          </a:pPr>
          <a:r>
            <a:rPr lang="en-US" sz="1100">
              <a:latin typeface="PingFang SC" panose="020B0400000000000000" charset="-122"/>
              <a:ea typeface="PingFang SC" panose="020B0400000000000000" charset="-122"/>
              <a:cs typeface="Times New Roman" panose="02020503050405090304" pitchFamily="18" charset="0"/>
            </a:rPr>
            <a:t> </a:t>
          </a:r>
          <a:endParaRPr lang="en-US" sz="1100">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5</xdr:col>
      <xdr:colOff>1264285</xdr:colOff>
      <xdr:row>41</xdr:row>
      <xdr:rowOff>4871</xdr:rowOff>
    </xdr:from>
    <xdr:to>
      <xdr:col>9</xdr:col>
      <xdr:colOff>0</xdr:colOff>
      <xdr:row>42</xdr:row>
      <xdr:rowOff>38103</xdr:rowOff>
    </xdr:to>
    <xdr:sp>
      <xdr:nvSpPr>
        <xdr:cNvPr id="149" name="左大括号 148" descr="括号线"/>
        <xdr:cNvSpPr/>
      </xdr:nvSpPr>
      <xdr:spPr>
        <a:xfrm rot="5400000">
          <a:off x="15053310" y="7852410"/>
          <a:ext cx="223520" cy="302577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4</xdr:col>
      <xdr:colOff>286385</xdr:colOff>
      <xdr:row>41</xdr:row>
      <xdr:rowOff>175260</xdr:rowOff>
    </xdr:from>
    <xdr:to>
      <xdr:col>11</xdr:col>
      <xdr:colOff>68706</xdr:colOff>
      <xdr:row>46</xdr:row>
      <xdr:rowOff>133714</xdr:rowOff>
    </xdr:to>
    <xdr:sp>
      <xdr:nvSpPr>
        <xdr:cNvPr id="150" name="文本框 100" descr="=RIGHT(C56,LEN(C56)-FIND(&quot; &quot;,C56))"/>
        <xdr:cNvSpPr txBox="1"/>
      </xdr:nvSpPr>
      <xdr:spPr>
        <a:xfrm>
          <a:off x="11830050" y="9424035"/>
          <a:ext cx="6433185" cy="910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latin typeface=".萍方-简" panose="020B0400000000000000" charset="-122"/>
              <a:ea typeface=".萍方-简" panose="020B0400000000000000" charset="-122"/>
              <a:cs typeface="Courier New" panose="02070309020205020404" pitchFamily="49" charset="0"/>
            </a:rPr>
            <a:t>=RIGHT(C33,LEN(C33)-FIND("</a:t>
          </a:r>
          <a:r>
            <a:rPr lang="en-US" sz="1600" b="1" baseline="0">
              <a:solidFill>
                <a:srgbClr val="000000"/>
              </a:solidFill>
              <a:latin typeface=".萍方-简" panose="020B0400000000000000" charset="-122"/>
              <a:ea typeface=".萍方-简" panose="020B0400000000000000" charset="-122"/>
              <a:cs typeface="Courier New" panose="02070309020205020404" pitchFamily="49" charset="0"/>
            </a:rPr>
            <a:t> ",C33</a:t>
          </a:r>
          <a:r>
            <a:rPr lang="en-US" sz="1600" b="1">
              <a:solidFill>
                <a:srgbClr val="000000"/>
              </a:solidFill>
              <a:latin typeface=".萍方-简" panose="020B0400000000000000" charset="-122"/>
              <a:ea typeface=".萍方-简" panose="020B0400000000000000" charset="-122"/>
              <a:cs typeface="Courier New" panose="02070309020205020404" pitchFamily="49" charset="0"/>
            </a:rPr>
            <a:t>))</a:t>
          </a:r>
          <a:endParaRPr lang="en-US" sz="1600" b="1">
            <a:solidFill>
              <a:srgbClr val="000000"/>
            </a:solidFill>
            <a:latin typeface=".萍方-简" panose="020B0400000000000000" charset="-122"/>
            <a:ea typeface=".萍方-简" panose="020B0400000000000000" charset="-122"/>
            <a:cs typeface="Courier New" panose="02070309020205020404" pitchFamily="49" charset="0"/>
          </a:endParaRPr>
        </a:p>
      </xdr:txBody>
    </xdr:sp>
    <xdr:clientData/>
  </xdr:twoCellAnchor>
  <xdr:twoCellAnchor editAs="oneCell">
    <xdr:from>
      <xdr:col>5</xdr:col>
      <xdr:colOff>1104903</xdr:colOff>
      <xdr:row>43</xdr:row>
      <xdr:rowOff>88900</xdr:rowOff>
    </xdr:from>
    <xdr:to>
      <xdr:col>6</xdr:col>
      <xdr:colOff>317501</xdr:colOff>
      <xdr:row>44</xdr:row>
      <xdr:rowOff>139700</xdr:rowOff>
    </xdr:to>
    <xdr:sp>
      <xdr:nvSpPr>
        <xdr:cNvPr id="152" name="左大括号 151" descr="括号线"/>
        <xdr:cNvSpPr/>
      </xdr:nvSpPr>
      <xdr:spPr>
        <a:xfrm rot="16200000">
          <a:off x="13650595" y="9561195"/>
          <a:ext cx="241300" cy="55562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5</xdr:col>
      <xdr:colOff>437515</xdr:colOff>
      <xdr:row>44</xdr:row>
      <xdr:rowOff>170180</xdr:rowOff>
    </xdr:from>
    <xdr:to>
      <xdr:col>6</xdr:col>
      <xdr:colOff>161290</xdr:colOff>
      <xdr:row>49</xdr:row>
      <xdr:rowOff>143007</xdr:rowOff>
    </xdr:to>
    <xdr:sp>
      <xdr:nvSpPr>
        <xdr:cNvPr id="151" name="文本框 2" descr="获取字符计数（字符长度） &#10;"/>
        <xdr:cNvSpPr txBox="1">
          <a:spLocks noChangeArrowheads="1"/>
        </xdr:cNvSpPr>
      </xdr:nvSpPr>
      <xdr:spPr>
        <a:xfrm>
          <a:off x="12825730" y="9990455"/>
          <a:ext cx="1067435" cy="925195"/>
        </a:xfrm>
        <a:prstGeom prst="rect">
          <a:avLst/>
        </a:prstGeom>
        <a:solidFill>
          <a:schemeClr val="accent1">
            <a:lumMod val="40000"/>
            <a:lumOff val="60000"/>
          </a:schemeClr>
        </a:solidFill>
        <a:ln w="9525">
          <a:noFill/>
          <a:miter lim="800000"/>
        </a:ln>
      </xdr:spPr>
      <xdr:txBody>
        <a:bodyPr rot="0" vert="horz" wrap="square" lIns="36000" tIns="45720" rIns="1800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Get the </a:t>
          </a:r>
          <a:r>
            <a:rPr lang="en-US" sz="900" baseline="0">
              <a:solidFill>
                <a:schemeClr val="tx1"/>
              </a:solidFill>
              <a:latin typeface="PingFang SC" panose="020B0400000000000000" charset="-122"/>
              <a:ea typeface="PingFang SC" panose="020B0400000000000000" charset="-122"/>
              <a:cs typeface="Times New Roman" panose="02020503050405090304" pitchFamily="18" charset="0"/>
            </a:rPr>
            <a:t>character count (Character length)</a:t>
          </a:r>
          <a:r>
            <a:rPr lang="en-US" sz="900">
              <a:latin typeface="PingFang SC" panose="020B0400000000000000" charset="-122"/>
              <a:ea typeface="PingFang SC" panose="020B0400000000000000" charset="-122"/>
              <a:cs typeface="Times New Roman" panose="02020503050405090304" pitchFamily="18" charset="0"/>
            </a:rPr>
            <a:t> </a:t>
          </a:r>
          <a:endParaRPr lang="en-US" sz="900">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6</xdr:col>
      <xdr:colOff>453619</xdr:colOff>
      <xdr:row>43</xdr:row>
      <xdr:rowOff>127956</xdr:rowOff>
    </xdr:from>
    <xdr:to>
      <xdr:col>6</xdr:col>
      <xdr:colOff>849619</xdr:colOff>
      <xdr:row>44</xdr:row>
      <xdr:rowOff>186831</xdr:rowOff>
    </xdr:to>
    <xdr:sp>
      <xdr:nvSpPr>
        <xdr:cNvPr id="154" name="左大括号 153" descr="括号线"/>
        <xdr:cNvSpPr/>
      </xdr:nvSpPr>
      <xdr:spPr>
        <a:xfrm rot="16200000">
          <a:off x="14258290" y="9684385"/>
          <a:ext cx="249555" cy="39560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6</xdr:col>
      <xdr:colOff>247015</xdr:colOff>
      <xdr:row>44</xdr:row>
      <xdr:rowOff>170815</xdr:rowOff>
    </xdr:from>
    <xdr:to>
      <xdr:col>6</xdr:col>
      <xdr:colOff>680294</xdr:colOff>
      <xdr:row>49</xdr:row>
      <xdr:rowOff>152400</xdr:rowOff>
    </xdr:to>
    <xdr:sp>
      <xdr:nvSpPr>
        <xdr:cNvPr id="153" name="文本框 2" descr="该单元格"/>
        <xdr:cNvSpPr txBox="1">
          <a:spLocks noChangeArrowheads="1"/>
        </xdr:cNvSpPr>
      </xdr:nvSpPr>
      <xdr:spPr>
        <a:xfrm>
          <a:off x="13978890" y="9991090"/>
          <a:ext cx="433070" cy="934085"/>
        </a:xfrm>
        <a:prstGeom prst="rect">
          <a:avLst/>
        </a:prstGeom>
        <a:solidFill>
          <a:schemeClr val="accent5">
            <a:lumMod val="20000"/>
            <a:lumOff val="80000"/>
          </a:schemeClr>
        </a:solidFill>
        <a:ln w="9525">
          <a:noFill/>
          <a:miter lim="800000"/>
        </a:ln>
      </xdr:spPr>
      <xdr:txBody>
        <a:bodyPr rot="0" vert="horz" wrap="square" lIns="36000" tIns="45720" rIns="1800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This cell</a:t>
          </a:r>
          <a:endParaRPr lang="en-US" sz="9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6</xdr:col>
      <xdr:colOff>954895</xdr:colOff>
      <xdr:row>43</xdr:row>
      <xdr:rowOff>105733</xdr:rowOff>
    </xdr:from>
    <xdr:to>
      <xdr:col>6</xdr:col>
      <xdr:colOff>1051764</xdr:colOff>
      <xdr:row>44</xdr:row>
      <xdr:rowOff>164608</xdr:rowOff>
    </xdr:to>
    <xdr:sp>
      <xdr:nvSpPr>
        <xdr:cNvPr id="156" name="左大括号 155" descr="括号线"/>
        <xdr:cNvSpPr/>
      </xdr:nvSpPr>
      <xdr:spPr>
        <a:xfrm rot="16200000">
          <a:off x="14610080" y="9811385"/>
          <a:ext cx="249555" cy="971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6</xdr:col>
      <xdr:colOff>740410</xdr:colOff>
      <xdr:row>44</xdr:row>
      <xdr:rowOff>170815</xdr:rowOff>
    </xdr:from>
    <xdr:to>
      <xdr:col>7</xdr:col>
      <xdr:colOff>66675</xdr:colOff>
      <xdr:row>49</xdr:row>
      <xdr:rowOff>152400</xdr:rowOff>
    </xdr:to>
    <xdr:sp>
      <xdr:nvSpPr>
        <xdr:cNvPr id="155" name="文本框 2" descr="并减去以下数字："/>
        <xdr:cNvSpPr txBox="1">
          <a:spLocks noChangeArrowheads="1"/>
        </xdr:cNvSpPr>
      </xdr:nvSpPr>
      <xdr:spPr>
        <a:xfrm>
          <a:off x="14472285" y="9991090"/>
          <a:ext cx="669925" cy="934085"/>
        </a:xfrm>
        <a:prstGeom prst="rect">
          <a:avLst/>
        </a:prstGeom>
        <a:solidFill>
          <a:schemeClr val="accent5">
            <a:lumMod val="20000"/>
            <a:lumOff val="80000"/>
          </a:schemeClr>
        </a:solidFill>
        <a:ln w="9525">
          <a:noFill/>
          <a:miter lim="800000"/>
        </a:ln>
      </xdr:spPr>
      <xdr:txBody>
        <a:bodyPr rot="0" vert="horz" wrap="square" lIns="36000" tIns="45720" rIns="1800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Subtract the following numbers </a:t>
          </a:r>
          <a:endParaRPr lang="en-US" sz="9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6</xdr:col>
      <xdr:colOff>1109008</xdr:colOff>
      <xdr:row>43</xdr:row>
      <xdr:rowOff>127956</xdr:rowOff>
    </xdr:from>
    <xdr:to>
      <xdr:col>7</xdr:col>
      <xdr:colOff>431800</xdr:colOff>
      <xdr:row>44</xdr:row>
      <xdr:rowOff>139700</xdr:rowOff>
    </xdr:to>
    <xdr:sp>
      <xdr:nvSpPr>
        <xdr:cNvPr id="158" name="左大括号 157" descr="括号线"/>
        <xdr:cNvSpPr/>
      </xdr:nvSpPr>
      <xdr:spPr>
        <a:xfrm rot="16200000">
          <a:off x="15072360" y="9525000"/>
          <a:ext cx="202565" cy="666750"/>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7</xdr:col>
      <xdr:colOff>133350</xdr:colOff>
      <xdr:row>44</xdr:row>
      <xdr:rowOff>170815</xdr:rowOff>
    </xdr:from>
    <xdr:to>
      <xdr:col>7</xdr:col>
      <xdr:colOff>733425</xdr:colOff>
      <xdr:row>49</xdr:row>
      <xdr:rowOff>152400</xdr:rowOff>
    </xdr:to>
    <xdr:sp>
      <xdr:nvSpPr>
        <xdr:cNvPr id="157" name="文本框 2" descr="找到字符位置编号"/>
        <xdr:cNvSpPr txBox="1">
          <a:spLocks noChangeArrowheads="1"/>
        </xdr:cNvSpPr>
      </xdr:nvSpPr>
      <xdr:spPr>
        <a:xfrm>
          <a:off x="15208885" y="9991090"/>
          <a:ext cx="600075" cy="934085"/>
        </a:xfrm>
        <a:prstGeom prst="rect">
          <a:avLst/>
        </a:prstGeom>
        <a:solidFill>
          <a:schemeClr val="accent5">
            <a:lumMod val="20000"/>
            <a:lumOff val="80000"/>
          </a:schemeClr>
        </a:solidFill>
        <a:ln w="9525">
          <a:noFill/>
          <a:miter lim="800000"/>
        </a:ln>
      </xdr:spPr>
      <xdr:txBody>
        <a:bodyPr rot="0" vert="horz" wrap="square" lIns="36000" tIns="45720" rIns="1800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Find</a:t>
          </a:r>
          <a:r>
            <a:rPr lang="en-US" sz="900" baseline="0">
              <a:solidFill>
                <a:schemeClr val="tx1"/>
              </a:solidFill>
              <a:latin typeface="PingFang SC" panose="020B0400000000000000" charset="-122"/>
              <a:ea typeface="PingFang SC" panose="020B0400000000000000" charset="-122"/>
              <a:cs typeface="Times New Roman" panose="02020503050405090304" pitchFamily="18" charset="0"/>
            </a:rPr>
            <a:t> the position of the character</a:t>
          </a:r>
          <a:endParaRPr lang="en-US" sz="900" baseline="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8</xdr:col>
      <xdr:colOff>22860</xdr:colOff>
      <xdr:row>44</xdr:row>
      <xdr:rowOff>173355</xdr:rowOff>
    </xdr:from>
    <xdr:to>
      <xdr:col>9</xdr:col>
      <xdr:colOff>113031</xdr:colOff>
      <xdr:row>49</xdr:row>
      <xdr:rowOff>154153</xdr:rowOff>
    </xdr:to>
    <xdr:sp>
      <xdr:nvSpPr>
        <xdr:cNvPr id="159" name="文本框 2" descr="第一个空格"/>
        <xdr:cNvSpPr txBox="1">
          <a:spLocks noChangeArrowheads="1"/>
        </xdr:cNvSpPr>
      </xdr:nvSpPr>
      <xdr:spPr>
        <a:xfrm>
          <a:off x="15942945" y="9993630"/>
          <a:ext cx="848360" cy="932815"/>
        </a:xfrm>
        <a:prstGeom prst="rect">
          <a:avLst/>
        </a:prstGeom>
        <a:solidFill>
          <a:schemeClr val="accent5">
            <a:lumMod val="20000"/>
            <a:lumOff val="80000"/>
          </a:schemeClr>
        </a:solidFill>
        <a:ln w="9525">
          <a:noFill/>
          <a:miter lim="800000"/>
        </a:ln>
      </xdr:spPr>
      <xdr:txBody>
        <a:bodyPr rot="0" vert="horz" wrap="square" lIns="36000" tIns="45720" rIns="18000" bIns="45720" rtlCol="0" anchor="t" anchorCtr="0">
          <a:noAutofit/>
        </a:bodyPr>
        <a:lstStyle/>
        <a:p>
          <a:pPr marL="0" marR="0">
            <a:lnSpc>
              <a:spcPct val="107000"/>
            </a:lnSpc>
            <a:spcBef>
              <a:spcPts val="0"/>
            </a:spcBef>
            <a:spcAft>
              <a:spcPts val="800"/>
            </a:spcAft>
          </a:pPr>
          <a:r>
            <a:rPr lang="en-US" sz="900">
              <a:solidFill>
                <a:schemeClr val="tx1"/>
              </a:solidFill>
              <a:latin typeface="PingFang SC" panose="020B0400000000000000" charset="-122"/>
              <a:ea typeface="PingFang SC" panose="020B0400000000000000" charset="-122"/>
              <a:cs typeface="Times New Roman" panose="02020503050405090304" pitchFamily="18" charset="0"/>
            </a:rPr>
            <a:t>Find the first space character in this cell</a:t>
          </a:r>
          <a:endParaRPr lang="en-US" sz="900">
            <a:solidFill>
              <a:schemeClr val="tx1"/>
            </a:solidFill>
            <a:latin typeface="PingFang SC" panose="020B0400000000000000" charset="-122"/>
            <a:ea typeface="PingFang SC" panose="020B0400000000000000" charset="-122"/>
            <a:cs typeface="Times New Roman" panose="02020503050405090304" pitchFamily="18" charset="0"/>
          </a:endParaRPr>
        </a:p>
      </xdr:txBody>
    </xdr:sp>
    <xdr:clientData/>
  </xdr:twoCellAnchor>
  <xdr:twoCellAnchor editAs="oneCell">
    <xdr:from>
      <xdr:col>4</xdr:col>
      <xdr:colOff>375920</xdr:colOff>
      <xdr:row>33</xdr:row>
      <xdr:rowOff>158115</xdr:rowOff>
    </xdr:from>
    <xdr:to>
      <xdr:col>7</xdr:col>
      <xdr:colOff>228793</xdr:colOff>
      <xdr:row>35</xdr:row>
      <xdr:rowOff>75951</xdr:rowOff>
    </xdr:to>
    <xdr:sp>
      <xdr:nvSpPr>
        <xdr:cNvPr id="163" name="步骤" descr="工作方式如下："/>
        <xdr:cNvSpPr txBox="1"/>
      </xdr:nvSpPr>
      <xdr:spPr>
        <a:xfrm>
          <a:off x="11919585" y="7882890"/>
          <a:ext cx="3384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defRPr/>
          </a:pPr>
          <a:r>
            <a:rPr lang="en-US" sz="1200" b="1" i="0" u="none" strike="noStrike" cap="none" normalizeH="0" baseline="0" noProof="0">
              <a:ln>
                <a:noFill/>
              </a:ln>
              <a:solidFill>
                <a:schemeClr val="accent1"/>
              </a:solidFill>
              <a:uLnTx/>
              <a:uFillTx/>
              <a:latin typeface="PingFang SC" panose="020B0400000000000000" charset="-122"/>
              <a:ea typeface="PingFang SC" panose="020B0400000000000000" charset="-122"/>
              <a:cs typeface="Segoe UI Light" panose="020B0502040204020203" pitchFamily="34" charset="0"/>
            </a:rPr>
            <a:t>How it works:</a:t>
          </a:r>
          <a:endParaRPr lang="en-US" sz="1200" b="1" i="0" u="none" strike="noStrike" cap="none" normalizeH="0" baseline="0" noProof="0">
            <a:ln>
              <a:noFill/>
            </a:ln>
            <a:solidFill>
              <a:schemeClr val="accent1"/>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oneCell">
    <xdr:from>
      <xdr:col>5</xdr:col>
      <xdr:colOff>139233</xdr:colOff>
      <xdr:row>33</xdr:row>
      <xdr:rowOff>12174</xdr:rowOff>
    </xdr:from>
    <xdr:to>
      <xdr:col>5</xdr:col>
      <xdr:colOff>139233</xdr:colOff>
      <xdr:row>34</xdr:row>
      <xdr:rowOff>30938</xdr:rowOff>
    </xdr:to>
    <xdr:cxnSp>
      <xdr:nvCxnSpPr>
        <xdr:cNvPr id="6" name="直接连接符 5" descr="装饰性线条"/>
        <xdr:cNvCxnSpPr/>
      </xdr:nvCxnSpPr>
      <xdr:spPr>
        <a:xfrm>
          <a:off x="12527280" y="7736840"/>
          <a:ext cx="0" cy="208915"/>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editAs="oneCell">
    <xdr:from>
      <xdr:col>0</xdr:col>
      <xdr:colOff>304800</xdr:colOff>
      <xdr:row>0</xdr:row>
      <xdr:rowOff>266700</xdr:rowOff>
    </xdr:from>
    <xdr:to>
      <xdr:col>1</xdr:col>
      <xdr:colOff>4904740</xdr:colOff>
      <xdr:row>24</xdr:row>
      <xdr:rowOff>152400</xdr:rowOff>
    </xdr:to>
    <xdr:grpSp>
      <xdr:nvGrpSpPr>
        <xdr:cNvPr id="3" name="基于分隔符拆分列" descr="数据都挤在一列？请进行拆分。&#10;若要拆分数据，请尝试“分列”。它使你能够基于列中的&#10;分隔符拆分列。本例中的分隔符为逗号。&#10;单击并拖动，选择从康霓到柏隼的单元格。&#10;在“数据”选项卡上，单击“分列”。确保选中“分隔符”，&#10;然后单击“下一步”。&#10;在“分隔符”下方，确保只选中“逗号”复选框，&#10;然后单击“下一步”。&#10;单击“常规”选项。&#10;最后，单击“目标区域”框并键入 $D$7。然后单击“完成”和&#10;“确定”。&#10;向下滚动查看更多详细信息&#10;下一步 "/>
        <xdr:cNvGrpSpPr/>
      </xdr:nvGrpSpPr>
      <xdr:grpSpPr>
        <a:xfrm>
          <a:off x="304800" y="266700"/>
          <a:ext cx="5703570" cy="5029200"/>
          <a:chOff x="390525" y="5943600"/>
          <a:chExt cx="5695950" cy="4685269"/>
        </a:xfrm>
      </xdr:grpSpPr>
      <xdr:sp>
        <xdr:nvSpPr>
          <xdr:cNvPr id="181" name="矩形 180" descr="背景"/>
          <xdr:cNvSpPr/>
        </xdr:nvSpPr>
        <xdr:spPr>
          <a:xfrm>
            <a:off x="390525" y="5943600"/>
            <a:ext cx="5695950" cy="46852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sp>
        <xdr:nvSpPr>
          <xdr:cNvPr id="182" name="步骤" descr="基于分隔符拆分列"/>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Data packed in one column? Let's parse the data. </a:t>
            </a:r>
            <a:endParaRPr lang="en-US" sz="2200" b="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xdr:nvCxnSpPr>
          <xdr:cNvPr id="183" name="直接连接符​​ 182" descr="装饰性线条"/>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xdr:nvCxnSpPr>
          <xdr:cNvPr id="184" name="直接连接符 183" descr="装饰性线条"/>
          <xdr:cNvCxnSpPr/>
        </xdr:nvCxnSpPr>
        <xdr:spPr>
          <a:xfrm>
            <a:off x="625449" y="987631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xdr:nvSpPr>
          <xdr:cNvPr id="185" name="步骤" descr="快速填充非常方便。但是如果想要将数据一次拆分到多个列，则它不是此作业的最佳工具。此情况下请尝试使用“分列”："/>
          <xdr:cNvSpPr txBox="1"/>
        </xdr:nvSpPr>
        <xdr:spPr>
          <a:xfrm>
            <a:off x="619125" y="6652845"/>
            <a:ext cx="5200650" cy="627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rPr>
              <a:t>To parse the data, </a:t>
            </a:r>
            <a:r>
              <a:rPr lang="en-US" sz="1200" b="0">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rPr>
              <a:t>select </a:t>
            </a:r>
            <a:r>
              <a:rPr lang="en-US" sz="1200" b="1">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rPr>
              <a:t>Text to Columns</a:t>
            </a:r>
            <a:r>
              <a:rPr lang="en-US" sz="1200" b="0">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b="0" baseline="0">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rPr>
              <a:t>With this option, you can parse the data to columns based on the delimiter in the first column. In this example, we use a comma as the delimiter.</a:t>
            </a:r>
            <a:endParaRPr lang="en-US" sz="1200" b="0" baseline="0">
              <a:solidFill>
                <a:srgbClr val="404040"/>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xdr:nvSpPr>
          <xdr:cNvPr id="186" name="步骤" descr="单击并拖动，选择从康霓到柏隼的单元格"/>
          <xdr:cNvSpPr txBox="1"/>
        </xdr:nvSpPr>
        <xdr:spPr>
          <a:xfrm>
            <a:off x="1029308" y="7293944"/>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Click and drag to select the cells from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Nancy</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to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Yvonne</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xdr:nvSpPr>
          <xdr:cNvPr id="187" name="椭圆 186" descr="1"/>
          <xdr:cNvSpPr/>
        </xdr:nvSpPr>
        <xdr:spPr>
          <a:xfrm>
            <a:off x="622274" y="725144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1</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sp>
        <xdr:nvSpPr>
          <xdr:cNvPr id="188" name="步骤" descr="在“数据”选项卡上，单击“分列”。请确保选择了“分隔”，然后单击“下一步”"/>
          <xdr:cNvSpPr txBox="1"/>
        </xdr:nvSpPr>
        <xdr:spPr>
          <a:xfrm>
            <a:off x="1029307" y="770903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On the</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Data</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tab, click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Text to Columns</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Be sure to select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Delimiters</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then click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Next</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a:defRPr/>
            </a:pPr>
          </a:p>
        </xdr:txBody>
      </xdr:sp>
      <xdr:sp>
        <xdr:nvSpPr>
          <xdr:cNvPr id="189" name="椭圆 188" descr="2"/>
          <xdr:cNvSpPr/>
        </xdr:nvSpPr>
        <xdr:spPr>
          <a:xfrm>
            <a:off x="622274" y="77236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2</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sp>
        <xdr:nvSpPr>
          <xdr:cNvPr id="191" name="步骤" descr="在“分隔符”下方，确保只选中“逗号”复选框，然后单击“下一步”"/>
          <xdr:cNvSpPr txBox="1"/>
        </xdr:nvSpPr>
        <xdr:spPr>
          <a:xfrm>
            <a:off x="1029307" y="82820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Under</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Delimiters</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do select</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Comma</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only, then click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Next</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xdr:nvSpPr>
          <xdr:cNvPr id="192" name="椭圆 191" descr="3"/>
          <xdr:cNvSpPr/>
        </xdr:nvSpPr>
        <xdr:spPr>
          <a:xfrm>
            <a:off x="622274" y="82395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3</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sp>
        <xdr:nvSpPr>
          <xdr:cNvPr id="193" name="步骤" descr="单击“常规”选项"/>
          <xdr:cNvSpPr txBox="1"/>
        </xdr:nvSpPr>
        <xdr:spPr>
          <a:xfrm>
            <a:off x="1029307" y="8794449"/>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Click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General</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endPar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xdr:nvSpPr>
          <xdr:cNvPr id="194" name="椭圆 193" descr="4"/>
          <xdr:cNvSpPr/>
        </xdr:nvSpPr>
        <xdr:spPr>
          <a:xfrm>
            <a:off x="622274" y="87519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4</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sp>
        <xdr:nvSpPr>
          <xdr:cNvPr id="195" name="步骤" descr="最后，单击“目标区域”框，键入 $D$32。再单击“完成”"/>
          <xdr:cNvSpPr txBox="1"/>
        </xdr:nvSpPr>
        <xdr:spPr>
          <a:xfrm>
            <a:off x="1029307" y="9260939"/>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Finally, click the</a:t>
            </a:r>
            <a:r>
              <a:rPr lang="en-US" sz="1200" b="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Target Area</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box and type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$D$7</a:t>
            </a:r>
            <a:r>
              <a:rPr lang="en-US" sz="120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Then click </a:t>
            </a:r>
            <a:r>
              <a:rPr lang="en-US" sz="1200" b="1">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Finish</a:t>
            </a:r>
            <a:r>
              <a:rPr lang="en-US" sz="1200" b="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and </a:t>
            </a:r>
            <a:r>
              <a:rPr lang="en-US" sz="1200" b="1"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OK</a:t>
            </a:r>
            <a:r>
              <a:rPr lang="en-US" sz="1200" b="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200" b="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xdr:nvSpPr>
          <xdr:cNvPr id="196" name="椭圆 195" descr="5"/>
          <xdr:cNvSpPr/>
        </xdr:nvSpPr>
        <xdr:spPr>
          <a:xfrm>
            <a:off x="622274" y="921844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icrosoft YaHei UI" panose="020B0503020204020204" pitchFamily="34" charset="-122"/>
                <a:ea typeface="Microsoft YaHei UI" panose="020B0503020204020204" pitchFamily="34" charset="-122"/>
                <a:cs typeface="Segoe UI Semibold" panose="020B0702040204020203" pitchFamily="34" charset="0"/>
              </a:rPr>
              <a:t>5</a:t>
            </a:r>
            <a:endParaRPr lang="en-US" sz="1600">
              <a:latin typeface="Microsoft YaHei UI" panose="020B0503020204020204" pitchFamily="34" charset="-122"/>
              <a:ea typeface="Microsoft YaHei UI" panose="020B0503020204020204" pitchFamily="34" charset="-122"/>
              <a:cs typeface="Segoe UI Semibold" panose="020B0702040204020203" pitchFamily="34" charset="0"/>
            </a:endParaRPr>
          </a:p>
        </xdr:txBody>
      </xdr:sp>
    </xdr:grpSp>
    <xdr:clientData/>
  </xdr:twoCellAnchor>
  <xdr:twoCellAnchor>
    <xdr:from>
      <xdr:col>0</xdr:col>
      <xdr:colOff>582669</xdr:colOff>
      <xdr:row>21</xdr:row>
      <xdr:rowOff>62584</xdr:rowOff>
    </xdr:from>
    <xdr:to>
      <xdr:col>1</xdr:col>
      <xdr:colOff>2396697</xdr:colOff>
      <xdr:row>24</xdr:row>
      <xdr:rowOff>27305</xdr:rowOff>
    </xdr:to>
    <xdr:sp>
      <xdr:nvSpPr>
        <xdr:cNvPr id="103" name="“下一步”按钮" descr="向下滚动查看更多详细信息"/>
        <xdr:cNvSpPr/>
      </xdr:nvSpPr>
      <xdr:spPr>
        <a:xfrm>
          <a:off x="582295" y="4634230"/>
          <a:ext cx="2917825" cy="53657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200">
              <a:solidFill>
                <a:srgbClr val="0B744D"/>
              </a:solidFill>
              <a:latin typeface="Microsoft YaHei UI" panose="020B0503020204020204" pitchFamily="34" charset="-122"/>
              <a:ea typeface="Microsoft YaHei UI" panose="020B0503020204020204" pitchFamily="34" charset="-122"/>
              <a:cs typeface="Segoe UI" panose="020B0502040204020203" pitchFamily="34" charset="0"/>
            </a:rPr>
            <a:t>Scroll down for more details</a:t>
          </a:r>
          <a:endParaRPr lang="en-US" sz="1200">
            <a:solidFill>
              <a:srgbClr val="0B744D"/>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1</xdr:col>
      <xdr:colOff>3512478</xdr:colOff>
      <xdr:row>21</xdr:row>
      <xdr:rowOff>62584</xdr:rowOff>
    </xdr:from>
    <xdr:to>
      <xdr:col>1</xdr:col>
      <xdr:colOff>4690717</xdr:colOff>
      <xdr:row>23</xdr:row>
      <xdr:rowOff>29925</xdr:rowOff>
    </xdr:to>
    <xdr:sp>
      <xdr:nvSpPr>
        <xdr:cNvPr id="108" name="“下一步”按钮" descr="“下一步”按钮，超链接到下一个工作表">
          <a:hlinkClick xmlns:r="http://schemas.openxmlformats.org/officeDocument/2006/relationships" r:id="rId1"/>
        </xdr:cNvPr>
        <xdr:cNvSpPr/>
      </xdr:nvSpPr>
      <xdr:spPr>
        <a:xfrm>
          <a:off x="4615815" y="4634230"/>
          <a:ext cx="1177925" cy="348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a:solidFill>
                <a:srgbClr val="0B744D"/>
              </a:solidFill>
              <a:latin typeface="Microsoft YaHei UI" panose="020B0503020204020204" pitchFamily="34" charset="-122"/>
              <a:ea typeface="Microsoft YaHei UI" panose="020B0503020204020204" pitchFamily="34" charset="-122"/>
              <a:cs typeface="Segoe UI" panose="020B0502040204020203" pitchFamily="34" charset="0"/>
            </a:rPr>
            <a:t>Next</a:t>
          </a:r>
          <a:endParaRPr lang="en-US" sz="1200">
            <a:solidFill>
              <a:srgbClr val="0B744D"/>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oneCell">
    <xdr:from>
      <xdr:col>7</xdr:col>
      <xdr:colOff>533399</xdr:colOff>
      <xdr:row>43</xdr:row>
      <xdr:rowOff>114300</xdr:rowOff>
    </xdr:from>
    <xdr:to>
      <xdr:col>8</xdr:col>
      <xdr:colOff>148316</xdr:colOff>
      <xdr:row>44</xdr:row>
      <xdr:rowOff>180100</xdr:rowOff>
    </xdr:to>
    <xdr:sp>
      <xdr:nvSpPr>
        <xdr:cNvPr id="89" name="左大括号 88" descr="括号线"/>
        <xdr:cNvSpPr/>
      </xdr:nvSpPr>
      <xdr:spPr>
        <a:xfrm rot="16200000">
          <a:off x="15709900" y="9642475"/>
          <a:ext cx="256540" cy="459105"/>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noAutofit/>
        </a:bodyPr>
        <a:lstStyle/>
        <a:p>
          <a:pPr rtl="0"/>
          <a:endParaRPr lang="en-US">
            <a:latin typeface="Microsoft YaHei UI" panose="020B0503020204020204" pitchFamily="34" charset="-122"/>
            <a:ea typeface="Microsoft YaHei UI" panose="020B0503020204020204" pitchFamily="34" charset="-122"/>
          </a:endParaRPr>
        </a:p>
      </xdr:txBody>
    </xdr:sp>
    <xdr:clientData/>
  </xdr:twoCellAnchor>
  <xdr:twoCellAnchor editAs="oneCell">
    <xdr:from>
      <xdr:col>0</xdr:col>
      <xdr:colOff>304800</xdr:colOff>
      <xdr:row>0</xdr:row>
      <xdr:rowOff>266699</xdr:rowOff>
    </xdr:from>
    <xdr:to>
      <xdr:col>1</xdr:col>
      <xdr:colOff>5524501</xdr:colOff>
      <xdr:row>28</xdr:row>
      <xdr:rowOff>466725</xdr:rowOff>
    </xdr:to>
    <xdr:sp>
      <xdr:nvSpPr>
        <xdr:cNvPr id="7" name="矩形 6" descr="背景"/>
        <xdr:cNvSpPr/>
      </xdr:nvSpPr>
      <xdr:spPr>
        <a:xfrm>
          <a:off x="304800" y="266065"/>
          <a:ext cx="6323330" cy="610616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Microsoft YaHei UI" panose="020B0503020204020204" pitchFamily="34" charset="-122"/>
            <a:ea typeface="Microsoft YaHei UI" panose="020B0503020204020204" pitchFamily="34" charset="-122"/>
          </a:endParaRPr>
        </a:p>
      </xdr:txBody>
    </xdr:sp>
    <xdr:clientData/>
  </xdr:twoCellAnchor>
  <xdr:twoCellAnchor editAs="oneCell">
    <xdr:from>
      <xdr:col>0</xdr:col>
      <xdr:colOff>549910</xdr:colOff>
      <xdr:row>0</xdr:row>
      <xdr:rowOff>408940</xdr:rowOff>
    </xdr:from>
    <xdr:to>
      <xdr:col>1</xdr:col>
      <xdr:colOff>5238115</xdr:colOff>
      <xdr:row>3</xdr:row>
      <xdr:rowOff>41275</xdr:rowOff>
    </xdr:to>
    <xdr:sp>
      <xdr:nvSpPr>
        <xdr:cNvPr id="8" name="步骤" descr="基于分隔符拆分列"/>
        <xdr:cNvSpPr txBox="1"/>
      </xdr:nvSpPr>
      <xdr:spPr>
        <a:xfrm>
          <a:off x="549910" y="408940"/>
          <a:ext cx="5791835" cy="775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defRPr/>
          </a:pPr>
          <a:r>
            <a:rPr lang="en-US" sz="2200" b="0" i="0" u="none" strike="noStrike" kern="1200" cap="none" normalizeH="0" baseline="0">
              <a:ln>
                <a:noFill/>
              </a:ln>
              <a:solidFill>
                <a:schemeClr val="tx1"/>
              </a:solidFill>
              <a:uLnTx/>
              <a:uFillTx/>
              <a:latin typeface="PingFang SC" panose="020B0400000000000000" charset="-122"/>
              <a:ea typeface="PingFang SC" panose="020B0400000000000000" charset="-122"/>
              <a:cs typeface="+mn-lt"/>
            </a:rPr>
            <a:t>Data all packed in one column. What should I do? Let's parse the data. </a:t>
          </a:r>
          <a:endParaRPr lang="en-US" sz="2200" b="0" i="0" u="none" strike="noStrike" kern="1200" cap="none" normalizeH="0" baseline="0">
            <a:ln>
              <a:noFill/>
            </a:ln>
            <a:solidFill>
              <a:schemeClr val="tx1"/>
            </a:solidFill>
            <a:uLnTx/>
            <a:uFillTx/>
            <a:latin typeface="PingFang SC" panose="020B0400000000000000" charset="-122"/>
            <a:ea typeface="PingFang SC" panose="020B0400000000000000" charset="-122"/>
            <a:cs typeface="+mn-lt"/>
          </a:endParaRPr>
        </a:p>
      </xdr:txBody>
    </xdr:sp>
    <xdr:clientData/>
  </xdr:twoCellAnchor>
  <xdr:twoCellAnchor editAs="oneCell">
    <xdr:from>
      <xdr:col>0</xdr:col>
      <xdr:colOff>565150</xdr:colOff>
      <xdr:row>3</xdr:row>
      <xdr:rowOff>69215</xdr:rowOff>
    </xdr:from>
    <xdr:to>
      <xdr:col>1</xdr:col>
      <xdr:colOff>5249545</xdr:colOff>
      <xdr:row>3</xdr:row>
      <xdr:rowOff>69215</xdr:rowOff>
    </xdr:to>
    <xdr:cxnSp>
      <xdr:nvCxnSpPr>
        <xdr:cNvPr id="9" name="直接连接符​​ 182" descr="装饰性线条"/>
        <xdr:cNvCxnSpPr/>
      </xdr:nvCxnSpPr>
      <xdr:spPr>
        <a:xfrm>
          <a:off x="565150" y="1212215"/>
          <a:ext cx="5788025"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0</xdr:col>
      <xdr:colOff>565259</xdr:colOff>
      <xdr:row>25</xdr:row>
      <xdr:rowOff>167525</xdr:rowOff>
    </xdr:from>
    <xdr:to>
      <xdr:col>1</xdr:col>
      <xdr:colOff>5249931</xdr:colOff>
      <xdr:row>25</xdr:row>
      <xdr:rowOff>167525</xdr:rowOff>
    </xdr:to>
    <xdr:cxnSp>
      <xdr:nvCxnSpPr>
        <xdr:cNvPr id="10" name="直接连接符 9" descr="装饰性线条"/>
        <xdr:cNvCxnSpPr/>
      </xdr:nvCxnSpPr>
      <xdr:spPr>
        <a:xfrm>
          <a:off x="565150" y="5501005"/>
          <a:ext cx="5788025"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0</xdr:col>
      <xdr:colOff>556260</xdr:colOff>
      <xdr:row>4</xdr:row>
      <xdr:rowOff>188595</xdr:rowOff>
    </xdr:from>
    <xdr:to>
      <xdr:col>1</xdr:col>
      <xdr:colOff>5226823</xdr:colOff>
      <xdr:row>8</xdr:row>
      <xdr:rowOff>125031</xdr:rowOff>
    </xdr:to>
    <xdr:sp>
      <xdr:nvSpPr>
        <xdr:cNvPr id="11" name="步骤" descr="快速填充非常方便。但是如果想要将数据一次拆分到多个列，则它不是此作业的最佳工具。此情况下请尝试使用“分列”："/>
        <xdr:cNvSpPr txBox="1"/>
      </xdr:nvSpPr>
      <xdr:spPr>
        <a:xfrm>
          <a:off x="556260" y="1522095"/>
          <a:ext cx="5774055" cy="697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chemeClr val="tx1"/>
              </a:solidFill>
              <a:latin typeface="PingFang SC" panose="020B0400000000000000" charset="-122"/>
              <a:ea typeface="PingFang SC" panose="020B0400000000000000" charset="-122"/>
              <a:cs typeface="+mn-lt"/>
              <a:sym typeface="+mn-ea"/>
            </a:rPr>
            <a:t>To parse the data, </a:t>
          </a:r>
          <a:r>
            <a:rPr lang="en-US" sz="1200" b="0">
              <a:solidFill>
                <a:schemeClr val="tx1"/>
              </a:solidFill>
              <a:latin typeface="PingFang SC" panose="020B0400000000000000" charset="-122"/>
              <a:ea typeface="PingFang SC" panose="020B0400000000000000" charset="-122"/>
              <a:cs typeface="+mn-lt"/>
              <a:sym typeface="+mn-ea"/>
            </a:rPr>
            <a:t>select </a:t>
          </a:r>
          <a:r>
            <a:rPr lang="en-US" sz="1200" b="1">
              <a:solidFill>
                <a:schemeClr val="tx1"/>
              </a:solidFill>
              <a:latin typeface="PingFang SC" panose="020B0400000000000000" charset="-122"/>
              <a:ea typeface="PingFang SC" panose="020B0400000000000000" charset="-122"/>
              <a:cs typeface="+mn-lt"/>
              <a:sym typeface="+mn-ea"/>
            </a:rPr>
            <a:t>Text to Columns</a:t>
          </a:r>
          <a:r>
            <a:rPr lang="en-US" sz="1200" b="0">
              <a:solidFill>
                <a:schemeClr val="tx1"/>
              </a:solidFill>
              <a:latin typeface="PingFang SC" panose="020B0400000000000000" charset="-122"/>
              <a:ea typeface="PingFang SC" panose="020B0400000000000000" charset="-122"/>
              <a:cs typeface="+mn-lt"/>
              <a:sym typeface="+mn-ea"/>
            </a:rPr>
            <a:t> in the</a:t>
          </a:r>
          <a:r>
            <a:rPr lang="en-US" sz="1200">
              <a:solidFill>
                <a:schemeClr val="tx1"/>
              </a:solidFill>
              <a:latin typeface="PingFang SC" panose="020B0400000000000000" charset="-122"/>
              <a:ea typeface="PingFang SC" panose="020B0400000000000000" charset="-122"/>
              <a:cs typeface="+mn-lt"/>
              <a:sym typeface="+mn-ea"/>
            </a:rPr>
            <a:t> Data tab</a:t>
          </a:r>
          <a:r>
            <a:rPr lang="en-US" sz="1200" b="0">
              <a:solidFill>
                <a:schemeClr val="tx1"/>
              </a:solidFill>
              <a:latin typeface="PingFang SC" panose="020B0400000000000000" charset="-122"/>
              <a:ea typeface="PingFang SC" panose="020B0400000000000000" charset="-122"/>
              <a:cs typeface="+mn-lt"/>
              <a:sym typeface="+mn-ea"/>
            </a:rPr>
            <a:t>, to parse the data to columns. </a:t>
          </a:r>
          <a:r>
            <a:rPr lang="en-US" sz="1200" b="0" baseline="0">
              <a:solidFill>
                <a:schemeClr val="tx1"/>
              </a:solidFill>
              <a:latin typeface="PingFang SC" panose="020B0400000000000000" charset="-122"/>
              <a:ea typeface="PingFang SC" panose="020B0400000000000000" charset="-122"/>
              <a:cs typeface="+mn-lt"/>
              <a:sym typeface="+mn-ea"/>
            </a:rPr>
            <a:t>With this option, you can parse the data to columns based on the delimiter in the first column. In this example, we use a space character as the delimiter.</a:t>
          </a:r>
          <a:endParaRPr lang="en-US" sz="1200" b="0" baseline="0">
            <a:solidFill>
              <a:schemeClr val="tx1"/>
            </a:solidFill>
            <a:latin typeface="PingFang SC" panose="020B0400000000000000" charset="-122"/>
            <a:ea typeface="PingFang SC" panose="020B0400000000000000" charset="-122"/>
            <a:cs typeface="+mn-lt"/>
            <a:sym typeface="+mn-ea"/>
          </a:endParaRPr>
        </a:p>
      </xdr:txBody>
    </xdr:sp>
    <xdr:clientData/>
  </xdr:twoCellAnchor>
  <xdr:twoCellAnchor>
    <xdr:from>
      <xdr:col>0</xdr:col>
      <xdr:colOff>559435</xdr:colOff>
      <xdr:row>10</xdr:row>
      <xdr:rowOff>130175</xdr:rowOff>
    </xdr:from>
    <xdr:to>
      <xdr:col>1</xdr:col>
      <xdr:colOff>5247005</xdr:colOff>
      <xdr:row>13</xdr:row>
      <xdr:rowOff>17145</xdr:rowOff>
    </xdr:to>
    <xdr:grpSp>
      <xdr:nvGrpSpPr>
        <xdr:cNvPr id="2" name="组合 1"/>
        <xdr:cNvGrpSpPr/>
      </xdr:nvGrpSpPr>
      <xdr:grpSpPr>
        <a:xfrm>
          <a:off x="559435" y="2606675"/>
          <a:ext cx="5791200" cy="458470"/>
          <a:chOff x="561739" y="2503537"/>
          <a:chExt cx="5783566" cy="458822"/>
        </a:xfrm>
      </xdr:grpSpPr>
      <xdr:sp>
        <xdr:nvSpPr>
          <xdr:cNvPr id="12" name="步骤" descr="单击并拖动，选择从康霓到柏隼的单元格"/>
          <xdr:cNvSpPr txBox="1"/>
        </xdr:nvSpPr>
        <xdr:spPr>
          <a:xfrm>
            <a:off x="1013272" y="2626866"/>
            <a:ext cx="5332033" cy="335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solidFill>
                <a:latin typeface="PingFang SC" panose="020B0400000000000000" charset="-122"/>
                <a:ea typeface="PingFang SC" panose="020B0400000000000000" charset="-122"/>
                <a:cs typeface="+mn-lt"/>
              </a:rPr>
              <a:t>Click and drag to select the cells from </a:t>
            </a:r>
            <a:r>
              <a:rPr lang="en-US" sz="1200" b="1">
                <a:solidFill>
                  <a:schemeClr val="tx1"/>
                </a:solidFill>
                <a:latin typeface="PingFang SC" panose="020B0400000000000000" charset="-122"/>
                <a:ea typeface="PingFang SC" panose="020B0400000000000000" charset="-122"/>
                <a:cs typeface="+mn-lt"/>
              </a:rPr>
              <a:t>Beijing</a:t>
            </a:r>
            <a:r>
              <a:rPr lang="en-US" sz="1200">
                <a:solidFill>
                  <a:schemeClr val="tx1"/>
                </a:solidFill>
                <a:latin typeface="PingFang SC" panose="020B0400000000000000" charset="-122"/>
                <a:ea typeface="PingFang SC" panose="020B0400000000000000" charset="-122"/>
                <a:cs typeface="+mn-lt"/>
              </a:rPr>
              <a:t> to </a:t>
            </a:r>
            <a:r>
              <a:rPr lang="en-US" sz="1200" b="1">
                <a:solidFill>
                  <a:schemeClr val="tx1"/>
                </a:solidFill>
                <a:latin typeface="PingFang SC" panose="020B0400000000000000" charset="-122"/>
                <a:ea typeface="PingFang SC" panose="020B0400000000000000" charset="-122"/>
                <a:cs typeface="+mn-lt"/>
              </a:rPr>
              <a:t>Jakarta</a:t>
            </a:r>
            <a:r>
              <a:rPr lang="en-US" sz="1200">
                <a:solidFill>
                  <a:schemeClr val="tx1"/>
                </a:solidFill>
                <a:latin typeface="PingFang SC" panose="020B0400000000000000" charset="-122"/>
                <a:ea typeface="PingFang SC" panose="020B0400000000000000" charset="-122"/>
                <a:cs typeface="+mn-lt"/>
              </a:rPr>
              <a:t>.</a:t>
            </a:r>
            <a:endParaRPr lang="en-US" sz="1200">
              <a:solidFill>
                <a:schemeClr val="tx1"/>
              </a:solidFill>
              <a:latin typeface="PingFang SC" panose="020B0400000000000000" charset="-122"/>
              <a:ea typeface="PingFang SC" panose="020B0400000000000000" charset="-122"/>
              <a:cs typeface="+mn-lt"/>
            </a:endParaRPr>
          </a:p>
        </xdr:txBody>
      </xdr:sp>
      <xdr:sp>
        <xdr:nvSpPr>
          <xdr:cNvPr id="13" name="椭圆 12" descr="1"/>
          <xdr:cNvSpPr/>
        </xdr:nvSpPr>
        <xdr:spPr>
          <a:xfrm>
            <a:off x="561739" y="2503537"/>
            <a:ext cx="411977" cy="398714"/>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tIns="0" bIns="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solidFill>
                  <a:schemeClr val="bg1"/>
                </a:solidFill>
                <a:latin typeface="PingFang SC" panose="020B0400000000000000" charset="-122"/>
                <a:ea typeface="PingFang SC" panose="020B0400000000000000" charset="-122"/>
                <a:cs typeface="+mn-lt"/>
              </a:rPr>
              <a:t>1</a:t>
            </a:r>
            <a:endParaRPr lang="en-US" sz="1600">
              <a:solidFill>
                <a:schemeClr val="bg1"/>
              </a:solidFill>
              <a:latin typeface="PingFang SC" panose="020B0400000000000000" charset="-122"/>
              <a:ea typeface="PingFang SC" panose="020B0400000000000000" charset="-122"/>
              <a:cs typeface="+mn-lt"/>
            </a:endParaRPr>
          </a:p>
        </xdr:txBody>
      </xdr:sp>
    </xdr:grpSp>
    <xdr:clientData/>
  </xdr:twoCellAnchor>
  <xdr:twoCellAnchor>
    <xdr:from>
      <xdr:col>0</xdr:col>
      <xdr:colOff>570865</xdr:colOff>
      <xdr:row>13</xdr:row>
      <xdr:rowOff>74930</xdr:rowOff>
    </xdr:from>
    <xdr:to>
      <xdr:col>1</xdr:col>
      <xdr:colOff>5258435</xdr:colOff>
      <xdr:row>15</xdr:row>
      <xdr:rowOff>169545</xdr:rowOff>
    </xdr:to>
    <xdr:grpSp>
      <xdr:nvGrpSpPr>
        <xdr:cNvPr id="4" name="组合 3"/>
        <xdr:cNvGrpSpPr/>
      </xdr:nvGrpSpPr>
      <xdr:grpSpPr>
        <a:xfrm>
          <a:off x="570865" y="3122930"/>
          <a:ext cx="5791200" cy="475615"/>
          <a:chOff x="561739" y="3029194"/>
          <a:chExt cx="5783567" cy="475882"/>
        </a:xfrm>
      </xdr:grpSpPr>
      <xdr:sp>
        <xdr:nvSpPr>
          <xdr:cNvPr id="14" name="步骤" descr="在“数据”选项卡上，单击“分列”。请确保选择了“分隔”，然后单击“下一步”"/>
          <xdr:cNvSpPr txBox="1"/>
        </xdr:nvSpPr>
        <xdr:spPr>
          <a:xfrm>
            <a:off x="1013273" y="3155798"/>
            <a:ext cx="5332033" cy="349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a:solidFill>
                  <a:schemeClr val="tx1"/>
                </a:solidFill>
                <a:latin typeface="PingFang SC" panose="020B0400000000000000" charset="-122"/>
                <a:ea typeface="PingFang SC" panose="020B0400000000000000" charset="-122"/>
                <a:cs typeface="+mn-lt"/>
              </a:rPr>
              <a:t>On the</a:t>
            </a:r>
            <a:r>
              <a:rPr lang="en-US" sz="1200" b="0">
                <a:solidFill>
                  <a:schemeClr val="tx1"/>
                </a:solidFill>
                <a:latin typeface="PingFang SC" panose="020B0400000000000000" charset="-122"/>
                <a:ea typeface="PingFang SC" panose="020B0400000000000000" charset="-122"/>
                <a:cs typeface="+mn-lt"/>
              </a:rPr>
              <a:t> </a:t>
            </a:r>
            <a:r>
              <a:rPr lang="en-US" sz="1200" b="1">
                <a:solidFill>
                  <a:schemeClr val="tx1"/>
                </a:solidFill>
                <a:latin typeface="PingFang SC" panose="020B0400000000000000" charset="-122"/>
                <a:ea typeface="PingFang SC" panose="020B0400000000000000" charset="-122"/>
                <a:cs typeface="+mn-lt"/>
              </a:rPr>
              <a:t>Data</a:t>
            </a:r>
            <a:r>
              <a:rPr lang="en-US" sz="1200" b="0">
                <a:solidFill>
                  <a:schemeClr val="tx1"/>
                </a:solidFill>
                <a:latin typeface="PingFang SC" panose="020B0400000000000000" charset="-122"/>
                <a:ea typeface="PingFang SC" panose="020B0400000000000000" charset="-122"/>
                <a:cs typeface="+mn-lt"/>
              </a:rPr>
              <a:t> </a:t>
            </a:r>
            <a:r>
              <a:rPr lang="en-US" sz="1200">
                <a:solidFill>
                  <a:schemeClr val="tx1"/>
                </a:solidFill>
                <a:latin typeface="PingFang SC" panose="020B0400000000000000" charset="-122"/>
                <a:ea typeface="PingFang SC" panose="020B0400000000000000" charset="-122"/>
                <a:cs typeface="+mn-lt"/>
              </a:rPr>
              <a:t>tab, click </a:t>
            </a:r>
            <a:r>
              <a:rPr lang="en-US" sz="1200" b="1">
                <a:solidFill>
                  <a:schemeClr val="tx1"/>
                </a:solidFill>
                <a:latin typeface="PingFang SC" panose="020B0400000000000000" charset="-122"/>
                <a:ea typeface="PingFang SC" panose="020B0400000000000000" charset="-122"/>
                <a:cs typeface="+mn-lt"/>
              </a:rPr>
              <a:t>Text to Columns</a:t>
            </a:r>
            <a:r>
              <a:rPr lang="en-US" sz="1200">
                <a:solidFill>
                  <a:schemeClr val="tx1"/>
                </a:solidFill>
                <a:latin typeface="PingFang SC" panose="020B0400000000000000" charset="-122"/>
                <a:ea typeface="PingFang SC" panose="020B0400000000000000" charset="-122"/>
                <a:cs typeface="+mn-lt"/>
              </a:rPr>
              <a:t>. Be sure to select </a:t>
            </a:r>
            <a:r>
              <a:rPr lang="en-US" sz="1200" b="1">
                <a:solidFill>
                  <a:schemeClr val="tx1"/>
                </a:solidFill>
                <a:latin typeface="PingFang SC" panose="020B0400000000000000" charset="-122"/>
                <a:ea typeface="PingFang SC" panose="020B0400000000000000" charset="-122"/>
                <a:cs typeface="+mn-lt"/>
              </a:rPr>
              <a:t>Delimiters</a:t>
            </a:r>
            <a:r>
              <a:rPr lang="en-US" sz="1200" b="0">
                <a:solidFill>
                  <a:schemeClr val="tx1"/>
                </a:solidFill>
                <a:latin typeface="PingFang SC" panose="020B0400000000000000" charset="-122"/>
                <a:ea typeface="PingFang SC" panose="020B0400000000000000" charset="-122"/>
                <a:cs typeface="+mn-lt"/>
              </a:rPr>
              <a:t>, then click </a:t>
            </a:r>
            <a:r>
              <a:rPr lang="en-US" sz="1200" b="1">
                <a:solidFill>
                  <a:schemeClr val="tx1"/>
                </a:solidFill>
                <a:latin typeface="PingFang SC" panose="020B0400000000000000" charset="-122"/>
                <a:ea typeface="PingFang SC" panose="020B0400000000000000" charset="-122"/>
                <a:cs typeface="+mn-lt"/>
              </a:rPr>
              <a:t>Next</a:t>
            </a:r>
            <a:r>
              <a:rPr lang="en-US" sz="1200">
                <a:solidFill>
                  <a:schemeClr val="tx1"/>
                </a:solidFill>
                <a:latin typeface="PingFang SC" panose="020B0400000000000000" charset="-122"/>
                <a:ea typeface="PingFang SC" panose="020B0400000000000000" charset="-122"/>
                <a:cs typeface="+mn-lt"/>
              </a:rPr>
              <a:t>.</a:t>
            </a:r>
            <a:endParaRPr lang="en-US" sz="1200">
              <a:solidFill>
                <a:schemeClr val="tx1"/>
              </a:solidFill>
              <a:latin typeface="PingFang SC" panose="020B0400000000000000" charset="-122"/>
              <a:ea typeface="PingFang SC" panose="020B0400000000000000" charset="-122"/>
              <a:cs typeface="+mn-lt"/>
            </a:endParaRPr>
          </a:p>
        </xdr:txBody>
      </xdr:sp>
      <xdr:sp>
        <xdr:nvSpPr>
          <xdr:cNvPr id="15" name="椭圆 14" descr="2"/>
          <xdr:cNvSpPr/>
        </xdr:nvSpPr>
        <xdr:spPr>
          <a:xfrm>
            <a:off x="561739" y="3029194"/>
            <a:ext cx="411977" cy="413620"/>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tIns="0" bIns="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solidFill>
                  <a:schemeClr val="bg1"/>
                </a:solidFill>
                <a:latin typeface="PingFang SC" panose="020B0400000000000000" charset="-122"/>
                <a:ea typeface="PingFang SC" panose="020B0400000000000000" charset="-122"/>
                <a:cs typeface="+mn-lt"/>
              </a:rPr>
              <a:t>2</a:t>
            </a:r>
            <a:endParaRPr lang="en-US" sz="1600">
              <a:solidFill>
                <a:schemeClr val="bg1"/>
              </a:solidFill>
              <a:latin typeface="PingFang SC" panose="020B0400000000000000" charset="-122"/>
              <a:ea typeface="PingFang SC" panose="020B0400000000000000" charset="-122"/>
              <a:cs typeface="+mn-lt"/>
            </a:endParaRPr>
          </a:p>
        </xdr:txBody>
      </xdr:sp>
    </xdr:grpSp>
    <xdr:clientData/>
  </xdr:twoCellAnchor>
  <xdr:twoCellAnchor>
    <xdr:from>
      <xdr:col>0</xdr:col>
      <xdr:colOff>570865</xdr:colOff>
      <xdr:row>16</xdr:row>
      <xdr:rowOff>88265</xdr:rowOff>
    </xdr:from>
    <xdr:to>
      <xdr:col>1</xdr:col>
      <xdr:colOff>5248910</xdr:colOff>
      <xdr:row>19</xdr:row>
      <xdr:rowOff>8890</xdr:rowOff>
    </xdr:to>
    <xdr:grpSp>
      <xdr:nvGrpSpPr>
        <xdr:cNvPr id="29" name="组合 28"/>
        <xdr:cNvGrpSpPr/>
      </xdr:nvGrpSpPr>
      <xdr:grpSpPr>
        <a:xfrm>
          <a:off x="570865" y="3707765"/>
          <a:ext cx="5781675" cy="492125"/>
          <a:chOff x="561739" y="3603394"/>
          <a:chExt cx="5774041" cy="492398"/>
        </a:xfrm>
      </xdr:grpSpPr>
      <xdr:sp>
        <xdr:nvSpPr>
          <xdr:cNvPr id="16" name="步骤" descr="在“分隔符”下方，确保只选中“逗号”复选框，然后单击“下一步”"/>
          <xdr:cNvSpPr txBox="1"/>
        </xdr:nvSpPr>
        <xdr:spPr>
          <a:xfrm>
            <a:off x="1003489" y="3784090"/>
            <a:ext cx="5332291" cy="311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solidFill>
                <a:latin typeface="PingFang SC" panose="020B0400000000000000" charset="-122"/>
                <a:ea typeface="PingFang SC" panose="020B0400000000000000" charset="-122"/>
                <a:cs typeface="+mn-lt"/>
              </a:rPr>
              <a:t>Under</a:t>
            </a:r>
            <a:r>
              <a:rPr lang="en-US" sz="1200" b="0">
                <a:solidFill>
                  <a:schemeClr val="tx1"/>
                </a:solidFill>
                <a:latin typeface="PingFang SC" panose="020B0400000000000000" charset="-122"/>
                <a:ea typeface="PingFang SC" panose="020B0400000000000000" charset="-122"/>
                <a:cs typeface="+mn-lt"/>
              </a:rPr>
              <a:t> </a:t>
            </a:r>
            <a:r>
              <a:rPr lang="en-US" sz="1200" b="1">
                <a:solidFill>
                  <a:schemeClr val="tx1"/>
                </a:solidFill>
                <a:latin typeface="PingFang SC" panose="020B0400000000000000" charset="-122"/>
                <a:ea typeface="PingFang SC" panose="020B0400000000000000" charset="-122"/>
                <a:cs typeface="+mn-lt"/>
              </a:rPr>
              <a:t>Delimiters</a:t>
            </a:r>
            <a:r>
              <a:rPr lang="en-US" sz="1200">
                <a:solidFill>
                  <a:schemeClr val="tx1"/>
                </a:solidFill>
                <a:latin typeface="PingFang SC" panose="020B0400000000000000" charset="-122"/>
                <a:ea typeface="PingFang SC" panose="020B0400000000000000" charset="-122"/>
                <a:cs typeface="+mn-lt"/>
              </a:rPr>
              <a:t>, do select </a:t>
            </a:r>
            <a:r>
              <a:rPr lang="en-US" sz="1200" b="0">
                <a:solidFill>
                  <a:schemeClr val="tx1"/>
                </a:solidFill>
                <a:latin typeface="PingFang SC" panose="020B0400000000000000" charset="-122"/>
                <a:ea typeface="PingFang SC" panose="020B0400000000000000" charset="-122"/>
                <a:cs typeface="+mn-lt"/>
              </a:rPr>
              <a:t>Space</a:t>
            </a:r>
            <a:r>
              <a:rPr lang="en-US" sz="1200">
                <a:solidFill>
                  <a:schemeClr val="tx1"/>
                </a:solidFill>
                <a:latin typeface="PingFang SC" panose="020B0400000000000000" charset="-122"/>
                <a:ea typeface="PingFang SC" panose="020B0400000000000000" charset="-122"/>
                <a:cs typeface="+mn-lt"/>
              </a:rPr>
              <a:t> only, then click </a:t>
            </a:r>
            <a:r>
              <a:rPr lang="en-US" sz="1200" b="1">
                <a:solidFill>
                  <a:schemeClr val="tx1"/>
                </a:solidFill>
                <a:latin typeface="PingFang SC" panose="020B0400000000000000" charset="-122"/>
                <a:ea typeface="PingFang SC" panose="020B0400000000000000" charset="-122"/>
                <a:cs typeface="+mn-lt"/>
              </a:rPr>
              <a:t>Next</a:t>
            </a:r>
            <a:r>
              <a:rPr lang="en-US" sz="1200">
                <a:solidFill>
                  <a:schemeClr val="tx1"/>
                </a:solidFill>
                <a:latin typeface="PingFang SC" panose="020B0400000000000000" charset="-122"/>
                <a:ea typeface="PingFang SC" panose="020B0400000000000000" charset="-122"/>
                <a:cs typeface="+mn-lt"/>
              </a:rPr>
              <a:t>.</a:t>
            </a:r>
            <a:endParaRPr lang="en-US" sz="1200">
              <a:solidFill>
                <a:schemeClr val="tx1"/>
              </a:solidFill>
              <a:latin typeface="PingFang SC" panose="020B0400000000000000" charset="-122"/>
              <a:ea typeface="PingFang SC" panose="020B0400000000000000" charset="-122"/>
              <a:cs typeface="+mn-lt"/>
            </a:endParaRPr>
          </a:p>
        </xdr:txBody>
      </xdr:sp>
      <xdr:sp>
        <xdr:nvSpPr>
          <xdr:cNvPr id="17" name="椭圆 16" descr="3"/>
          <xdr:cNvSpPr/>
        </xdr:nvSpPr>
        <xdr:spPr>
          <a:xfrm>
            <a:off x="561739" y="3603394"/>
            <a:ext cx="411977" cy="413620"/>
          </a:xfrm>
          <a:prstGeom prst="ellipse">
            <a:avLst/>
          </a:prstGeom>
          <a:solidFill>
            <a:schemeClr val="accent1">
              <a:lumMod val="75000"/>
            </a:scheme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tIns="0" bIns="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solidFill>
                  <a:schemeClr val="bg1"/>
                </a:solidFill>
                <a:latin typeface="PingFang SC" panose="020B0400000000000000" charset="-122"/>
                <a:ea typeface="PingFang SC" panose="020B0400000000000000" charset="-122"/>
                <a:cs typeface="+mn-lt"/>
              </a:rPr>
              <a:t>3</a:t>
            </a:r>
            <a:endParaRPr lang="en-US" sz="1600">
              <a:solidFill>
                <a:schemeClr val="bg1"/>
              </a:solidFill>
              <a:latin typeface="PingFang SC" panose="020B0400000000000000" charset="-122"/>
              <a:ea typeface="PingFang SC" panose="020B0400000000000000" charset="-122"/>
              <a:cs typeface="+mn-lt"/>
            </a:endParaRPr>
          </a:p>
        </xdr:txBody>
      </xdr:sp>
    </xdr:grpSp>
    <xdr:clientData/>
  </xdr:twoCellAnchor>
  <xdr:twoCellAnchor>
    <xdr:from>
      <xdr:col>0</xdr:col>
      <xdr:colOff>570865</xdr:colOff>
      <xdr:row>19</xdr:row>
      <xdr:rowOff>86995</xdr:rowOff>
    </xdr:from>
    <xdr:to>
      <xdr:col>1</xdr:col>
      <xdr:colOff>5259057</xdr:colOff>
      <xdr:row>21</xdr:row>
      <xdr:rowOff>119615</xdr:rowOff>
    </xdr:to>
    <xdr:grpSp>
      <xdr:nvGrpSpPr>
        <xdr:cNvPr id="31" name="组合 30"/>
        <xdr:cNvGrpSpPr/>
      </xdr:nvGrpSpPr>
      <xdr:grpSpPr>
        <a:xfrm>
          <a:off x="570865" y="4277995"/>
          <a:ext cx="5791200" cy="413385"/>
          <a:chOff x="561739" y="4173772"/>
          <a:chExt cx="5783567" cy="413620"/>
        </a:xfrm>
      </xdr:grpSpPr>
      <xdr:sp>
        <xdr:nvSpPr>
          <xdr:cNvPr id="18" name="步骤" descr="单击“常规”选项"/>
          <xdr:cNvSpPr txBox="1"/>
        </xdr:nvSpPr>
        <xdr:spPr>
          <a:xfrm>
            <a:off x="1013015" y="4268704"/>
            <a:ext cx="5332291" cy="265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0">
                <a:solidFill>
                  <a:schemeClr val="tx1"/>
                </a:solidFill>
                <a:latin typeface="PingFang SC" panose="020B0400000000000000" charset="-122"/>
                <a:ea typeface="PingFang SC" panose="020B0400000000000000" charset="-122"/>
                <a:cs typeface="+mn-lt"/>
              </a:rPr>
              <a:t>Click </a:t>
            </a:r>
            <a:r>
              <a:rPr lang="en-US" sz="1200" b="1">
                <a:solidFill>
                  <a:schemeClr val="tx1"/>
                </a:solidFill>
                <a:latin typeface="PingFang SC" panose="020B0400000000000000" charset="-122"/>
                <a:ea typeface="PingFang SC" panose="020B0400000000000000" charset="-122"/>
                <a:cs typeface="+mn-lt"/>
              </a:rPr>
              <a:t>General</a:t>
            </a:r>
            <a:r>
              <a:rPr lang="en-US" sz="1200" b="0">
                <a:solidFill>
                  <a:schemeClr val="tx1"/>
                </a:solidFill>
                <a:latin typeface="PingFang SC" panose="020B0400000000000000" charset="-122"/>
                <a:ea typeface="PingFang SC" panose="020B0400000000000000" charset="-122"/>
                <a:cs typeface="+mn-lt"/>
              </a:rPr>
              <a:t>.</a:t>
            </a:r>
            <a:r>
              <a:rPr lang="en-US" sz="1200">
                <a:solidFill>
                  <a:schemeClr val="tx1"/>
                </a:solidFill>
                <a:latin typeface="PingFang SC" panose="020B0400000000000000" charset="-122"/>
                <a:ea typeface="PingFang SC" panose="020B0400000000000000" charset="-122"/>
                <a:cs typeface="+mn-lt"/>
              </a:rPr>
              <a:t> </a:t>
            </a:r>
            <a:endParaRPr lang="en-US" sz="1200">
              <a:solidFill>
                <a:schemeClr val="tx1"/>
              </a:solidFill>
              <a:latin typeface="PingFang SC" panose="020B0400000000000000" charset="-122"/>
              <a:ea typeface="PingFang SC" panose="020B0400000000000000" charset="-122"/>
              <a:cs typeface="+mn-lt"/>
            </a:endParaRPr>
          </a:p>
        </xdr:txBody>
      </xdr:sp>
      <xdr:sp>
        <xdr:nvSpPr>
          <xdr:cNvPr id="19" name="椭圆 18" descr="4"/>
          <xdr:cNvSpPr/>
        </xdr:nvSpPr>
        <xdr:spPr>
          <a:xfrm>
            <a:off x="561739" y="4173772"/>
            <a:ext cx="411977" cy="413620"/>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tIns="0" bIns="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solidFill>
                  <a:schemeClr val="bg1"/>
                </a:solidFill>
                <a:latin typeface="PingFang SC" panose="020B0400000000000000" charset="-122"/>
                <a:ea typeface="PingFang SC" panose="020B0400000000000000" charset="-122"/>
                <a:cs typeface="+mn-lt"/>
              </a:rPr>
              <a:t>4</a:t>
            </a:r>
            <a:endParaRPr lang="en-US" sz="1600">
              <a:solidFill>
                <a:schemeClr val="bg1"/>
              </a:solidFill>
              <a:latin typeface="PingFang SC" panose="020B0400000000000000" charset="-122"/>
              <a:ea typeface="PingFang SC" panose="020B0400000000000000" charset="-122"/>
              <a:cs typeface="+mn-lt"/>
            </a:endParaRPr>
          </a:p>
        </xdr:txBody>
      </xdr:sp>
    </xdr:grpSp>
    <xdr:clientData/>
  </xdr:twoCellAnchor>
  <xdr:twoCellAnchor>
    <xdr:from>
      <xdr:col>0</xdr:col>
      <xdr:colOff>561340</xdr:colOff>
      <xdr:row>22</xdr:row>
      <xdr:rowOff>53975</xdr:rowOff>
    </xdr:from>
    <xdr:to>
      <xdr:col>1</xdr:col>
      <xdr:colOff>5085715</xdr:colOff>
      <xdr:row>24</xdr:row>
      <xdr:rowOff>168275</xdr:rowOff>
    </xdr:to>
    <xdr:grpSp>
      <xdr:nvGrpSpPr>
        <xdr:cNvPr id="33" name="组合 32"/>
        <xdr:cNvGrpSpPr/>
      </xdr:nvGrpSpPr>
      <xdr:grpSpPr>
        <a:xfrm>
          <a:off x="561340" y="4816475"/>
          <a:ext cx="5628005" cy="495300"/>
          <a:chOff x="561739" y="4692710"/>
          <a:chExt cx="5619987" cy="495382"/>
        </a:xfrm>
      </xdr:grpSpPr>
      <xdr:sp>
        <xdr:nvSpPr>
          <xdr:cNvPr id="20" name="步骤" descr="最后，单击“目标区域”框，键入 $D$32。再单击“完成”"/>
          <xdr:cNvSpPr txBox="1"/>
        </xdr:nvSpPr>
        <xdr:spPr>
          <a:xfrm>
            <a:off x="1013016" y="4692710"/>
            <a:ext cx="5168710" cy="495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solidFill>
                <a:latin typeface="PingFang SC" panose="020B0400000000000000" charset="-122"/>
                <a:ea typeface="PingFang SC" panose="020B0400000000000000" charset="-122"/>
                <a:cs typeface="Segoe UI" panose="020B0502040204020203" pitchFamily="34" charset="0"/>
              </a:rPr>
              <a:t>Finally, click the</a:t>
            </a:r>
            <a:r>
              <a:rPr lang="en-US" sz="1200" b="0">
                <a:solidFill>
                  <a:schemeClr val="tx1"/>
                </a:solidFill>
                <a:latin typeface="PingFang SC" panose="020B0400000000000000" charset="-122"/>
                <a:ea typeface="PingFang SC" panose="020B0400000000000000" charset="-122"/>
                <a:cs typeface="Segoe UI" panose="020B0502040204020203" pitchFamily="34" charset="0"/>
              </a:rPr>
              <a:t> </a:t>
            </a:r>
            <a:r>
              <a:rPr lang="en-US" sz="1200" b="1">
                <a:solidFill>
                  <a:schemeClr val="tx1"/>
                </a:solidFill>
                <a:latin typeface="PingFang SC" panose="020B0400000000000000" charset="-122"/>
                <a:ea typeface="PingFang SC" panose="020B0400000000000000" charset="-122"/>
                <a:cs typeface="Segoe UI" panose="020B0502040204020203" pitchFamily="34" charset="0"/>
              </a:rPr>
              <a:t>Target Area</a:t>
            </a:r>
            <a:r>
              <a:rPr lang="en-US" sz="1200">
                <a:solidFill>
                  <a:schemeClr val="tx1"/>
                </a:solidFill>
                <a:latin typeface="PingFang SC" panose="020B0400000000000000" charset="-122"/>
                <a:ea typeface="PingFang SC" panose="020B0400000000000000" charset="-122"/>
                <a:cs typeface="Segoe UI" panose="020B0502040204020203" pitchFamily="34" charset="0"/>
              </a:rPr>
              <a:t> box and type </a:t>
            </a:r>
            <a:r>
              <a:rPr lang="en-US" sz="1200" b="1">
                <a:solidFill>
                  <a:schemeClr val="tx1"/>
                </a:solidFill>
                <a:latin typeface="PingFang SC" panose="020B0400000000000000" charset="-122"/>
                <a:ea typeface="PingFang SC" panose="020B0400000000000000" charset="-122"/>
                <a:cs typeface="Segoe UI" panose="020B0502040204020203" pitchFamily="34" charset="0"/>
              </a:rPr>
              <a:t>$N$8</a:t>
            </a:r>
            <a:r>
              <a:rPr lang="en-US" sz="1200">
                <a:solidFill>
                  <a:schemeClr val="tx1"/>
                </a:solidFill>
                <a:latin typeface="PingFang SC" panose="020B0400000000000000" charset="-122"/>
                <a:ea typeface="PingFang SC" panose="020B0400000000000000" charset="-122"/>
                <a:cs typeface="Segoe UI" panose="020B0502040204020203" pitchFamily="34" charset="0"/>
              </a:rPr>
              <a:t>. Then click </a:t>
            </a:r>
            <a:r>
              <a:rPr lang="en-US" sz="1200" b="1">
                <a:solidFill>
                  <a:schemeClr val="tx1"/>
                </a:solidFill>
                <a:latin typeface="PingFang SC" panose="020B0400000000000000" charset="-122"/>
                <a:ea typeface="PingFang SC" panose="020B0400000000000000" charset="-122"/>
                <a:cs typeface="Segoe UI" panose="020B0502040204020203" pitchFamily="34" charset="0"/>
              </a:rPr>
              <a:t>Finish </a:t>
            </a:r>
            <a:r>
              <a:rPr lang="en-US" sz="1200" b="0" baseline="0">
                <a:solidFill>
                  <a:schemeClr val="tx1"/>
                </a:solidFill>
                <a:latin typeface="PingFang SC" panose="020B0400000000000000" charset="-122"/>
                <a:ea typeface="PingFang SC" panose="020B0400000000000000" charset="-122"/>
                <a:cs typeface="Segoe UI" panose="020B0502040204020203" pitchFamily="34" charset="0"/>
              </a:rPr>
              <a:t>and </a:t>
            </a:r>
            <a:r>
              <a:rPr lang="en-US" sz="1200" b="1" baseline="0">
                <a:solidFill>
                  <a:schemeClr val="tx1"/>
                </a:solidFill>
                <a:latin typeface="PingFang SC" panose="020B0400000000000000" charset="-122"/>
                <a:ea typeface="PingFang SC" panose="020B0400000000000000" charset="-122"/>
                <a:cs typeface="Segoe UI" panose="020B0502040204020203" pitchFamily="34" charset="0"/>
              </a:rPr>
              <a:t>OK</a:t>
            </a:r>
            <a:r>
              <a:rPr lang="en-US" sz="1200" b="0" baseline="0">
                <a:solidFill>
                  <a:schemeClr val="tx1"/>
                </a:solidFill>
                <a:latin typeface="PingFang SC" panose="020B0400000000000000" charset="-122"/>
                <a:ea typeface="PingFang SC" panose="020B0400000000000000" charset="-122"/>
                <a:cs typeface="Segoe UI" panose="020B0502040204020203" pitchFamily="34" charset="0"/>
              </a:rPr>
              <a:t>.</a:t>
            </a:r>
            <a:endParaRPr lang="en-US" sz="1200" b="0" baseline="0">
              <a:solidFill>
                <a:schemeClr val="tx1"/>
              </a:solidFill>
              <a:latin typeface="PingFang SC" panose="020B0400000000000000" charset="-122"/>
              <a:ea typeface="PingFang SC" panose="020B0400000000000000" charset="-122"/>
              <a:cs typeface="Segoe UI" panose="020B0502040204020203" pitchFamily="34" charset="0"/>
            </a:endParaRPr>
          </a:p>
        </xdr:txBody>
      </xdr:sp>
      <xdr:sp>
        <xdr:nvSpPr>
          <xdr:cNvPr id="21" name="椭圆 20" descr="5"/>
          <xdr:cNvSpPr/>
        </xdr:nvSpPr>
        <xdr:spPr>
          <a:xfrm>
            <a:off x="561739" y="4693024"/>
            <a:ext cx="411977" cy="413620"/>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vert="horz" wrap="square" tIns="0" bIns="0" numCol="1" spcCol="0" rtlCol="0" fromWordArt="0" anchor="ctr" anchorCtr="0" forceAA="0" compatLnSpc="1">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solidFill>
                  <a:schemeClr val="bg1"/>
                </a:solidFill>
                <a:latin typeface="PingFang SC" panose="020B0400000000000000" charset="-122"/>
                <a:ea typeface="PingFang SC" panose="020B0400000000000000" charset="-122"/>
                <a:cs typeface="Segoe UI Semibold" panose="020B0702040204020203" pitchFamily="34" charset="0"/>
              </a:rPr>
              <a:t>5</a:t>
            </a:r>
            <a:endParaRPr lang="en-US" sz="1600">
              <a:solidFill>
                <a:schemeClr val="bg1"/>
              </a:solidFill>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editAs="oneCell">
    <xdr:from>
      <xdr:col>0</xdr:col>
      <xdr:colOff>340995</xdr:colOff>
      <xdr:row>29</xdr:row>
      <xdr:rowOff>168275</xdr:rowOff>
    </xdr:from>
    <xdr:to>
      <xdr:col>1</xdr:col>
      <xdr:colOff>5538470</xdr:colOff>
      <xdr:row>70</xdr:row>
      <xdr:rowOff>66675</xdr:rowOff>
    </xdr:to>
    <xdr:sp>
      <xdr:nvSpPr>
        <xdr:cNvPr id="23" name="矩形 22" descr="背景"/>
        <xdr:cNvSpPr/>
      </xdr:nvSpPr>
      <xdr:spPr>
        <a:xfrm>
          <a:off x="340995" y="7131050"/>
          <a:ext cx="6301105" cy="7708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Microsoft YaHei UI" panose="020B0503020204020204" pitchFamily="34" charset="-122"/>
            <a:ea typeface="Microsoft YaHei UI" panose="020B0503020204020204" pitchFamily="34" charset="-122"/>
          </a:endParaRPr>
        </a:p>
      </xdr:txBody>
    </xdr:sp>
    <xdr:clientData/>
  </xdr:twoCellAnchor>
  <xdr:twoCellAnchor editAs="oneCell">
    <xdr:from>
      <xdr:col>0</xdr:col>
      <xdr:colOff>573405</xdr:colOff>
      <xdr:row>30</xdr:row>
      <xdr:rowOff>181610</xdr:rowOff>
    </xdr:from>
    <xdr:to>
      <xdr:col>1</xdr:col>
      <xdr:colOff>5241243</xdr:colOff>
      <xdr:row>34</xdr:row>
      <xdr:rowOff>118895</xdr:rowOff>
    </xdr:to>
    <xdr:sp>
      <xdr:nvSpPr>
        <xdr:cNvPr id="24" name="步骤" descr="使用公式拆分列"/>
        <xdr:cNvSpPr txBox="1"/>
      </xdr:nvSpPr>
      <xdr:spPr>
        <a:xfrm>
          <a:off x="573405" y="7334885"/>
          <a:ext cx="5770880" cy="699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Use Formulas to Quickly Parse Data into Columns</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oneCell">
    <xdr:from>
      <xdr:col>0</xdr:col>
      <xdr:colOff>600537</xdr:colOff>
      <xdr:row>36</xdr:row>
      <xdr:rowOff>83131</xdr:rowOff>
    </xdr:from>
    <xdr:to>
      <xdr:col>1</xdr:col>
      <xdr:colOff>5264867</xdr:colOff>
      <xdr:row>36</xdr:row>
      <xdr:rowOff>83131</xdr:rowOff>
    </xdr:to>
    <xdr:cxnSp>
      <xdr:nvCxnSpPr>
        <xdr:cNvPr id="25" name="直接连接符​​ 167" descr="装饰性线条"/>
        <xdr:cNvCxnSpPr/>
      </xdr:nvCxnSpPr>
      <xdr:spPr>
        <a:xfrm>
          <a:off x="600075" y="8378825"/>
          <a:ext cx="576834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0</xdr:col>
      <xdr:colOff>639222</xdr:colOff>
      <xdr:row>68</xdr:row>
      <xdr:rowOff>22196</xdr:rowOff>
    </xdr:from>
    <xdr:to>
      <xdr:col>1</xdr:col>
      <xdr:colOff>5303552</xdr:colOff>
      <xdr:row>68</xdr:row>
      <xdr:rowOff>22196</xdr:rowOff>
    </xdr:to>
    <xdr:cxnSp>
      <xdr:nvCxnSpPr>
        <xdr:cNvPr id="26" name="直接连接符​​ 168" descr="装饰性线条"/>
        <xdr:cNvCxnSpPr/>
      </xdr:nvCxnSpPr>
      <xdr:spPr>
        <a:xfrm>
          <a:off x="638810" y="14413865"/>
          <a:ext cx="576834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569595</xdr:colOff>
      <xdr:row>37</xdr:row>
      <xdr:rowOff>19050</xdr:rowOff>
    </xdr:from>
    <xdr:ext cx="5856323" cy="1270541"/>
    <xdr:sp>
      <xdr:nvSpPr>
        <xdr:cNvPr id="27" name="步骤" descr="可能需要编写一个公式来拆分数据。这样，如果更新了原始数据，则拆分数据也会随之更新。这是较高级的操作。但使用以下函数也可实现此功能：LEFT、RIGHT、FIND 和 LEN。有关这些功能的详细信息，请参阅此工作表底部的链接。但是如果你感到好奇，以下演示如何拆分 C56 单元格。浏览以下步骤时，请务必遵循右侧的图表："/>
        <xdr:cNvSpPr txBox="1"/>
      </xdr:nvSpPr>
      <xdr:spPr>
        <a:xfrm>
          <a:off x="569595" y="8505825"/>
          <a:ext cx="5855970" cy="127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Define a formula to parse the data. The parsed data changes with the original data. This is an advanced operation. To do so, use the following functions: LEFT, RIGHT, FIND, and LEN. For more information, read the instructions below to see how to parse the data at the cell C33. Be sure to follow the steps illustrated on the right: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clientData/>
  </xdr:oneCellAnchor>
  <xdr:twoCellAnchor>
    <xdr:from>
      <xdr:col>1</xdr:col>
      <xdr:colOff>4199890</xdr:colOff>
      <xdr:row>26</xdr:row>
      <xdr:rowOff>41910</xdr:rowOff>
    </xdr:from>
    <xdr:to>
      <xdr:col>1</xdr:col>
      <xdr:colOff>5153025</xdr:colOff>
      <xdr:row>28</xdr:row>
      <xdr:rowOff>274955</xdr:rowOff>
    </xdr:to>
    <xdr:sp>
      <xdr:nvSpPr>
        <xdr:cNvPr id="38" name="右箭头 37">
          <a:hlinkClick xmlns:r="http://schemas.openxmlformats.org/officeDocument/2006/relationships" r:id="rId2"/>
        </xdr:cNvPr>
        <xdr:cNvSpPr/>
      </xdr:nvSpPr>
      <xdr:spPr>
        <a:xfrm>
          <a:off x="5303520" y="556641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twoCellAnchor editAs="oneCell">
    <xdr:from>
      <xdr:col>3</xdr:col>
      <xdr:colOff>322262</xdr:colOff>
      <xdr:row>43</xdr:row>
      <xdr:rowOff>97472</xdr:rowOff>
    </xdr:from>
    <xdr:to>
      <xdr:col>3</xdr:col>
      <xdr:colOff>700087</xdr:colOff>
      <xdr:row>44</xdr:row>
      <xdr:rowOff>135572</xdr:rowOff>
    </xdr:to>
    <xdr:sp>
      <xdr:nvSpPr>
        <xdr:cNvPr id="39" name="左大括号 38" descr="括号线"/>
        <xdr:cNvSpPr/>
      </xdr:nvSpPr>
      <xdr:spPr>
        <a:xfrm rot="16200000">
          <a:off x="10318115" y="9652000"/>
          <a:ext cx="228600" cy="377825"/>
        </a:xfrm>
        <a:prstGeom prst="leftBrace">
          <a:avLst>
            <a:gd name="adj1" fmla="val 0"/>
            <a:gd name="adj2" fmla="val 8008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rtl="0"/>
          <a:endParaRPr lang="en-US" altLang="en-US">
            <a:latin typeface="Microsoft YaHei UI" panose="020B0503020204020204" pitchFamily="34" charset="-122"/>
            <a:ea typeface="Microsoft YaHei UI" panose="020B0503020204020204" pitchFamily="34" charset="-122"/>
          </a:endParaRPr>
        </a:p>
      </xdr:txBody>
    </xdr:sp>
    <xdr:clientData/>
  </xdr:twoCellAnchor>
  <xdr:twoCellAnchor>
    <xdr:from>
      <xdr:col>0</xdr:col>
      <xdr:colOff>665480</xdr:colOff>
      <xdr:row>44</xdr:row>
      <xdr:rowOff>158750</xdr:rowOff>
    </xdr:from>
    <xdr:to>
      <xdr:col>1</xdr:col>
      <xdr:colOff>5251529</xdr:colOff>
      <xdr:row>50</xdr:row>
      <xdr:rowOff>32182</xdr:rowOff>
    </xdr:to>
    <xdr:grpSp>
      <xdr:nvGrpSpPr>
        <xdr:cNvPr id="48" name="组合 47"/>
        <xdr:cNvGrpSpPr/>
      </xdr:nvGrpSpPr>
      <xdr:grpSpPr>
        <a:xfrm>
          <a:off x="665480" y="9979025"/>
          <a:ext cx="5689600" cy="1016000"/>
          <a:chOff x="688975" y="9195937"/>
          <a:chExt cx="5681424" cy="1016432"/>
        </a:xfrm>
      </xdr:grpSpPr>
      <xdr:sp>
        <xdr:nvSpPr>
          <xdr:cNvPr id="28" name="步骤" descr="双击包含柏隼的黄色单元格。我们使用了 LEFT 函数提取 C56 单元格左侧的字符。为了指定要提取的字符数，使用了 FIND 函数。阅读其工作原理图，完成后按 Esc "/>
          <xdr:cNvSpPr txBox="1"/>
        </xdr:nvSpPr>
        <xdr:spPr>
          <a:xfrm>
            <a:off x="1056875" y="9195937"/>
            <a:ext cx="5313524" cy="1016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Double-click the yellow cell containing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Jakarta</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r>
              <a:rPr lang="en-US" sz="1200" b="1">
                <a:solidFill>
                  <a:srgbClr val="404040"/>
                </a:solidFill>
                <a:latin typeface="PingFang SC" panose="020B0400000000000000" charset="-122"/>
                <a:ea typeface="PingFang SC" panose="020B0400000000000000" charset="-122"/>
                <a:cs typeface="Segoe UI" panose="020B0502040204020203" pitchFamily="34" charset="0"/>
              </a:rPr>
              <a:t> </a:t>
            </a:r>
            <a:r>
              <a:rPr lang="en-US" sz="1200">
                <a:solidFill>
                  <a:srgbClr val="404040"/>
                </a:solidFill>
                <a:latin typeface="PingFang SC" panose="020B0400000000000000" charset="-122"/>
                <a:ea typeface="PingFang SC" panose="020B0400000000000000" charset="-122"/>
                <a:cs typeface="Segoe UI" panose="020B0502040204020203" pitchFamily="34" charset="0"/>
              </a:rPr>
              <a:t> We used the LEFT function to extract the character to the left of the cell C33. To specify the number of characters to extract, we used the FIND function. View the diagram</a:t>
            </a:r>
            <a:r>
              <a:rPr lang="en-US" sz="1200" baseline="0">
                <a:solidFill>
                  <a:srgbClr val="404040"/>
                </a:solidFill>
                <a:latin typeface="PingFang SC" panose="020B0400000000000000" charset="-122"/>
                <a:ea typeface="PingFang SC" panose="020B0400000000000000" charset="-122"/>
                <a:cs typeface="Segoe UI" panose="020B0502040204020203" pitchFamily="34" charset="0"/>
              </a:rPr>
              <a:t> </a:t>
            </a:r>
            <a:r>
              <a:rPr lang="en-US" sz="1200" b="1" baseline="0">
                <a:solidFill>
                  <a:srgbClr val="404040"/>
                </a:solidFill>
                <a:latin typeface="PingFang SC" panose="020B0400000000000000" charset="-122"/>
                <a:ea typeface="PingFang SC" panose="020B0400000000000000" charset="-122"/>
                <a:cs typeface="Segoe UI" panose="020B0502040204020203" pitchFamily="34" charset="0"/>
              </a:rPr>
              <a:t>How it works</a:t>
            </a:r>
            <a:r>
              <a:rPr lang="en-US" sz="1200" baseline="0">
                <a:solidFill>
                  <a:srgbClr val="404040"/>
                </a:solidFill>
                <a:latin typeface="PingFang SC" panose="020B0400000000000000" charset="-122"/>
                <a:ea typeface="PingFang SC" panose="020B0400000000000000" charset="-122"/>
                <a:cs typeface="Segoe UI" panose="020B0502040204020203" pitchFamily="34" charset="0"/>
              </a:rPr>
              <a:t>, then press Esc. </a:t>
            </a:r>
            <a:endParaRPr lang="en-US" sz="1200" baseline="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40" name="椭圆 39"/>
          <xdr:cNvSpPr/>
        </xdr:nvSpPr>
        <xdr:spPr>
          <a:xfrm>
            <a:off x="688975" y="9195937"/>
            <a:ext cx="370840" cy="386080"/>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sz="1600">
                <a:latin typeface="PingFang SC" panose="020B0400000000000000" charset="-122"/>
                <a:ea typeface="PingFang SC" panose="020B0400000000000000" charset="-122"/>
              </a:rPr>
              <a:t>1</a:t>
            </a:r>
            <a:endParaRPr lang="en-US" sz="1600">
              <a:latin typeface="PingFang SC" panose="020B0400000000000000" charset="-122"/>
              <a:ea typeface="PingFang SC" panose="020B0400000000000000" charset="-122"/>
            </a:endParaRPr>
          </a:p>
        </xdr:txBody>
      </xdr:sp>
    </xdr:grpSp>
    <xdr:clientData/>
  </xdr:twoCellAnchor>
  <xdr:twoCellAnchor>
    <xdr:from>
      <xdr:col>0</xdr:col>
      <xdr:colOff>665480</xdr:colOff>
      <xdr:row>50</xdr:row>
      <xdr:rowOff>118110</xdr:rowOff>
    </xdr:from>
    <xdr:to>
      <xdr:col>1</xdr:col>
      <xdr:colOff>5250893</xdr:colOff>
      <xdr:row>54</xdr:row>
      <xdr:rowOff>118435</xdr:rowOff>
    </xdr:to>
    <xdr:grpSp>
      <xdr:nvGrpSpPr>
        <xdr:cNvPr id="47" name="组合 46"/>
        <xdr:cNvGrpSpPr/>
      </xdr:nvGrpSpPr>
      <xdr:grpSpPr>
        <a:xfrm>
          <a:off x="665480" y="11081385"/>
          <a:ext cx="5688965" cy="762000"/>
          <a:chOff x="688975" y="10194290"/>
          <a:chExt cx="5680788" cy="762325"/>
        </a:xfrm>
      </xdr:grpSpPr>
      <xdr:sp>
        <xdr:nvSpPr>
          <xdr:cNvPr id="30" name="步骤" descr="然后，我们创建了一个[辅助列]。该列仅用于“辅助”提取单元格中的其他文本。这是一个临时列，稍后可隐藏"/>
          <xdr:cNvSpPr txBox="1"/>
        </xdr:nvSpPr>
        <xdr:spPr>
          <a:xfrm>
            <a:off x="1056238" y="10194290"/>
            <a:ext cx="5313525" cy="76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We then created an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[Secondary Column]</a:t>
            </a:r>
            <a:r>
              <a:rPr lang="en-US" sz="1200">
                <a:solidFill>
                  <a:srgbClr val="404040"/>
                </a:solidFill>
                <a:latin typeface="PingFang SC" panose="020B0400000000000000" charset="-122"/>
                <a:ea typeface="PingFang SC" panose="020B0400000000000000" charset="-122"/>
                <a:cs typeface="Segoe UI" panose="020B0502040204020203" pitchFamily="34" charset="0"/>
              </a:rPr>
              <a:t>. This column is used only as a secondary column for extracting other texts in the cell. This is a temporary column, </a:t>
            </a:r>
            <a:r>
              <a:rPr lang="en-US" sz="1200" baseline="0">
                <a:solidFill>
                  <a:srgbClr val="404040"/>
                </a:solidFill>
                <a:latin typeface="PingFang SC" panose="020B0400000000000000" charset="-122"/>
                <a:ea typeface="PingFang SC" panose="020B0400000000000000" charset="-122"/>
                <a:cs typeface="Segoe UI" panose="020B0502040204020203" pitchFamily="34" charset="0"/>
              </a:rPr>
              <a:t>which can be hidden later. </a:t>
            </a:r>
            <a:endParaRPr lang="en-US" sz="1200" baseline="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41" name="椭圆 40"/>
          <xdr:cNvSpPr/>
        </xdr:nvSpPr>
        <xdr:spPr>
          <a:xfrm>
            <a:off x="688975" y="10194290"/>
            <a:ext cx="370840" cy="386080"/>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2</a:t>
            </a:r>
            <a:endParaRPr lang="en-US" sz="1600">
              <a:latin typeface="PingFang SC" panose="020B0400000000000000" charset="-122"/>
              <a:ea typeface="PingFang SC" panose="020B0400000000000000" charset="-122"/>
            </a:endParaRPr>
          </a:p>
        </xdr:txBody>
      </xdr:sp>
    </xdr:grpSp>
    <xdr:clientData/>
  </xdr:twoCellAnchor>
  <xdr:twoCellAnchor>
    <xdr:from>
      <xdr:col>0</xdr:col>
      <xdr:colOff>688975</xdr:colOff>
      <xdr:row>55</xdr:row>
      <xdr:rowOff>13405</xdr:rowOff>
    </xdr:from>
    <xdr:to>
      <xdr:col>1</xdr:col>
      <xdr:colOff>5172972</xdr:colOff>
      <xdr:row>59</xdr:row>
      <xdr:rowOff>13730</xdr:rowOff>
    </xdr:to>
    <xdr:grpSp>
      <xdr:nvGrpSpPr>
        <xdr:cNvPr id="46" name="组合 45"/>
        <xdr:cNvGrpSpPr/>
      </xdr:nvGrpSpPr>
      <xdr:grpSpPr>
        <a:xfrm>
          <a:off x="688975" y="11929110"/>
          <a:ext cx="5587365" cy="762000"/>
          <a:chOff x="688975" y="10959465"/>
          <a:chExt cx="5579372" cy="762325"/>
        </a:xfrm>
      </xdr:grpSpPr>
      <xdr:sp>
        <xdr:nvSpPr>
          <xdr:cNvPr id="34" name="步骤" descr="双击[辅助列]中的“彭德威”。你将看到我们使用 RIGHT、LEN 和 FIND 函数提取从第一个空格开始直到单元格结尾的字符"/>
          <xdr:cNvSpPr txBox="1"/>
        </xdr:nvSpPr>
        <xdr:spPr>
          <a:xfrm>
            <a:off x="1046717" y="10959465"/>
            <a:ext cx="5221630" cy="76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Double-click Capital Indonesia in the [Secondary Column]</a:t>
            </a:r>
            <a:r>
              <a:rPr lang="en-US" sz="1200" b="0">
                <a:solidFill>
                  <a:srgbClr val="404040"/>
                </a:solidFill>
                <a:latin typeface="PingFang SC" panose="020B0400000000000000" charset="-122"/>
                <a:ea typeface="PingFang SC" panose="020B0400000000000000" charset="-122"/>
                <a:cs typeface="Segoe UI" panose="020B0502040204020203" pitchFamily="34" charset="0"/>
              </a:rPr>
              <a:t>.</a:t>
            </a:r>
            <a:r>
              <a:rPr lang="en-US" sz="1200">
                <a:solidFill>
                  <a:srgbClr val="404040"/>
                </a:solidFill>
                <a:latin typeface="PingFang SC" panose="020B0400000000000000" charset="-122"/>
                <a:ea typeface="PingFang SC" panose="020B0400000000000000" charset="-122"/>
                <a:cs typeface="Segoe UI" panose="020B0502040204020203" pitchFamily="34" charset="0"/>
              </a:rPr>
              <a:t> You can see that we used the RIGHT, LEN, and</a:t>
            </a:r>
            <a:r>
              <a:rPr lang="en-US" sz="1200" baseline="0">
                <a:solidFill>
                  <a:srgbClr val="404040"/>
                </a:solidFill>
                <a:latin typeface="PingFang SC" panose="020B0400000000000000" charset="-122"/>
                <a:ea typeface="PingFang SC" panose="020B0400000000000000" charset="-122"/>
                <a:cs typeface="Segoe UI" panose="020B0502040204020203" pitchFamily="34" charset="0"/>
              </a:rPr>
              <a:t> </a:t>
            </a:r>
            <a:r>
              <a:rPr lang="en-US" sz="1200">
                <a:solidFill>
                  <a:srgbClr val="404040"/>
                </a:solidFill>
                <a:latin typeface="PingFang SC" panose="020B0400000000000000" charset="-122"/>
                <a:ea typeface="PingFang SC" panose="020B0400000000000000" charset="-122"/>
                <a:cs typeface="Segoe UI" panose="020B0502040204020203" pitchFamily="34" charset="0"/>
              </a:rPr>
              <a:t>FIND functions to extract the characters from the first space to the end of the cell.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42" name="椭圆 41"/>
          <xdr:cNvSpPr/>
        </xdr:nvSpPr>
        <xdr:spPr>
          <a:xfrm>
            <a:off x="688975" y="10959465"/>
            <a:ext cx="370840" cy="386080"/>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3</a:t>
            </a:r>
            <a:endParaRPr lang="en-US" sz="1600">
              <a:latin typeface="PingFang SC" panose="020B0400000000000000" charset="-122"/>
              <a:ea typeface="PingFang SC" panose="020B0400000000000000" charset="-122"/>
            </a:endParaRPr>
          </a:p>
        </xdr:txBody>
      </xdr:sp>
    </xdr:grpSp>
    <xdr:clientData/>
  </xdr:twoCellAnchor>
  <xdr:twoCellAnchor>
    <xdr:from>
      <xdr:col>0</xdr:col>
      <xdr:colOff>688975</xdr:colOff>
      <xdr:row>59</xdr:row>
      <xdr:rowOff>109855</xdr:rowOff>
    </xdr:from>
    <xdr:to>
      <xdr:col>1</xdr:col>
      <xdr:colOff>5264785</xdr:colOff>
      <xdr:row>62</xdr:row>
      <xdr:rowOff>136525</xdr:rowOff>
    </xdr:to>
    <xdr:grpSp>
      <xdr:nvGrpSpPr>
        <xdr:cNvPr id="45" name="组合 44"/>
        <xdr:cNvGrpSpPr/>
      </xdr:nvGrpSpPr>
      <xdr:grpSpPr>
        <a:xfrm>
          <a:off x="688975" y="12787630"/>
          <a:ext cx="5679440" cy="598170"/>
          <a:chOff x="688975" y="11845443"/>
          <a:chExt cx="5671355" cy="598425"/>
        </a:xfrm>
      </xdr:grpSpPr>
      <xdr:sp>
        <xdr:nvSpPr>
          <xdr:cNvPr id="36" name="步骤" descr="双击彭德威。这里我们使用了与步骤 1 中几乎相同的公式，但不是从 C56 中提取字符，而是从 F56 中提取"/>
          <xdr:cNvSpPr txBox="1"/>
        </xdr:nvSpPr>
        <xdr:spPr>
          <a:xfrm>
            <a:off x="1044269" y="11845443"/>
            <a:ext cx="5316061" cy="598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Arial" panose="020B0604020202090204" pitchFamily="7" charset="0"/>
              </a:rPr>
              <a:t>Double-click </a:t>
            </a:r>
            <a:r>
              <a:rPr lang="en-US" sz="1200" b="1">
                <a:solidFill>
                  <a:srgbClr val="404040"/>
                </a:solidFill>
                <a:latin typeface="PingFang SC" panose="020B0400000000000000" charset="-122"/>
                <a:ea typeface="PingFang SC" panose="020B0400000000000000" charset="-122"/>
                <a:cs typeface="Arial" panose="020B0604020202090204" pitchFamily="7" charset="0"/>
              </a:rPr>
              <a:t>Capital</a:t>
            </a:r>
            <a:r>
              <a:rPr lang="en-US" sz="1200">
                <a:solidFill>
                  <a:srgbClr val="404040"/>
                </a:solidFill>
                <a:latin typeface="PingFang SC" panose="020B0400000000000000" charset="-122"/>
                <a:ea typeface="PingFang SC" panose="020B0400000000000000" charset="-122"/>
                <a:cs typeface="Arial" panose="020B0604020202090204" pitchFamily="7" charset="0"/>
              </a:rPr>
              <a:t>. Here, we used almost the same formula as in step 1, but instead of extracting characters from C33, we extracted the characters from F33. </a:t>
            </a:r>
            <a:endParaRPr lang="en-US" sz="1200">
              <a:solidFill>
                <a:srgbClr val="404040"/>
              </a:solidFill>
              <a:latin typeface="PingFang SC" panose="020B0400000000000000" charset="-122"/>
              <a:ea typeface="PingFang SC" panose="020B0400000000000000" charset="-122"/>
              <a:cs typeface="Arial" panose="020B0604020202090204" pitchFamily="7" charset="0"/>
            </a:endParaRPr>
          </a:p>
        </xdr:txBody>
      </xdr:sp>
      <xdr:sp>
        <xdr:nvSpPr>
          <xdr:cNvPr id="43" name="椭圆 42"/>
          <xdr:cNvSpPr/>
        </xdr:nvSpPr>
        <xdr:spPr>
          <a:xfrm>
            <a:off x="688975" y="11845443"/>
            <a:ext cx="370840" cy="386080"/>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Arial" panose="020B0604020202090204" pitchFamily="7" charset="0"/>
              </a:rPr>
              <a:t>4</a:t>
            </a:r>
            <a:endParaRPr lang="en-US" sz="1600">
              <a:latin typeface="PingFang SC" panose="020B0400000000000000" charset="-122"/>
              <a:ea typeface="PingFang SC" panose="020B0400000000000000" charset="-122"/>
              <a:cs typeface="Arial" panose="020B0604020202090204" pitchFamily="7" charset="0"/>
            </a:endParaRPr>
          </a:p>
        </xdr:txBody>
      </xdr:sp>
    </xdr:grpSp>
    <xdr:clientData/>
  </xdr:twoCellAnchor>
  <xdr:twoCellAnchor>
    <xdr:from>
      <xdr:col>0</xdr:col>
      <xdr:colOff>688975</xdr:colOff>
      <xdr:row>64</xdr:row>
      <xdr:rowOff>16042</xdr:rowOff>
    </xdr:from>
    <xdr:to>
      <xdr:col>1</xdr:col>
      <xdr:colOff>5264867</xdr:colOff>
      <xdr:row>66</xdr:row>
      <xdr:rowOff>143258</xdr:rowOff>
    </xdr:to>
    <xdr:grpSp>
      <xdr:nvGrpSpPr>
        <xdr:cNvPr id="35" name="组合 34"/>
        <xdr:cNvGrpSpPr/>
      </xdr:nvGrpSpPr>
      <xdr:grpSpPr>
        <a:xfrm>
          <a:off x="688975" y="13646150"/>
          <a:ext cx="5679440" cy="508000"/>
          <a:chOff x="688975" y="12884317"/>
          <a:chExt cx="5671267" cy="508216"/>
        </a:xfrm>
      </xdr:grpSpPr>
      <xdr:sp>
        <xdr:nvSpPr>
          <xdr:cNvPr id="32" name="步骤" descr="双击彭德威。此处是与步骤 3 中相同的公式，但是从 F56 而不是 C56 单元格中提取字符"/>
          <xdr:cNvSpPr txBox="1"/>
        </xdr:nvSpPr>
        <xdr:spPr>
          <a:xfrm>
            <a:off x="1046717" y="12884317"/>
            <a:ext cx="5313525" cy="508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tIns="0" bIns="0" rtlCol="0" anchor="t">
            <a:spAutoFit/>
          </a:bodyP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Arial" panose="020B0604020202090204" pitchFamily="7" charset="0"/>
              </a:rPr>
              <a:t>Double-click </a:t>
            </a:r>
            <a:r>
              <a:rPr lang="en-US" sz="1200" b="1">
                <a:solidFill>
                  <a:srgbClr val="404040"/>
                </a:solidFill>
                <a:latin typeface="PingFang SC" panose="020B0400000000000000" charset="-122"/>
                <a:ea typeface="PingFang SC" panose="020B0400000000000000" charset="-122"/>
                <a:cs typeface="Arial" panose="020B0604020202090204" pitchFamily="7" charset="0"/>
              </a:rPr>
              <a:t>Indonesia</a:t>
            </a:r>
            <a:r>
              <a:rPr lang="en-US" sz="1200">
                <a:solidFill>
                  <a:srgbClr val="404040"/>
                </a:solidFill>
                <a:latin typeface="PingFang SC" panose="020B0400000000000000" charset="-122"/>
                <a:ea typeface="PingFang SC" panose="020B0400000000000000" charset="-122"/>
                <a:cs typeface="Arial" panose="020B0604020202090204" pitchFamily="7" charset="0"/>
              </a:rPr>
              <a:t>. This formula is the same as in step 3, but extracts the characters from the cell F33 instead of C33.</a:t>
            </a:r>
            <a:endParaRPr lang="en-US" sz="1200">
              <a:solidFill>
                <a:srgbClr val="404040"/>
              </a:solidFill>
              <a:latin typeface="PingFang SC" panose="020B0400000000000000" charset="-122"/>
              <a:ea typeface="PingFang SC" panose="020B0400000000000000" charset="-122"/>
              <a:cs typeface="Arial" panose="020B0604020202090204" pitchFamily="7" charset="0"/>
            </a:endParaRPr>
          </a:p>
        </xdr:txBody>
      </xdr:sp>
      <xdr:sp>
        <xdr:nvSpPr>
          <xdr:cNvPr id="44" name="椭圆 43"/>
          <xdr:cNvSpPr/>
        </xdr:nvSpPr>
        <xdr:spPr>
          <a:xfrm>
            <a:off x="688975" y="12884317"/>
            <a:ext cx="370840" cy="386080"/>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Arial" panose="020B0604020202090204" pitchFamily="7" charset="0"/>
              </a:rPr>
              <a:t>5</a:t>
            </a:r>
            <a:endParaRPr lang="en-US" sz="1600">
              <a:latin typeface="PingFang SC" panose="020B0400000000000000" charset="-122"/>
              <a:ea typeface="PingFang SC" panose="020B0400000000000000" charset="-122"/>
              <a:cs typeface="Arial" panose="020B0604020202090204" pitchFamily="7" charset="0"/>
            </a:endParaRPr>
          </a:p>
        </xdr:txBody>
      </xdr:sp>
    </xdr:grp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645160</xdr:colOff>
      <xdr:row>1</xdr:row>
      <xdr:rowOff>75565</xdr:rowOff>
    </xdr:from>
    <xdr:to>
      <xdr:col>8</xdr:col>
      <xdr:colOff>152400</xdr:colOff>
      <xdr:row>71</xdr:row>
      <xdr:rowOff>1905</xdr:rowOff>
    </xdr:to>
    <xdr:grpSp>
      <xdr:nvGrpSpPr>
        <xdr:cNvPr id="2" name="使用填充柄复制单元格" descr="使用填充柄复制单元格&#10;有时不需要数据在填充时出现更改。相反，你只想将&#10;值复制到其他相邻单元格中。方法如下：&#10;单击写有单词“农产品”的单元格。将光标置于单元格的右下角，&#10;直到它变成十字形，然后向下拖动 3 个单元格。&#10;现在选择写有单词“水果”的单元格。再次将光标置于单元格的右下角，&#10;然后在出现十字形时双击。这是另一种&#10;向下填充方式，可用于需要填充一长列的情况。 "/>
        <xdr:cNvGrpSpPr/>
      </xdr:nvGrpSpPr>
      <xdr:grpSpPr>
        <a:xfrm>
          <a:off x="1412875" y="288925"/>
          <a:ext cx="4881245" cy="14861540"/>
          <a:chOff x="9551" y="-19450"/>
          <a:chExt cx="6271680" cy="11038307"/>
        </a:xfrm>
      </xdr:grpSpPr>
      <xdr:sp>
        <xdr:nvSpPr>
          <xdr:cNvPr id="3" name="矩形 2" descr="背景"/>
          <xdr:cNvSpPr/>
        </xdr:nvSpPr>
        <xdr:spPr>
          <a:xfrm>
            <a:off x="9551" y="-18963"/>
            <a:ext cx="6136770" cy="1103782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PingFang SC" panose="020B0400000000000000" charset="-122"/>
              <a:ea typeface="PingFang SC" panose="020B0400000000000000" charset="-122"/>
            </a:endParaRPr>
          </a:p>
        </xdr:txBody>
      </xdr:sp>
      <xdr:sp>
        <xdr:nvSpPr>
          <xdr:cNvPr id="4" name="步骤" descr="使用填充柄复制单元格"/>
          <xdr:cNvSpPr txBox="1"/>
        </xdr:nvSpPr>
        <xdr:spPr>
          <a:xfrm>
            <a:off x="231747" y="-19450"/>
            <a:ext cx="6049484" cy="585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PingFang SC" panose="020B0400000000000000" charset="-122"/>
                <a:ea typeface="PingFang SC" panose="020B0400000000000000" charset="-122"/>
                <a:cs typeface="+mn-lt"/>
              </a:rPr>
              <a:t>Merging, A Simpler Way for Data Processing</a:t>
            </a:r>
            <a:endParaRPr lang="en-US" sz="2200" b="0">
              <a:solidFill>
                <a:schemeClr val="bg2">
                  <a:lumMod val="25000"/>
                </a:schemeClr>
              </a:solidFill>
              <a:latin typeface="PingFang SC" panose="020B0400000000000000" charset="-122"/>
              <a:ea typeface="PingFang SC" panose="020B0400000000000000" charset="-122"/>
              <a:cs typeface="+mn-lt"/>
            </a:endParaRPr>
          </a:p>
        </xdr:txBody>
      </xdr:sp>
      <xdr:cxnSp>
        <xdr:nvCxnSpPr>
          <xdr:cNvPr id="5" name="直接连接符 4" descr="装饰性线条"/>
          <xdr:cNvCxnSpPr/>
        </xdr:nvCxnSpPr>
        <xdr:spPr>
          <a:xfrm>
            <a:off x="234924" y="588512"/>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6" name="直接连接符 5" descr="装饰性线条"/>
          <xdr:cNvCxnSpPr/>
        </xdr:nvCxnSpPr>
        <xdr:spPr>
          <a:xfrm>
            <a:off x="373837" y="10102922"/>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7" name="步骤" descr="有时不需要数字在填充时发生改变。而只想将值复制到其他的相邻单元格。方法如下："/>
          <xdr:cNvSpPr txBox="1"/>
        </xdr:nvSpPr>
        <xdr:spPr>
          <a:xfrm>
            <a:off x="206756" y="656416"/>
            <a:ext cx="5300703" cy="588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mn-lt"/>
              </a:rPr>
              <a:t>In case of a large volume of data, you can merge the data or cells to make your data sheet even simpler. How shall we do to merge multiple cells with the same attribute into one, or move worksheets from other workbooks into the current one? Let us look into the details:</a:t>
            </a:r>
            <a:endParaRPr lang="en-US" sz="1200">
              <a:solidFill>
                <a:srgbClr val="404040"/>
              </a:solidFill>
              <a:latin typeface="PingFang SC" panose="020B0400000000000000" charset="-122"/>
              <a:ea typeface="PingFang SC" panose="020B0400000000000000" charset="-122"/>
              <a:cs typeface="+mn-lt"/>
            </a:endParaRPr>
          </a:p>
          <a:p>
            <a:endParaRPr lang="en-US" sz="1200">
              <a:solidFill>
                <a:srgbClr val="404040"/>
              </a:solidFill>
              <a:latin typeface="PingFang SC" panose="020B0400000000000000" charset="-122"/>
              <a:ea typeface="PingFang SC" panose="020B0400000000000000" charset="-122"/>
              <a:cs typeface="+mn-lt"/>
            </a:endParaRPr>
          </a:p>
          <a:p>
            <a:endParaRPr lang="en-US" sz="1200">
              <a:solidFill>
                <a:srgbClr val="404040"/>
              </a:solidFill>
              <a:latin typeface="PingFang SC" panose="020B0400000000000000" charset="-122"/>
              <a:ea typeface="PingFang SC" panose="020B0400000000000000" charset="-122"/>
              <a:cs typeface="+mn-lt"/>
            </a:endParaRPr>
          </a:p>
        </xdr:txBody>
      </xdr:sp>
      <xdr:sp>
        <xdr:nvSpPr>
          <xdr:cNvPr id="8" name="步骤" descr="单击写有单词“农产品”的单元格。将光标置于单元格的右下角，直到它变成十字形，然后向下拖动三个单元格"/>
          <xdr:cNvSpPr txBox="1"/>
        </xdr:nvSpPr>
        <xdr:spPr>
          <a:xfrm>
            <a:off x="703764" y="1675650"/>
            <a:ext cx="4809387" cy="619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mn-lt"/>
              </a:rPr>
              <a:t>Merge Cells: </a:t>
            </a:r>
            <a:endParaRPr lang="en-US" sz="1200">
              <a:solidFill>
                <a:schemeClr val="tx1">
                  <a:lumMod val="75000"/>
                  <a:lumOff val="25000"/>
                </a:schemeClr>
              </a:solidFill>
              <a:latin typeface="PingFang SC" panose="020B0400000000000000" charset="-122"/>
              <a:ea typeface="PingFang SC" panose="020B0400000000000000" charset="-122"/>
              <a:cs typeface="+mn-lt"/>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mn-lt"/>
              </a:rPr>
              <a:t>1. Select the data, then select Merge &amp; Center under the Start tab. </a:t>
            </a:r>
            <a:endParaRPr lang="en-US" sz="1200">
              <a:solidFill>
                <a:schemeClr val="tx1">
                  <a:lumMod val="75000"/>
                  <a:lumOff val="25000"/>
                </a:schemeClr>
              </a:solidFill>
              <a:latin typeface="PingFang SC" panose="020B0400000000000000" charset="-122"/>
              <a:ea typeface="PingFang SC" panose="020B0400000000000000" charset="-122"/>
              <a:cs typeface="+mn-lt"/>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mn-lt"/>
              </a:rPr>
              <a:t>2. You can choose several modes here.</a:t>
            </a:r>
            <a:endParaRPr lang="en-US" sz="1200">
              <a:solidFill>
                <a:schemeClr val="tx1">
                  <a:lumMod val="75000"/>
                  <a:lumOff val="25000"/>
                </a:schemeClr>
              </a:solidFill>
              <a:latin typeface="PingFang SC" panose="020B0400000000000000" charset="-122"/>
              <a:ea typeface="PingFang SC" panose="020B0400000000000000" charset="-122"/>
              <a:cs typeface="+mn-lt"/>
            </a:endParaRPr>
          </a:p>
        </xdr:txBody>
      </xdr:sp>
      <xdr:sp>
        <xdr:nvSpPr>
          <xdr:cNvPr id="9" name="椭圆 8" descr="1"/>
          <xdr:cNvSpPr/>
        </xdr:nvSpPr>
        <xdr:spPr>
          <a:xfrm>
            <a:off x="263028" y="1689291"/>
            <a:ext cx="466369" cy="26044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0" name="步骤" descr="现在选择写有单词“水果”的单元格。再次将光标置于右下角，当变成十字形时，双击。这是另一种向下填充方式，可用于需要填充一长列的情况"/>
          <xdr:cNvSpPr txBox="1"/>
        </xdr:nvSpPr>
        <xdr:spPr>
          <a:xfrm>
            <a:off x="823126" y="4004690"/>
            <a:ext cx="4809056" cy="3163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mn-lt"/>
              </a:rPr>
              <a:t>Move worksheets from other workbooks into the current one: </a:t>
            </a:r>
            <a:endParaRPr lang="en-US" sz="1200">
              <a:solidFill>
                <a:schemeClr val="tx1">
                  <a:lumMod val="75000"/>
                  <a:lumOff val="25000"/>
                </a:schemeClr>
              </a:solidFill>
              <a:latin typeface="PingFang SC" panose="020B0400000000000000" charset="-122"/>
              <a:ea typeface="PingFang SC" panose="020B0400000000000000" charset="-122"/>
              <a:cs typeface="+mn-lt"/>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mn-lt"/>
              </a:rPr>
              <a:t>1. Open the worksheet you want to move. Right-click the file name at the bottom of the worksheet and select Move or Copy Sheet.</a:t>
            </a:r>
            <a:r>
              <a:rPr lang="en-US">
                <a:latin typeface="PingFang SC" panose="020B0400000000000000" charset="-122"/>
                <a:ea typeface="PingFang SC" panose="020B0400000000000000" charset="-122"/>
                <a:cs typeface="+mn-lt"/>
              </a:rPr>
              <a:t>
</a:t>
            </a:r>
            <a:endParaRPr lang="en-US">
              <a:latin typeface="PingFang SC" panose="020B0400000000000000" charset="-122"/>
              <a:ea typeface="PingFang SC" panose="020B0400000000000000" charset="-122"/>
              <a:cs typeface="+mn-lt"/>
            </a:endParaRPr>
          </a:p>
          <a:p>
            <a:pPr lvl="0">
              <a:defRPr/>
            </a:pPr>
            <a:r>
              <a:rPr lang="en-US">
                <a:latin typeface="PingFang SC" panose="020B0400000000000000" charset="-122"/>
                <a:ea typeface="PingFang SC" panose="020B0400000000000000" charset="-122"/>
                <a:cs typeface="+mn-lt"/>
              </a:rPr>
              <a:t>
</a:t>
            </a:r>
            <a:endParaRPr lang="en-US">
              <a:latin typeface="PingFang SC" panose="020B0400000000000000" charset="-122"/>
              <a:ea typeface="PingFang SC" panose="020B0400000000000000" charset="-122"/>
              <a:cs typeface="+mn-lt"/>
            </a:endParaRPr>
          </a:p>
          <a:p>
            <a:pPr lvl="0">
              <a:defRPr/>
            </a:pPr>
            <a:r>
              <a:rPr lang="en-US">
                <a:latin typeface="PingFang SC" panose="020B0400000000000000" charset="-122"/>
                <a:ea typeface="PingFang SC" panose="020B0400000000000000" charset="-122"/>
                <a:cs typeface="+mn-lt"/>
              </a:rPr>
              <a:t>
</a:t>
            </a:r>
            <a:endParaRPr lang="en-US">
              <a:latin typeface="PingFang SC" panose="020B0400000000000000" charset="-122"/>
              <a:ea typeface="PingFang SC" panose="020B0400000000000000" charset="-122"/>
              <a:cs typeface="+mn-lt"/>
            </a:endParaRPr>
          </a:p>
          <a:p>
            <a:pPr lvl="0">
              <a:defRPr/>
            </a:pPr>
            <a:r>
              <a:rPr lang="en-US">
                <a:latin typeface="PingFang SC" panose="020B0400000000000000" charset="-122"/>
                <a:ea typeface="PingFang SC" panose="020B0400000000000000" charset="-122"/>
                <a:cs typeface="+mn-lt"/>
              </a:rPr>
              <a:t>
</a:t>
            </a:r>
            <a:endParaRPr lang="en-US">
              <a:latin typeface="PingFang SC" panose="020B0400000000000000" charset="-122"/>
              <a:ea typeface="PingFang SC" panose="020B0400000000000000" charset="-122"/>
              <a:cs typeface="+mn-lt"/>
            </a:endParaRPr>
          </a:p>
          <a:p>
            <a:pPr lvl="0">
              <a:defRPr/>
            </a:pPr>
            <a:endParaRPr lang="en-US">
              <a:latin typeface="PingFang SC" panose="020B0400000000000000" charset="-122"/>
              <a:ea typeface="PingFang SC" panose="020B0400000000000000" charset="-122"/>
              <a:cs typeface="+mn-lt"/>
            </a:endParaRPr>
          </a:p>
          <a:p>
            <a:pPr lvl="0">
              <a:defRPr/>
            </a:pPr>
            <a:endParaRPr lang="en-US">
              <a:latin typeface="PingFang SC" panose="020B0400000000000000" charset="-122"/>
              <a:ea typeface="PingFang SC" panose="020B0400000000000000" charset="-122"/>
              <a:cs typeface="+mn-lt"/>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mn-lt"/>
              </a:rPr>
              <a:t>2. Here you can move the worksheet to the specified position in other workbooks.</a:t>
            </a:r>
            <a:endParaRPr lang="en-US" sz="1200">
              <a:solidFill>
                <a:schemeClr val="tx1">
                  <a:lumMod val="75000"/>
                  <a:lumOff val="25000"/>
                </a:schemeClr>
              </a:solidFill>
              <a:latin typeface="PingFang SC" panose="020B0400000000000000" charset="-122"/>
              <a:ea typeface="PingFang SC" panose="020B0400000000000000" charset="-122"/>
              <a:cs typeface="+mn-lt"/>
            </a:endParaRPr>
          </a:p>
        </xdr:txBody>
      </xdr:sp>
      <xdr:sp>
        <xdr:nvSpPr>
          <xdr:cNvPr id="11" name="椭圆 10" descr="2"/>
          <xdr:cNvSpPr/>
        </xdr:nvSpPr>
        <xdr:spPr>
          <a:xfrm>
            <a:off x="262158" y="4018496"/>
            <a:ext cx="466369" cy="26044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mn-lt"/>
              </a:rPr>
              <a:t>2</a:t>
            </a:r>
            <a:endParaRPr lang="en-US" sz="1600">
              <a:latin typeface="PingFang SC" panose="020B0400000000000000" charset="-122"/>
              <a:ea typeface="PingFang SC" panose="020B0400000000000000" charset="-122"/>
              <a:cs typeface="+mn-lt"/>
            </a:endParaRPr>
          </a:p>
        </xdr:txBody>
      </xdr:sp>
    </xdr:grpSp>
    <xdr:clientData/>
  </xdr:twoCellAnchor>
  <xdr:twoCellAnchor>
    <xdr:from>
      <xdr:col>6</xdr:col>
      <xdr:colOff>215900</xdr:colOff>
      <xdr:row>67</xdr:row>
      <xdr:rowOff>29845</xdr:rowOff>
    </xdr:from>
    <xdr:to>
      <xdr:col>7</xdr:col>
      <xdr:colOff>386080</xdr:colOff>
      <xdr:row>70</xdr:row>
      <xdr:rowOff>72390</xdr:rowOff>
    </xdr:to>
    <xdr:sp>
      <xdr:nvSpPr>
        <xdr:cNvPr id="14" name="右箭头 13">
          <a:hlinkClick xmlns:r="http://schemas.openxmlformats.org/officeDocument/2006/relationships" r:id="rId1"/>
        </xdr:cNvPr>
        <xdr:cNvSpPr/>
      </xdr:nvSpPr>
      <xdr:spPr>
        <a:xfrm>
          <a:off x="4822190" y="14324965"/>
          <a:ext cx="937895" cy="6826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twoCellAnchor>
    <xdr:from>
      <xdr:col>12</xdr:col>
      <xdr:colOff>0</xdr:colOff>
      <xdr:row>17</xdr:row>
      <xdr:rowOff>123825</xdr:rowOff>
    </xdr:from>
    <xdr:to>
      <xdr:col>12</xdr:col>
      <xdr:colOff>1047750</xdr:colOff>
      <xdr:row>17</xdr:row>
      <xdr:rowOff>123825</xdr:rowOff>
    </xdr:to>
    <xdr:cxnSp>
      <xdr:nvCxnSpPr>
        <xdr:cNvPr id="19" name="直接连接符 18"/>
        <xdr:cNvCxnSpPr/>
      </xdr:nvCxnSpPr>
      <xdr:spPr>
        <a:xfrm>
          <a:off x="9432925" y="3750945"/>
          <a:ext cx="1047750" cy="0"/>
        </a:xfrm>
        <a:prstGeom prst="line">
          <a:avLst/>
        </a:prstGeom>
        <a:ln>
          <a:solidFill>
            <a:schemeClr val="bg1"/>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635635</xdr:colOff>
      <xdr:row>16</xdr:row>
      <xdr:rowOff>118110</xdr:rowOff>
    </xdr:from>
    <xdr:to>
      <xdr:col>5</xdr:col>
      <xdr:colOff>139065</xdr:colOff>
      <xdr:row>26</xdr:row>
      <xdr:rowOff>92710</xdr:rowOff>
    </xdr:to>
    <xdr:pic>
      <xdr:nvPicPr>
        <xdr:cNvPr id="15" name="Picture 14"/>
        <xdr:cNvPicPr>
          <a:picLocks noChangeAspect="1"/>
        </xdr:cNvPicPr>
      </xdr:nvPicPr>
      <xdr:blipFill>
        <a:blip r:embed="rId2"/>
        <a:stretch>
          <a:fillRect/>
        </a:stretch>
      </xdr:blipFill>
      <xdr:spPr>
        <a:xfrm>
          <a:off x="2171065" y="3531870"/>
          <a:ext cx="1806575" cy="2108200"/>
        </a:xfrm>
        <a:prstGeom prst="rect">
          <a:avLst/>
        </a:prstGeom>
        <a:noFill/>
        <a:ln w="9525">
          <a:noFill/>
        </a:ln>
      </xdr:spPr>
    </xdr:pic>
    <xdr:clientData/>
  </xdr:twoCellAnchor>
  <xdr:twoCellAnchor>
    <xdr:from>
      <xdr:col>2</xdr:col>
      <xdr:colOff>615315</xdr:colOff>
      <xdr:row>32</xdr:row>
      <xdr:rowOff>38735</xdr:rowOff>
    </xdr:from>
    <xdr:to>
      <xdr:col>5</xdr:col>
      <xdr:colOff>16510</xdr:colOff>
      <xdr:row>42</xdr:row>
      <xdr:rowOff>171450</xdr:rowOff>
    </xdr:to>
    <xdr:pic>
      <xdr:nvPicPr>
        <xdr:cNvPr id="18" name="Picture 17"/>
        <xdr:cNvPicPr>
          <a:picLocks noChangeAspect="1"/>
        </xdr:cNvPicPr>
      </xdr:nvPicPr>
      <xdr:blipFill>
        <a:blip r:embed="rId3"/>
        <a:stretch>
          <a:fillRect/>
        </a:stretch>
      </xdr:blipFill>
      <xdr:spPr>
        <a:xfrm>
          <a:off x="2150745" y="6866255"/>
          <a:ext cx="1704340" cy="2266315"/>
        </a:xfrm>
        <a:prstGeom prst="rect">
          <a:avLst/>
        </a:prstGeom>
        <a:noFill/>
        <a:ln w="9525">
          <a:noFill/>
        </a:ln>
      </xdr:spPr>
    </xdr:pic>
    <xdr:clientData/>
  </xdr:twoCellAnchor>
  <xdr:twoCellAnchor>
    <xdr:from>
      <xdr:col>3</xdr:col>
      <xdr:colOff>76200</xdr:colOff>
      <xdr:row>48</xdr:row>
      <xdr:rowOff>146050</xdr:rowOff>
    </xdr:from>
    <xdr:to>
      <xdr:col>6</xdr:col>
      <xdr:colOff>125730</xdr:colOff>
      <xdr:row>64</xdr:row>
      <xdr:rowOff>3810</xdr:rowOff>
    </xdr:to>
    <xdr:pic>
      <xdr:nvPicPr>
        <xdr:cNvPr id="20" name="Picture 19"/>
        <xdr:cNvPicPr>
          <a:picLocks noChangeAspect="1"/>
        </xdr:cNvPicPr>
      </xdr:nvPicPr>
      <xdr:blipFill>
        <a:blip r:embed="rId4"/>
        <a:stretch>
          <a:fillRect/>
        </a:stretch>
      </xdr:blipFill>
      <xdr:spPr>
        <a:xfrm>
          <a:off x="2379345" y="10387330"/>
          <a:ext cx="2352675" cy="327152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323215</xdr:colOff>
      <xdr:row>0</xdr:row>
      <xdr:rowOff>203835</xdr:rowOff>
    </xdr:from>
    <xdr:to>
      <xdr:col>2</xdr:col>
      <xdr:colOff>570865</xdr:colOff>
      <xdr:row>23</xdr:row>
      <xdr:rowOff>15875</xdr:rowOff>
    </xdr:to>
    <xdr:grpSp>
      <xdr:nvGrpSpPr>
        <xdr:cNvPr id="11" name="通过转置来变换数据位置" descr="通过转置来变换数据位置&#10;当需要旋转列和行时，可在 Excel 中进行转置。&#10;单击并从“项目”拖动到“20”，选中两行单元格。&#10;现在，复制单元格。按&#10;单击黄色单元格。&#10;粘贴&#10;在“开始”选项卡上，单击“粘贴”按钮旁的箭头。&#10;单击“选择性粘贴”，然后在底部，&#10;单击“转置”复选框。单击“确定”。&#10;向下滚动查看更多详细信息&#10;下一步 "/>
        <xdr:cNvGrpSpPr/>
      </xdr:nvGrpSpPr>
      <xdr:grpSpPr>
        <a:xfrm>
          <a:off x="323215" y="203835"/>
          <a:ext cx="7463790" cy="4765040"/>
          <a:chOff x="313631" y="194898"/>
          <a:chExt cx="7512418" cy="4764451"/>
        </a:xfrm>
      </xdr:grpSpPr>
      <xdr:sp>
        <xdr:nvSpPr>
          <xdr:cNvPr id="73" name="矩形 72" descr="背景"/>
          <xdr:cNvSpPr/>
        </xdr:nvSpPr>
        <xdr:spPr>
          <a:xfrm>
            <a:off x="313631" y="196803"/>
            <a:ext cx="5849644" cy="476254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74" name="步骤" descr="通过转置来变换数据位置"/>
          <xdr:cNvSpPr txBox="1"/>
        </xdr:nvSpPr>
        <xdr:spPr>
          <a:xfrm>
            <a:off x="574344" y="194898"/>
            <a:ext cx="7251705" cy="75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To transpose the data rows and columns, </a:t>
            </a:r>
            <a:endPar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use Transpose</a:t>
            </a:r>
            <a:endPar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75" name="直接连接符 74" descr="装饰性线条"/>
          <xdr:cNvCxnSpPr/>
        </xdr:nvCxnSpPr>
        <xdr:spPr>
          <a:xfrm>
            <a:off x="558774" y="1083287"/>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77" name="直接连接符 76" descr="装饰性线条"/>
          <xdr:cNvCxnSpPr/>
        </xdr:nvCxnSpPr>
        <xdr:spPr>
          <a:xfrm>
            <a:off x="590706" y="4016374"/>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79" name="步骤" descr="当需要旋转列和行时，可在 Excel 中进行转置"/>
          <xdr:cNvSpPr txBox="1"/>
        </xdr:nvSpPr>
        <xdr:spPr>
          <a:xfrm>
            <a:off x="542794" y="1175945"/>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To transpose the rows and columns, choose </a:t>
            </a:r>
            <a:r>
              <a:rPr lang="en-US" sz="1200" b="1"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Transpose</a:t>
            </a:r>
            <a:r>
              <a:rPr lang="en-US" sz="120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in the table</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80" name="步骤" descr="单击并从“项目”拖动到“20”，选中两行单元格"/>
          <xdr:cNvSpPr txBox="1"/>
        </xdr:nvSpPr>
        <xdr:spPr>
          <a:xfrm>
            <a:off x="952977" y="1550634"/>
            <a:ext cx="5289612"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Click Category and drag it all the way to 50, to select the two rows.</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81" name="椭圆 80" descr="1"/>
          <xdr:cNvSpPr/>
        </xdr:nvSpPr>
        <xdr:spPr>
          <a:xfrm>
            <a:off x="545943" y="1489087"/>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82" name="步骤" descr="现在，复制单元格。按 Control+C 键"/>
          <xdr:cNvSpPr txBox="1"/>
        </xdr:nvSpPr>
        <xdr:spPr>
          <a:xfrm>
            <a:off x="962633" y="20250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Copy the cells. Press Ctrl+C.</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83" name="椭圆 82" descr="2"/>
          <xdr:cNvSpPr/>
        </xdr:nvSpPr>
        <xdr:spPr>
          <a:xfrm>
            <a:off x="556076" y="1963507"/>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85" name="步骤" descr="单击黄色单元格"/>
          <xdr:cNvSpPr txBox="1"/>
        </xdr:nvSpPr>
        <xdr:spPr>
          <a:xfrm>
            <a:off x="962633" y="25107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Click the green cell.</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86" name="椭圆 85" descr="3"/>
          <xdr:cNvSpPr/>
        </xdr:nvSpPr>
        <xdr:spPr>
          <a:xfrm>
            <a:off x="545943" y="2458732"/>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87" name="步骤" descr="在“开始”选项卡上，单击“粘贴”按钮下的箭头"/>
          <xdr:cNvSpPr txBox="1"/>
        </xdr:nvSpPr>
        <xdr:spPr>
          <a:xfrm>
            <a:off x="951752" y="2889923"/>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On the </a:t>
            </a:r>
            <a:r>
              <a:rPr lang="en-US" sz="1200" b="1"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Start</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tab, click the arrow next to the </a:t>
            </a:r>
            <a:r>
              <a:rPr lang="en-US" sz="1200" b="1"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Paste</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button.</a:t>
            </a:r>
            <a:r>
              <a:rPr lang="en-US" sz="120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a:t>
            </a:r>
            <a:endParaRPr lang="en-US" sz="120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defRPr/>
            </a:pPr>
            <a:endParaRPr>
              <a:latin typeface="PingFang SC" panose="020B0400000000000000" charset="-122"/>
              <a:ea typeface="PingFang SC" panose="020B0400000000000000" charset="-122"/>
            </a:endParaRPr>
          </a:p>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You can also right-click the cell, then select the Paste Special</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88" name="椭圆 87" descr="4"/>
          <xdr:cNvSpPr/>
        </xdr:nvSpPr>
        <xdr:spPr>
          <a:xfrm>
            <a:off x="555599" y="2922355"/>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90" name="步骤" descr="单击“选择性粘贴”，然后在底部，单击“转置”复选框。单击“确定”"/>
          <xdr:cNvSpPr txBox="1"/>
        </xdr:nvSpPr>
        <xdr:spPr>
          <a:xfrm>
            <a:off x="983731" y="3655660"/>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Select </a:t>
            </a:r>
            <a:r>
              <a:rPr lang="en-US" sz="1200" b="1"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Transpose</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91" name="椭圆 90" descr="5"/>
          <xdr:cNvSpPr/>
        </xdr:nvSpPr>
        <xdr:spPr>
          <a:xfrm>
            <a:off x="586859" y="3613162"/>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5</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editAs="absolute">
    <xdr:from>
      <xdr:col>8</xdr:col>
      <xdr:colOff>278594</xdr:colOff>
      <xdr:row>32</xdr:row>
      <xdr:rowOff>28577</xdr:rowOff>
    </xdr:from>
    <xdr:to>
      <xdr:col>10</xdr:col>
      <xdr:colOff>590550</xdr:colOff>
      <xdr:row>34</xdr:row>
      <xdr:rowOff>123825</xdr:rowOff>
    </xdr:to>
    <xdr:sp>
      <xdr:nvSpPr>
        <xdr:cNvPr id="97" name="步骤" descr="...和 2 行"/>
        <xdr:cNvSpPr txBox="1"/>
      </xdr:nvSpPr>
      <xdr:spPr>
        <a:xfrm>
          <a:off x="12043410" y="6696075"/>
          <a:ext cx="18288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lang="en-US" sz="1100" b="0" i="0" u="none" strike="noStrike" cap="none" normalizeH="0" baseline="0" noProof="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6 columns and 2 rows.</a:t>
          </a:r>
          <a:endParaRPr lang="en-US" sz="1100" b="0" i="0" u="none" strike="noStrike" cap="none" normalizeH="0" baseline="0" noProof="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absolute">
    <xdr:from>
      <xdr:col>8</xdr:col>
      <xdr:colOff>57697</xdr:colOff>
      <xdr:row>32</xdr:row>
      <xdr:rowOff>49079</xdr:rowOff>
    </xdr:from>
    <xdr:to>
      <xdr:col>8</xdr:col>
      <xdr:colOff>308950</xdr:colOff>
      <xdr:row>32</xdr:row>
      <xdr:rowOff>160326</xdr:rowOff>
    </xdr:to>
    <xdr:sp>
      <xdr:nvSpPr>
        <xdr:cNvPr id="110" name="任意多边形：形状 109" descr="括号线"/>
        <xdr:cNvSpPr/>
      </xdr:nvSpPr>
      <xdr:spPr>
        <a:xfrm rot="556052">
          <a:off x="11822430" y="6716395"/>
          <a:ext cx="251460" cy="111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1"/>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editAs="absolute">
    <xdr:from>
      <xdr:col>8</xdr:col>
      <xdr:colOff>128905</xdr:colOff>
      <xdr:row>32</xdr:row>
      <xdr:rowOff>158115</xdr:rowOff>
    </xdr:from>
    <xdr:to>
      <xdr:col>8</xdr:col>
      <xdr:colOff>276807</xdr:colOff>
      <xdr:row>34</xdr:row>
      <xdr:rowOff>6832</xdr:rowOff>
    </xdr:to>
    <xdr:sp>
      <xdr:nvSpPr>
        <xdr:cNvPr id="111" name="任意多边形：形状 110" descr="括号线"/>
        <xdr:cNvSpPr/>
      </xdr:nvSpPr>
      <xdr:spPr>
        <a:xfrm rot="556052">
          <a:off x="11894185" y="6825615"/>
          <a:ext cx="147320" cy="229235"/>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1"/>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editAs="absolute">
    <xdr:from>
      <xdr:col>0</xdr:col>
      <xdr:colOff>327025</xdr:colOff>
      <xdr:row>26</xdr:row>
      <xdr:rowOff>3175</xdr:rowOff>
    </xdr:from>
    <xdr:to>
      <xdr:col>1</xdr:col>
      <xdr:colOff>5295899</xdr:colOff>
      <xdr:row>56</xdr:row>
      <xdr:rowOff>85725</xdr:rowOff>
    </xdr:to>
    <xdr:grpSp>
      <xdr:nvGrpSpPr>
        <xdr:cNvPr id="8" name="使用公式进行转置" descr="使用公式进行转置&#10;有时，你不想通过复制和粘贴进行转置。本例中，可使用公式&#10;来转置行和列。方法如下：&#10;要转置此数据，需要首先选择一些空白单元格。由于&#10;右侧的数据具有 6 列和 2 行，因此需要选择对应的：&#10;2 列 6 行。通过选择黄色单元格执行此操作。&#10;这有点麻烦，因此请仔细操作。当这些单元格仍处于选中状态时，&#10;键入以下内容：....但不要按 Return。&#10;按&#10;如果因此收到 #VALUE!，请从步骤 1 开始重试。&#10;单击任意黄色单元格选中其中一个。查看 Excel 顶部&#10;的公式。你会看到如下公式：&#10;单击另一个黄色单元格。再看一下编辑栏。公式与&#10;前者相同。为什么呢？因为这是一个数组公式。 "/>
        <xdr:cNvGrpSpPr/>
      </xdr:nvGrpSpPr>
      <xdr:grpSpPr>
        <a:xfrm>
          <a:off x="327025" y="5527675"/>
          <a:ext cx="6071870" cy="5797550"/>
          <a:chOff x="341282" y="5943579"/>
          <a:chExt cx="6085285" cy="5867922"/>
        </a:xfrm>
      </xdr:grpSpPr>
      <xdr:sp>
        <xdr:nvSpPr>
          <xdr:cNvPr id="141" name="矩形 140" descr="背景"/>
          <xdr:cNvSpPr/>
        </xdr:nvSpPr>
        <xdr:spPr>
          <a:xfrm>
            <a:off x="341282" y="5943579"/>
            <a:ext cx="5695954" cy="586792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42" name="步骤" descr="使用公式进行转置"/>
          <xdr:cNvSpPr txBox="1"/>
        </xdr:nvSpPr>
        <xdr:spPr>
          <a:xfrm>
            <a:off x="459788" y="6071800"/>
            <a:ext cx="5966779" cy="490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Using the Transpose function to transpose</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xnSp>
        <xdr:nvCxnSpPr>
          <xdr:cNvPr id="143" name="直接连接符 142" descr="装饰性线条"/>
          <xdr:cNvCxnSpPr/>
        </xdr:nvCxnSpPr>
        <xdr:spPr>
          <a:xfrm>
            <a:off x="625450" y="6579212"/>
            <a:ext cx="521338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144" name="直接连接符 143" descr="装饰性线条"/>
          <xdr:cNvCxnSpPr/>
        </xdr:nvCxnSpPr>
        <xdr:spPr>
          <a:xfrm>
            <a:off x="615289" y="11572299"/>
            <a:ext cx="5213380"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145" name="步骤" descr="有时，你不想通过复制和粘贴来转置。在这种情况下，可使用公式来转置行和列。方法如下："/>
          <xdr:cNvSpPr txBox="1"/>
        </xdr:nvSpPr>
        <xdr:spPr>
          <a:xfrm>
            <a:off x="443234" y="6614262"/>
            <a:ext cx="5945101" cy="568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Sometimes </a:t>
            </a: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don't want to transpose by copying and pasting. In this case,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can use formulas </a:t>
            </a: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to transpose rows and columns. Let us show you how it works:</a:t>
            </a:r>
            <a:endPar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46" name="步骤" descr="若要转置此数据，需要首先选择一些空白单元格。由于右侧的数据具有 6 列和 2 行，因此需要选择对应的：2 列和 6 行。通过选择黄色单元格执行此操作"/>
          <xdr:cNvSpPr txBox="1"/>
        </xdr:nvSpPr>
        <xdr:spPr>
          <a:xfrm>
            <a:off x="1029308" y="7163089"/>
            <a:ext cx="5339910" cy="85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To transpose this data, select some blank cells first. Since you have 6 columns and 2 rows on the right, you should select 2 columns and 6 rows accordingly. Select the green cells as shown.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47" name="椭圆 146" descr="1"/>
          <xdr:cNvSpPr/>
        </xdr:nvSpPr>
        <xdr:spPr>
          <a:xfrm>
            <a:off x="622275" y="7265201"/>
            <a:ext cx="371588" cy="37158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48" name="步骤" descr="这有点麻烦，所以要多加注意。在保持选中这些单元格的情况下，键入以下内容：=TRANSPOSE(C33:H34)  ….但不要按 Enter"/>
          <xdr:cNvSpPr txBox="1"/>
        </xdr:nvSpPr>
        <xdr:spPr>
          <a:xfrm>
            <a:off x="1029309" y="8178453"/>
            <a:ext cx="4809521" cy="617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With the cells selected, type </a:t>
            </a:r>
            <a:r>
              <a:rPr lang="en-US" sz="1300" b="1">
                <a:solidFill>
                  <a:srgbClr val="404040"/>
                </a:solidFill>
                <a:latin typeface="PingFang SC" panose="020B0400000000000000" charset="-122"/>
                <a:ea typeface="PingFang SC" panose="020B0400000000000000" charset="-122"/>
                <a:cs typeface="Segoe UI" panose="020B0502040204020203" pitchFamily="34" charset="0"/>
              </a:rPr>
              <a:t>=TRANSPOSE(C33: H34)</a:t>
            </a:r>
            <a:r>
              <a:rPr lang="en-US" sz="1200" i="1">
                <a:solidFill>
                  <a:srgbClr val="404040"/>
                </a:solidFill>
                <a:latin typeface="PingFang SC" panose="020B0400000000000000" charset="-122"/>
                <a:ea typeface="PingFang SC" panose="020B0400000000000000" charset="-122"/>
                <a:cs typeface="Segoe UI" panose="020B0502040204020203" pitchFamily="34" charset="0"/>
              </a:rPr>
              <a:t>, </a:t>
            </a:r>
            <a:r>
              <a:rPr lang="en-US" sz="1200">
                <a:solidFill>
                  <a:srgbClr val="404040"/>
                </a:solidFill>
                <a:latin typeface="PingFang SC" panose="020B0400000000000000" charset="-122"/>
                <a:ea typeface="PingFang SC" panose="020B0400000000000000" charset="-122"/>
                <a:cs typeface="Segoe UI" panose="020B0502040204020203" pitchFamily="34" charset="0"/>
              </a:rPr>
              <a:t>but do not press Return.</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49" name="椭圆 148" descr="2"/>
          <xdr:cNvSpPr/>
        </xdr:nvSpPr>
        <xdr:spPr>
          <a:xfrm>
            <a:off x="622275" y="8125027"/>
            <a:ext cx="371588" cy="37158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50" name="步骤" descr="单击另一个黄色单元格。再看一下编辑栏。公式与前者相同。为什么呢？因为这是一个数组公式"/>
          <xdr:cNvSpPr txBox="1"/>
        </xdr:nvSpPr>
        <xdr:spPr>
          <a:xfrm>
            <a:off x="1029309" y="10876925"/>
            <a:ext cx="5177424" cy="500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Click another green cell. Check </a:t>
            </a:r>
            <a:r>
              <a:rPr lang="en-US" sz="1200" baseline="0">
                <a:solidFill>
                  <a:srgbClr val="404040"/>
                </a:solidFill>
                <a:latin typeface="PingFang SC" panose="020B0400000000000000" charset="-122"/>
                <a:ea typeface="PingFang SC" panose="020B0400000000000000" charset="-122"/>
                <a:cs typeface="Segoe UI" panose="020B0502040204020203" pitchFamily="34" charset="0"/>
              </a:rPr>
              <a:t>the edit bar again.</a:t>
            </a:r>
            <a:r>
              <a:rPr lang="en-US" sz="1200">
                <a:solidFill>
                  <a:srgbClr val="404040"/>
                </a:solidFill>
                <a:latin typeface="PingFang SC" panose="020B0400000000000000" charset="-122"/>
                <a:ea typeface="PingFang SC" panose="020B0400000000000000" charset="-122"/>
                <a:cs typeface="Segoe UI" panose="020B0502040204020203" pitchFamily="34" charset="0"/>
              </a:rPr>
              <a:t> The formula is the same as the former. Why? Because this is an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Array Formula</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51" name="椭圆 150" descr="5"/>
          <xdr:cNvSpPr/>
        </xdr:nvSpPr>
        <xdr:spPr>
          <a:xfrm>
            <a:off x="622275" y="10863351"/>
            <a:ext cx="371588" cy="37158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5</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52" name="步骤" descr="按 Ctrl+Shift+Enter 键&#10;&#10;如果结果为 #VALUE!，请从步骤 1 开始重试"/>
          <xdr:cNvSpPr txBox="1"/>
        </xdr:nvSpPr>
        <xdr:spPr>
          <a:xfrm>
            <a:off x="1029533" y="8912246"/>
            <a:ext cx="4809472" cy="75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Press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a:p>
            <a:endParaRPr lang="en-US">
              <a:latin typeface="PingFang SC" panose="020B0400000000000000" charset="-122"/>
              <a:ea typeface="PingFang SC" panose="020B0400000000000000" charset="-122"/>
            </a:endParaRPr>
          </a:p>
          <a:p>
            <a:r>
              <a:rPr lang="en-US" sz="1200">
                <a:solidFill>
                  <a:srgbClr val="404040"/>
                </a:solidFill>
                <a:latin typeface="PingFang SC" panose="020B0400000000000000" charset="-122"/>
                <a:ea typeface="PingFang SC" panose="020B0400000000000000" charset="-122"/>
                <a:cs typeface="Segoe UI" panose="020B0502040204020203" pitchFamily="34" charset="0"/>
              </a:rPr>
              <a:t>If the result is #VALUE!, retry the steps from step 1.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53" name="椭圆 152" descr="3"/>
          <xdr:cNvSpPr/>
        </xdr:nvSpPr>
        <xdr:spPr>
          <a:xfrm>
            <a:off x="622275" y="8792515"/>
            <a:ext cx="371588" cy="37158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54" name="步骤" descr="单击任意黄色单元格选中其中一个。查看 Excel 顶部的公式。你会看到如下公式：&#10;{=TRANSPOSE(C33:H34)}"/>
          <xdr:cNvSpPr txBox="1"/>
        </xdr:nvSpPr>
        <xdr:spPr>
          <a:xfrm>
            <a:off x="1029533" y="9737483"/>
            <a:ext cx="5263208" cy="965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Click and select any of the green cells. Check the formula at the top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a:p>
            <a:r>
              <a:rPr lang="en-US" sz="1200">
                <a:solidFill>
                  <a:srgbClr val="404040"/>
                </a:solidFill>
                <a:latin typeface="PingFang SC" panose="020B0400000000000000" charset="-122"/>
                <a:ea typeface="PingFang SC" panose="020B0400000000000000" charset="-122"/>
                <a:cs typeface="Segoe UI" panose="020B0502040204020203" pitchFamily="34" charset="0"/>
              </a:rPr>
              <a:t>of the Excel spreadsheet. You may notice the formula below: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a:p>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a:p>
            <a:r>
              <a:rPr lang="en-US" sz="1200" b="1">
                <a:solidFill>
                  <a:srgbClr val="404040"/>
                </a:solidFill>
                <a:latin typeface="PingFang SC" panose="020B0400000000000000" charset="-122"/>
                <a:ea typeface="PingFang SC" panose="020B0400000000000000" charset="-122"/>
                <a:cs typeface="Segoe UI" panose="020B0502040204020203" pitchFamily="34" charset="0"/>
              </a:rPr>
              <a:t>{=TRANSPOSE(C33:H34)}</a:t>
            </a:r>
            <a:endParaRPr lang="en-US" sz="1200" b="1">
              <a:solidFill>
                <a:srgbClr val="404040"/>
              </a:solidFill>
              <a:latin typeface="PingFang SC" panose="020B0400000000000000" charset="-122"/>
              <a:ea typeface="PingFang SC" panose="020B0400000000000000" charset="-122"/>
              <a:cs typeface="Segoe UI" panose="020B0502040204020203" pitchFamily="34" charset="0"/>
            </a:endParaRPr>
          </a:p>
          <a:p>
            <a:endParaRPr sz="1200">
              <a:latin typeface="PingFang SC" panose="020B0400000000000000" charset="-122"/>
              <a:ea typeface="PingFang SC" panose="020B0400000000000000" charset="-122"/>
            </a:endParaRPr>
          </a:p>
        </xdr:txBody>
      </xdr:sp>
      <xdr:sp>
        <xdr:nvSpPr>
          <xdr:cNvPr id="155" name="椭圆 154" descr="4"/>
          <xdr:cNvSpPr/>
        </xdr:nvSpPr>
        <xdr:spPr>
          <a:xfrm>
            <a:off x="622275" y="9695266"/>
            <a:ext cx="371587" cy="371585"/>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38" name="矩形​：圆角 137" descr="Control 键"/>
          <xdr:cNvSpPr/>
        </xdr:nvSpPr>
        <xdr:spPr>
          <a:xfrm>
            <a:off x="1608902" y="8934741"/>
            <a:ext cx="852270" cy="257083"/>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aseline="0">
                <a:solidFill>
                  <a:schemeClr val="tx1"/>
                </a:solidFill>
                <a:latin typeface="PingFang SC" panose="020B0400000000000000" charset="-122"/>
                <a:ea typeface="PingFang SC" panose="020B0400000000000000" charset="-122"/>
                <a:cs typeface="Segoe UI" panose="020B0502040204020203" pitchFamily="34" charset="0"/>
              </a:rPr>
              <a:t>Command  </a:t>
            </a:r>
            <a:endParaRPr lang="en-US" sz="900" baseline="0">
              <a:solidFill>
                <a:schemeClr val="tx1"/>
              </a:solidFill>
              <a:latin typeface="PingFang SC" panose="020B0400000000000000" charset="-122"/>
              <a:ea typeface="PingFang SC" panose="020B0400000000000000" charset="-122"/>
              <a:cs typeface="Segoe UI" panose="020B0502040204020203" pitchFamily="34" charset="0"/>
            </a:endParaRPr>
          </a:p>
        </xdr:txBody>
      </xdr:sp>
      <xdr:sp>
        <xdr:nvSpPr>
          <xdr:cNvPr id="139" name="矩形​：圆角 138" descr="Shift 键"/>
          <xdr:cNvSpPr/>
        </xdr:nvSpPr>
        <xdr:spPr>
          <a:xfrm>
            <a:off x="2624569" y="893484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PingFang SC" panose="020B0400000000000000" charset="-122"/>
                <a:ea typeface="PingFang SC" panose="020B0400000000000000" charset="-122"/>
                <a:cs typeface="Segoe UI" panose="020B0502040204020203" pitchFamily="34" charset="0"/>
              </a:rPr>
              <a:t>Shift       </a:t>
            </a:r>
            <a:endParaRPr lang="en-US" sz="900">
              <a:solidFill>
                <a:schemeClr val="tx1"/>
              </a:solidFill>
              <a:latin typeface="PingFang SC" panose="020B0400000000000000" charset="-122"/>
              <a:ea typeface="PingFang SC" panose="020B0400000000000000" charset="-122"/>
              <a:cs typeface="Segoe UI" panose="020B0502040204020203" pitchFamily="34" charset="0"/>
            </a:endParaRPr>
          </a:p>
        </xdr:txBody>
      </xdr:sp>
      <xdr:sp>
        <xdr:nvSpPr>
          <xdr:cNvPr id="140" name="矩形​：圆角 139" descr="Enter 键"/>
          <xdr:cNvSpPr/>
        </xdr:nvSpPr>
        <xdr:spPr>
          <a:xfrm>
            <a:off x="3345689" y="8934858"/>
            <a:ext cx="653634"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PingFang SC" panose="020B0400000000000000" charset="-122"/>
                <a:ea typeface="PingFang SC" panose="020B0400000000000000" charset="-122"/>
                <a:cs typeface="Segoe UI" panose="020B0502040204020203" pitchFamily="34" charset="0"/>
              </a:rPr>
              <a:t>Return</a:t>
            </a:r>
            <a:endParaRPr lang="en-US" sz="900">
              <a:solidFill>
                <a:schemeClr val="tx1"/>
              </a:solidFill>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xdr:from>
      <xdr:col>4</xdr:col>
      <xdr:colOff>425450</xdr:colOff>
      <xdr:row>41</xdr:row>
      <xdr:rowOff>93980</xdr:rowOff>
    </xdr:from>
    <xdr:to>
      <xdr:col>6</xdr:col>
      <xdr:colOff>751205</xdr:colOff>
      <xdr:row>46</xdr:row>
      <xdr:rowOff>76200</xdr:rowOff>
    </xdr:to>
    <xdr:sp>
      <xdr:nvSpPr>
        <xdr:cNvPr id="127" name="步骤" descr="...在键入公式前选择这六行"/>
        <xdr:cNvSpPr txBox="1"/>
      </xdr:nvSpPr>
      <xdr:spPr>
        <a:xfrm>
          <a:off x="9157970" y="8475980"/>
          <a:ext cx="1842135" cy="934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rPr>
            <a:t>Select the 2 columns and 6 rows </a:t>
          </a:r>
          <a:r>
            <a:rPr lang="en-US" sz="1100" b="0" i="1"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rPr>
            <a:t>before</a:t>
          </a:r>
          <a:r>
            <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rPr>
            <a:t> typing in the formula.</a:t>
          </a:r>
          <a:endParaRPr lang="en-US" sz="1100" b="0" i="0" u="none" strike="noStrike" cap="none" normalizeH="0" baseline="0" noProof="0">
            <a:ln>
              <a:noFill/>
            </a:ln>
            <a:solidFill>
              <a:schemeClr val="tx1"/>
            </a:solidFill>
            <a:uLnTx/>
            <a:uFillTx/>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xdr:from>
      <xdr:col>4</xdr:col>
      <xdr:colOff>80248</xdr:colOff>
      <xdr:row>39</xdr:row>
      <xdr:rowOff>24294</xdr:rowOff>
    </xdr:from>
    <xdr:to>
      <xdr:col>4</xdr:col>
      <xdr:colOff>414001</xdr:colOff>
      <xdr:row>45</xdr:row>
      <xdr:rowOff>6353</xdr:rowOff>
    </xdr:to>
    <xdr:sp>
      <xdr:nvSpPr>
        <xdr:cNvPr id="93" name="任意多边形 92" descr="括号"/>
        <xdr:cNvSpPr/>
      </xdr:nvSpPr>
      <xdr:spPr>
        <a:xfrm rot="5400000">
          <a:off x="8416925" y="8420735"/>
          <a:ext cx="1125220" cy="333375"/>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1" fmla="*/ 1229657 w 1229657"/>
            <a:gd name="connsiteY0-2" fmla="*/ 2167467 h 2167467"/>
            <a:gd name="connsiteX1-3" fmla="*/ 1060324 w 1229657"/>
            <a:gd name="connsiteY1-4" fmla="*/ 2023534 h 2167467"/>
            <a:gd name="connsiteX2-5" fmla="*/ 281391 w 1229657"/>
            <a:gd name="connsiteY2-6" fmla="*/ 1998134 h 2167467"/>
            <a:gd name="connsiteX3-7" fmla="*/ 128991 w 1229657"/>
            <a:gd name="connsiteY3-8" fmla="*/ 1820334 h 2167467"/>
            <a:gd name="connsiteX4-9" fmla="*/ 255991 w 1229657"/>
            <a:gd name="connsiteY4-10" fmla="*/ 1219200 h 2167467"/>
            <a:gd name="connsiteX5-11" fmla="*/ 526924 w 1229657"/>
            <a:gd name="connsiteY5-12" fmla="*/ 262467 h 2167467"/>
            <a:gd name="connsiteX6-13" fmla="*/ 408391 w 1229657"/>
            <a:gd name="connsiteY6-14" fmla="*/ 0 h 2167467"/>
            <a:gd name="connsiteX0-15" fmla="*/ 2112338 w 2112338"/>
            <a:gd name="connsiteY0-16" fmla="*/ 2167467 h 2167467"/>
            <a:gd name="connsiteX1-17" fmla="*/ 1943005 w 2112338"/>
            <a:gd name="connsiteY1-18" fmla="*/ 2023534 h 2167467"/>
            <a:gd name="connsiteX2-19" fmla="*/ 1164072 w 2112338"/>
            <a:gd name="connsiteY2-20" fmla="*/ 1998134 h 2167467"/>
            <a:gd name="connsiteX3-21" fmla="*/ 1011672 w 2112338"/>
            <a:gd name="connsiteY3-22" fmla="*/ 1820334 h 2167467"/>
            <a:gd name="connsiteX4-23" fmla="*/ 4139 w 2112338"/>
            <a:gd name="connsiteY4-24" fmla="*/ 1591734 h 2167467"/>
            <a:gd name="connsiteX5-25" fmla="*/ 1409605 w 2112338"/>
            <a:gd name="connsiteY5-26" fmla="*/ 262467 h 2167467"/>
            <a:gd name="connsiteX6-27" fmla="*/ 1291072 w 2112338"/>
            <a:gd name="connsiteY6-28" fmla="*/ 0 h 2167467"/>
            <a:gd name="connsiteX0-29" fmla="*/ 2878790 w 2878790"/>
            <a:gd name="connsiteY0-30" fmla="*/ 2167467 h 2167467"/>
            <a:gd name="connsiteX1-31" fmla="*/ 2709457 w 2878790"/>
            <a:gd name="connsiteY1-32" fmla="*/ 2023534 h 2167467"/>
            <a:gd name="connsiteX2-33" fmla="*/ 1930524 w 2878790"/>
            <a:gd name="connsiteY2-34" fmla="*/ 1998134 h 2167467"/>
            <a:gd name="connsiteX3-35" fmla="*/ 1778124 w 2878790"/>
            <a:gd name="connsiteY3-36" fmla="*/ 1820334 h 2167467"/>
            <a:gd name="connsiteX4-37" fmla="*/ 770591 w 2878790"/>
            <a:gd name="connsiteY4-38" fmla="*/ 1591734 h 2167467"/>
            <a:gd name="connsiteX5-39" fmla="*/ 42457 w 2878790"/>
            <a:gd name="connsiteY5-40" fmla="*/ 1981201 h 2167467"/>
            <a:gd name="connsiteX6-41" fmla="*/ 2057524 w 2878790"/>
            <a:gd name="connsiteY6-42" fmla="*/ 0 h 2167467"/>
            <a:gd name="connsiteX0-43" fmla="*/ 2854511 w 2854511"/>
            <a:gd name="connsiteY0-44" fmla="*/ 2167467 h 2167467"/>
            <a:gd name="connsiteX1-45" fmla="*/ 2685178 w 2854511"/>
            <a:gd name="connsiteY1-46" fmla="*/ 2023534 h 2167467"/>
            <a:gd name="connsiteX2-47" fmla="*/ 1906245 w 2854511"/>
            <a:gd name="connsiteY2-48" fmla="*/ 1998134 h 2167467"/>
            <a:gd name="connsiteX3-49" fmla="*/ 1753845 w 2854511"/>
            <a:gd name="connsiteY3-50" fmla="*/ 1820334 h 2167467"/>
            <a:gd name="connsiteX4-51" fmla="*/ 746312 w 2854511"/>
            <a:gd name="connsiteY4-52" fmla="*/ 1591734 h 2167467"/>
            <a:gd name="connsiteX5-53" fmla="*/ 43578 w 2854511"/>
            <a:gd name="connsiteY5-54" fmla="*/ 2082801 h 2167467"/>
            <a:gd name="connsiteX6-55" fmla="*/ 2033245 w 2854511"/>
            <a:gd name="connsiteY6-56" fmla="*/ 0 h 2167467"/>
            <a:gd name="connsiteX0-57" fmla="*/ 3200400 w 3200400"/>
            <a:gd name="connsiteY0-58" fmla="*/ 577523 h 783847"/>
            <a:gd name="connsiteX1-59" fmla="*/ 3031067 w 3200400"/>
            <a:gd name="connsiteY1-60" fmla="*/ 433590 h 783847"/>
            <a:gd name="connsiteX2-61" fmla="*/ 2252134 w 3200400"/>
            <a:gd name="connsiteY2-62" fmla="*/ 408190 h 783847"/>
            <a:gd name="connsiteX3-63" fmla="*/ 2099734 w 3200400"/>
            <a:gd name="connsiteY3-64" fmla="*/ 230390 h 783847"/>
            <a:gd name="connsiteX4-65" fmla="*/ 1092201 w 3200400"/>
            <a:gd name="connsiteY4-66" fmla="*/ 1790 h 783847"/>
            <a:gd name="connsiteX5-67" fmla="*/ 389467 w 3200400"/>
            <a:gd name="connsiteY5-68" fmla="*/ 492857 h 783847"/>
            <a:gd name="connsiteX6-69" fmla="*/ 0 w 3200400"/>
            <a:gd name="connsiteY6-70" fmla="*/ 780723 h 783847"/>
            <a:gd name="connsiteX0-71" fmla="*/ 3200400 w 3200400"/>
            <a:gd name="connsiteY0-72" fmla="*/ 577275 h 783599"/>
            <a:gd name="connsiteX1-73" fmla="*/ 3031067 w 3200400"/>
            <a:gd name="connsiteY1-74" fmla="*/ 433342 h 783599"/>
            <a:gd name="connsiteX2-75" fmla="*/ 2252134 w 3200400"/>
            <a:gd name="connsiteY2-76" fmla="*/ 407942 h 783599"/>
            <a:gd name="connsiteX3-77" fmla="*/ 1913467 w 3200400"/>
            <a:gd name="connsiteY3-78" fmla="*/ 247075 h 783599"/>
            <a:gd name="connsiteX4-79" fmla="*/ 1092201 w 3200400"/>
            <a:gd name="connsiteY4-80" fmla="*/ 1542 h 783599"/>
            <a:gd name="connsiteX5-81" fmla="*/ 389467 w 3200400"/>
            <a:gd name="connsiteY5-82" fmla="*/ 492609 h 783599"/>
            <a:gd name="connsiteX6-83" fmla="*/ 0 w 3200400"/>
            <a:gd name="connsiteY6-84" fmla="*/ 780475 h 783599"/>
            <a:gd name="connsiteX0-85" fmla="*/ 3200400 w 3200400"/>
            <a:gd name="connsiteY0-86" fmla="*/ 330200 h 535806"/>
            <a:gd name="connsiteX1-87" fmla="*/ 3031067 w 3200400"/>
            <a:gd name="connsiteY1-88" fmla="*/ 186267 h 535806"/>
            <a:gd name="connsiteX2-89" fmla="*/ 2252134 w 3200400"/>
            <a:gd name="connsiteY2-90" fmla="*/ 160867 h 535806"/>
            <a:gd name="connsiteX3-91" fmla="*/ 1913467 w 3200400"/>
            <a:gd name="connsiteY3-92" fmla="*/ 0 h 535806"/>
            <a:gd name="connsiteX4-93" fmla="*/ 1549401 w 3200400"/>
            <a:gd name="connsiteY4-94" fmla="*/ 143934 h 535806"/>
            <a:gd name="connsiteX5-95" fmla="*/ 389467 w 3200400"/>
            <a:gd name="connsiteY5-96" fmla="*/ 245534 h 535806"/>
            <a:gd name="connsiteX6-97" fmla="*/ 0 w 3200400"/>
            <a:gd name="connsiteY6-98" fmla="*/ 533400 h 535806"/>
            <a:gd name="connsiteX0-99" fmla="*/ 3200400 w 3200400"/>
            <a:gd name="connsiteY0-100" fmla="*/ 330200 h 535806"/>
            <a:gd name="connsiteX1-101" fmla="*/ 3031067 w 3200400"/>
            <a:gd name="connsiteY1-102" fmla="*/ 186267 h 535806"/>
            <a:gd name="connsiteX2-103" fmla="*/ 2252134 w 3200400"/>
            <a:gd name="connsiteY2-104" fmla="*/ 160867 h 535806"/>
            <a:gd name="connsiteX3-105" fmla="*/ 1913467 w 3200400"/>
            <a:gd name="connsiteY3-106" fmla="*/ 0 h 535806"/>
            <a:gd name="connsiteX4-107" fmla="*/ 1549401 w 3200400"/>
            <a:gd name="connsiteY4-108" fmla="*/ 143934 h 535806"/>
            <a:gd name="connsiteX5-109" fmla="*/ 389467 w 3200400"/>
            <a:gd name="connsiteY5-110" fmla="*/ 245534 h 535806"/>
            <a:gd name="connsiteX6-111" fmla="*/ 0 w 3200400"/>
            <a:gd name="connsiteY6-112" fmla="*/ 533400 h 535806"/>
            <a:gd name="connsiteX0-113" fmla="*/ 3200400 w 3200400"/>
            <a:gd name="connsiteY0-114" fmla="*/ 330200 h 535806"/>
            <a:gd name="connsiteX1-115" fmla="*/ 3031067 w 3200400"/>
            <a:gd name="connsiteY1-116" fmla="*/ 186267 h 535806"/>
            <a:gd name="connsiteX2-117" fmla="*/ 2252134 w 3200400"/>
            <a:gd name="connsiteY2-118" fmla="*/ 160867 h 535806"/>
            <a:gd name="connsiteX3-119" fmla="*/ 1913467 w 3200400"/>
            <a:gd name="connsiteY3-120" fmla="*/ 0 h 535806"/>
            <a:gd name="connsiteX4-121" fmla="*/ 1549401 w 3200400"/>
            <a:gd name="connsiteY4-122" fmla="*/ 143934 h 535806"/>
            <a:gd name="connsiteX5-123" fmla="*/ 389467 w 3200400"/>
            <a:gd name="connsiteY5-124" fmla="*/ 245534 h 535806"/>
            <a:gd name="connsiteX6-125" fmla="*/ 0 w 3200400"/>
            <a:gd name="connsiteY6-126" fmla="*/ 533400 h 535806"/>
            <a:gd name="connsiteX0-127" fmla="*/ 3200400 w 3200400"/>
            <a:gd name="connsiteY0-128" fmla="*/ 330200 h 535806"/>
            <a:gd name="connsiteX1-129" fmla="*/ 3031067 w 3200400"/>
            <a:gd name="connsiteY1-130" fmla="*/ 186267 h 535806"/>
            <a:gd name="connsiteX2-131" fmla="*/ 2252134 w 3200400"/>
            <a:gd name="connsiteY2-132" fmla="*/ 160867 h 535806"/>
            <a:gd name="connsiteX3-133" fmla="*/ 1913467 w 3200400"/>
            <a:gd name="connsiteY3-134" fmla="*/ 0 h 535806"/>
            <a:gd name="connsiteX4-135" fmla="*/ 1549401 w 3200400"/>
            <a:gd name="connsiteY4-136" fmla="*/ 143934 h 535806"/>
            <a:gd name="connsiteX5-137" fmla="*/ 389467 w 3200400"/>
            <a:gd name="connsiteY5-138" fmla="*/ 245534 h 535806"/>
            <a:gd name="connsiteX6-139" fmla="*/ 0 w 3200400"/>
            <a:gd name="connsiteY6-140" fmla="*/ 533400 h 535806"/>
            <a:gd name="connsiteX0-141" fmla="*/ 3200400 w 3200400"/>
            <a:gd name="connsiteY0-142" fmla="*/ 330200 h 535818"/>
            <a:gd name="connsiteX1-143" fmla="*/ 3031067 w 3200400"/>
            <a:gd name="connsiteY1-144" fmla="*/ 186267 h 535818"/>
            <a:gd name="connsiteX2-145" fmla="*/ 2252134 w 3200400"/>
            <a:gd name="connsiteY2-146" fmla="*/ 160867 h 535818"/>
            <a:gd name="connsiteX3-147" fmla="*/ 1913467 w 3200400"/>
            <a:gd name="connsiteY3-148" fmla="*/ 0 h 535818"/>
            <a:gd name="connsiteX4-149" fmla="*/ 1566334 w 3200400"/>
            <a:gd name="connsiteY4-150" fmla="*/ 135468 h 535818"/>
            <a:gd name="connsiteX5-151" fmla="*/ 389467 w 3200400"/>
            <a:gd name="connsiteY5-152" fmla="*/ 245534 h 535818"/>
            <a:gd name="connsiteX6-153" fmla="*/ 0 w 3200400"/>
            <a:gd name="connsiteY6-154" fmla="*/ 533400 h 535818"/>
            <a:gd name="connsiteX0-155" fmla="*/ 3200400 w 3200400"/>
            <a:gd name="connsiteY0-156" fmla="*/ 330200 h 535818"/>
            <a:gd name="connsiteX1-157" fmla="*/ 3031067 w 3200400"/>
            <a:gd name="connsiteY1-158" fmla="*/ 186267 h 535818"/>
            <a:gd name="connsiteX2-159" fmla="*/ 2252134 w 3200400"/>
            <a:gd name="connsiteY2-160" fmla="*/ 160867 h 535818"/>
            <a:gd name="connsiteX3-161" fmla="*/ 1913467 w 3200400"/>
            <a:gd name="connsiteY3-162" fmla="*/ 0 h 535818"/>
            <a:gd name="connsiteX4-163" fmla="*/ 1566334 w 3200400"/>
            <a:gd name="connsiteY4-164" fmla="*/ 135468 h 535818"/>
            <a:gd name="connsiteX5-165" fmla="*/ 389467 w 3200400"/>
            <a:gd name="connsiteY5-166" fmla="*/ 245534 h 535818"/>
            <a:gd name="connsiteX6-167" fmla="*/ 0 w 3200400"/>
            <a:gd name="connsiteY6-168" fmla="*/ 533400 h 535818"/>
            <a:gd name="connsiteX0-169" fmla="*/ 3200400 w 3200400"/>
            <a:gd name="connsiteY0-170" fmla="*/ 330200 h 536159"/>
            <a:gd name="connsiteX1-171" fmla="*/ 3031067 w 3200400"/>
            <a:gd name="connsiteY1-172" fmla="*/ 186267 h 536159"/>
            <a:gd name="connsiteX2-173" fmla="*/ 2252134 w 3200400"/>
            <a:gd name="connsiteY2-174" fmla="*/ 160867 h 536159"/>
            <a:gd name="connsiteX3-175" fmla="*/ 1913467 w 3200400"/>
            <a:gd name="connsiteY3-176" fmla="*/ 0 h 536159"/>
            <a:gd name="connsiteX4-177" fmla="*/ 1566334 w 3200400"/>
            <a:gd name="connsiteY4-178" fmla="*/ 135468 h 536159"/>
            <a:gd name="connsiteX5-179" fmla="*/ 448734 w 3200400"/>
            <a:gd name="connsiteY5-180" fmla="*/ 279400 h 536159"/>
            <a:gd name="connsiteX6-181" fmla="*/ 0 w 3200400"/>
            <a:gd name="connsiteY6-182" fmla="*/ 533400 h 536159"/>
            <a:gd name="connsiteX0-183" fmla="*/ 3200400 w 3200400"/>
            <a:gd name="connsiteY0-184" fmla="*/ 330200 h 536113"/>
            <a:gd name="connsiteX1-185" fmla="*/ 3031067 w 3200400"/>
            <a:gd name="connsiteY1-186" fmla="*/ 186267 h 536113"/>
            <a:gd name="connsiteX2-187" fmla="*/ 2252134 w 3200400"/>
            <a:gd name="connsiteY2-188" fmla="*/ 160867 h 536113"/>
            <a:gd name="connsiteX3-189" fmla="*/ 1913467 w 3200400"/>
            <a:gd name="connsiteY3-190" fmla="*/ 0 h 536113"/>
            <a:gd name="connsiteX4-191" fmla="*/ 1630825 w 3200400"/>
            <a:gd name="connsiteY4-192" fmla="*/ 160868 h 536113"/>
            <a:gd name="connsiteX5-193" fmla="*/ 448734 w 3200400"/>
            <a:gd name="connsiteY5-194" fmla="*/ 279400 h 536113"/>
            <a:gd name="connsiteX6-195" fmla="*/ 0 w 3200400"/>
            <a:gd name="connsiteY6-196" fmla="*/ 533400 h 536113"/>
            <a:gd name="connsiteX0-197" fmla="*/ 3200400 w 3200400"/>
            <a:gd name="connsiteY0-198" fmla="*/ 330200 h 536113"/>
            <a:gd name="connsiteX1-199" fmla="*/ 3031067 w 3200400"/>
            <a:gd name="connsiteY1-200" fmla="*/ 186267 h 536113"/>
            <a:gd name="connsiteX2-201" fmla="*/ 2252134 w 3200400"/>
            <a:gd name="connsiteY2-202" fmla="*/ 160867 h 536113"/>
            <a:gd name="connsiteX3-203" fmla="*/ 1913467 w 3200400"/>
            <a:gd name="connsiteY3-204" fmla="*/ 0 h 536113"/>
            <a:gd name="connsiteX4-205" fmla="*/ 1630825 w 3200400"/>
            <a:gd name="connsiteY4-206" fmla="*/ 160868 h 536113"/>
            <a:gd name="connsiteX5-207" fmla="*/ 448734 w 3200400"/>
            <a:gd name="connsiteY5-208" fmla="*/ 279400 h 536113"/>
            <a:gd name="connsiteX6-209" fmla="*/ 0 w 3200400"/>
            <a:gd name="connsiteY6-210" fmla="*/ 533400 h 536113"/>
            <a:gd name="connsiteX0-211" fmla="*/ 3200400 w 3200400"/>
            <a:gd name="connsiteY0-212" fmla="*/ 330200 h 536113"/>
            <a:gd name="connsiteX1-213" fmla="*/ 3031067 w 3200400"/>
            <a:gd name="connsiteY1-214" fmla="*/ 186267 h 536113"/>
            <a:gd name="connsiteX2-215" fmla="*/ 2252134 w 3200400"/>
            <a:gd name="connsiteY2-216" fmla="*/ 160867 h 536113"/>
            <a:gd name="connsiteX3-217" fmla="*/ 1913467 w 3200400"/>
            <a:gd name="connsiteY3-218" fmla="*/ 0 h 536113"/>
            <a:gd name="connsiteX4-219" fmla="*/ 1630825 w 3200400"/>
            <a:gd name="connsiteY4-220" fmla="*/ 160868 h 536113"/>
            <a:gd name="connsiteX5-221" fmla="*/ 448734 w 3200400"/>
            <a:gd name="connsiteY5-222" fmla="*/ 279400 h 536113"/>
            <a:gd name="connsiteX6-223" fmla="*/ 0 w 3200400"/>
            <a:gd name="connsiteY6-224" fmla="*/ 533400 h 536113"/>
            <a:gd name="connsiteX0-225" fmla="*/ 3200400 w 3200400"/>
            <a:gd name="connsiteY0-226" fmla="*/ 330200 h 536113"/>
            <a:gd name="connsiteX1-227" fmla="*/ 3031067 w 3200400"/>
            <a:gd name="connsiteY1-228" fmla="*/ 186267 h 536113"/>
            <a:gd name="connsiteX2-229" fmla="*/ 2252134 w 3200400"/>
            <a:gd name="connsiteY2-230" fmla="*/ 160867 h 536113"/>
            <a:gd name="connsiteX3-231" fmla="*/ 1913467 w 3200400"/>
            <a:gd name="connsiteY3-232" fmla="*/ 0 h 536113"/>
            <a:gd name="connsiteX4-233" fmla="*/ 1630825 w 3200400"/>
            <a:gd name="connsiteY4-234" fmla="*/ 160868 h 536113"/>
            <a:gd name="connsiteX5-235" fmla="*/ 448734 w 3200400"/>
            <a:gd name="connsiteY5-236" fmla="*/ 279400 h 536113"/>
            <a:gd name="connsiteX6-237" fmla="*/ 0 w 3200400"/>
            <a:gd name="connsiteY6-238" fmla="*/ 533400 h 536113"/>
            <a:gd name="connsiteX0-239" fmla="*/ 3200400 w 3200400"/>
            <a:gd name="connsiteY0-240" fmla="*/ 330200 h 536113"/>
            <a:gd name="connsiteX1-241" fmla="*/ 3031067 w 3200400"/>
            <a:gd name="connsiteY1-242" fmla="*/ 186267 h 536113"/>
            <a:gd name="connsiteX2-243" fmla="*/ 2252134 w 3200400"/>
            <a:gd name="connsiteY2-244" fmla="*/ 160867 h 536113"/>
            <a:gd name="connsiteX3-245" fmla="*/ 1913467 w 3200400"/>
            <a:gd name="connsiteY3-246" fmla="*/ 0 h 536113"/>
            <a:gd name="connsiteX4-247" fmla="*/ 1630825 w 3200400"/>
            <a:gd name="connsiteY4-248" fmla="*/ 160868 h 536113"/>
            <a:gd name="connsiteX5-249" fmla="*/ 448734 w 3200400"/>
            <a:gd name="connsiteY5-250" fmla="*/ 279400 h 536113"/>
            <a:gd name="connsiteX6-251" fmla="*/ 0 w 3200400"/>
            <a:gd name="connsiteY6-252" fmla="*/ 533400 h 536113"/>
            <a:gd name="connsiteX0-253" fmla="*/ 3200400 w 3200400"/>
            <a:gd name="connsiteY0-254" fmla="*/ 330200 h 536113"/>
            <a:gd name="connsiteX1-255" fmla="*/ 3031067 w 3200400"/>
            <a:gd name="connsiteY1-256" fmla="*/ 186267 h 536113"/>
            <a:gd name="connsiteX2-257" fmla="*/ 2252134 w 3200400"/>
            <a:gd name="connsiteY2-258" fmla="*/ 160867 h 536113"/>
            <a:gd name="connsiteX3-259" fmla="*/ 1913467 w 3200400"/>
            <a:gd name="connsiteY3-260" fmla="*/ 0 h 536113"/>
            <a:gd name="connsiteX4-261" fmla="*/ 1630825 w 3200400"/>
            <a:gd name="connsiteY4-262" fmla="*/ 160868 h 536113"/>
            <a:gd name="connsiteX5-263" fmla="*/ 448734 w 3200400"/>
            <a:gd name="connsiteY5-264" fmla="*/ 279400 h 536113"/>
            <a:gd name="connsiteX6-265" fmla="*/ 0 w 3200400"/>
            <a:gd name="connsiteY6-266" fmla="*/ 533400 h 536113"/>
            <a:gd name="connsiteX0-267" fmla="*/ 3200400 w 3200400"/>
            <a:gd name="connsiteY0-268" fmla="*/ 330200 h 536113"/>
            <a:gd name="connsiteX1-269" fmla="*/ 3031067 w 3200400"/>
            <a:gd name="connsiteY1-270" fmla="*/ 186267 h 536113"/>
            <a:gd name="connsiteX2-271" fmla="*/ 2252134 w 3200400"/>
            <a:gd name="connsiteY2-272" fmla="*/ 160867 h 536113"/>
            <a:gd name="connsiteX3-273" fmla="*/ 1913467 w 3200400"/>
            <a:gd name="connsiteY3-274" fmla="*/ 0 h 536113"/>
            <a:gd name="connsiteX4-275" fmla="*/ 1630825 w 3200400"/>
            <a:gd name="connsiteY4-276" fmla="*/ 160868 h 536113"/>
            <a:gd name="connsiteX5-277" fmla="*/ 448734 w 3200400"/>
            <a:gd name="connsiteY5-278" fmla="*/ 279400 h 536113"/>
            <a:gd name="connsiteX6-279" fmla="*/ 0 w 3200400"/>
            <a:gd name="connsiteY6-280" fmla="*/ 533400 h 536113"/>
            <a:gd name="connsiteX0-281" fmla="*/ 3200400 w 3200400"/>
            <a:gd name="connsiteY0-282" fmla="*/ 330200 h 536113"/>
            <a:gd name="connsiteX1-283" fmla="*/ 3031067 w 3200400"/>
            <a:gd name="connsiteY1-284" fmla="*/ 186267 h 536113"/>
            <a:gd name="connsiteX2-285" fmla="*/ 2252134 w 3200400"/>
            <a:gd name="connsiteY2-286" fmla="*/ 160867 h 536113"/>
            <a:gd name="connsiteX3-287" fmla="*/ 1913467 w 3200400"/>
            <a:gd name="connsiteY3-288" fmla="*/ 0 h 536113"/>
            <a:gd name="connsiteX4-289" fmla="*/ 1566333 w 3200400"/>
            <a:gd name="connsiteY4-290" fmla="*/ 160868 h 536113"/>
            <a:gd name="connsiteX5-291" fmla="*/ 448734 w 3200400"/>
            <a:gd name="connsiteY5-292" fmla="*/ 279400 h 536113"/>
            <a:gd name="connsiteX6-293" fmla="*/ 0 w 3200400"/>
            <a:gd name="connsiteY6-294" fmla="*/ 533400 h 536113"/>
            <a:gd name="connsiteX0-295" fmla="*/ 3200400 w 3200400"/>
            <a:gd name="connsiteY0-296" fmla="*/ 330200 h 536113"/>
            <a:gd name="connsiteX1-297" fmla="*/ 3031067 w 3200400"/>
            <a:gd name="connsiteY1-298" fmla="*/ 186267 h 536113"/>
            <a:gd name="connsiteX2-299" fmla="*/ 2252134 w 3200400"/>
            <a:gd name="connsiteY2-300" fmla="*/ 160867 h 536113"/>
            <a:gd name="connsiteX3-301" fmla="*/ 1913467 w 3200400"/>
            <a:gd name="connsiteY3-302" fmla="*/ 0 h 536113"/>
            <a:gd name="connsiteX4-303" fmla="*/ 1566333 w 3200400"/>
            <a:gd name="connsiteY4-304" fmla="*/ 160868 h 536113"/>
            <a:gd name="connsiteX5-305" fmla="*/ 448734 w 3200400"/>
            <a:gd name="connsiteY5-306" fmla="*/ 279400 h 536113"/>
            <a:gd name="connsiteX6-307" fmla="*/ 0 w 3200400"/>
            <a:gd name="connsiteY6-308" fmla="*/ 533400 h 536113"/>
            <a:gd name="connsiteX0-309" fmla="*/ 3200400 w 3200400"/>
            <a:gd name="connsiteY0-310" fmla="*/ 330200 h 536113"/>
            <a:gd name="connsiteX1-311" fmla="*/ 3031067 w 3200400"/>
            <a:gd name="connsiteY1-312" fmla="*/ 186267 h 536113"/>
            <a:gd name="connsiteX2-313" fmla="*/ 2252134 w 3200400"/>
            <a:gd name="connsiteY2-314" fmla="*/ 160867 h 536113"/>
            <a:gd name="connsiteX3-315" fmla="*/ 1913467 w 3200400"/>
            <a:gd name="connsiteY3-316" fmla="*/ 0 h 536113"/>
            <a:gd name="connsiteX4-317" fmla="*/ 1614702 w 3200400"/>
            <a:gd name="connsiteY4-318" fmla="*/ 160868 h 536113"/>
            <a:gd name="connsiteX5-319" fmla="*/ 448734 w 3200400"/>
            <a:gd name="connsiteY5-320" fmla="*/ 279400 h 536113"/>
            <a:gd name="connsiteX6-321" fmla="*/ 0 w 3200400"/>
            <a:gd name="connsiteY6-322" fmla="*/ 533400 h 536113"/>
            <a:gd name="connsiteX0-323" fmla="*/ 3200400 w 3200400"/>
            <a:gd name="connsiteY0-324" fmla="*/ 330200 h 536113"/>
            <a:gd name="connsiteX1-325" fmla="*/ 3031067 w 3200400"/>
            <a:gd name="connsiteY1-326" fmla="*/ 186267 h 536113"/>
            <a:gd name="connsiteX2-327" fmla="*/ 2252134 w 3200400"/>
            <a:gd name="connsiteY2-328" fmla="*/ 160867 h 536113"/>
            <a:gd name="connsiteX3-329" fmla="*/ 1913467 w 3200400"/>
            <a:gd name="connsiteY3-330" fmla="*/ 0 h 536113"/>
            <a:gd name="connsiteX4-331" fmla="*/ 1614702 w 3200400"/>
            <a:gd name="connsiteY4-332" fmla="*/ 160868 h 536113"/>
            <a:gd name="connsiteX5-333" fmla="*/ 448734 w 3200400"/>
            <a:gd name="connsiteY5-334" fmla="*/ 279400 h 536113"/>
            <a:gd name="connsiteX6-335" fmla="*/ 0 w 3200400"/>
            <a:gd name="connsiteY6-336" fmla="*/ 533400 h 536113"/>
            <a:gd name="connsiteX0-337" fmla="*/ 3224584 w 3224584"/>
            <a:gd name="connsiteY0-338" fmla="*/ 330200 h 330200"/>
            <a:gd name="connsiteX1-339" fmla="*/ 3055251 w 3224584"/>
            <a:gd name="connsiteY1-340" fmla="*/ 186267 h 330200"/>
            <a:gd name="connsiteX2-341" fmla="*/ 2276318 w 3224584"/>
            <a:gd name="connsiteY2-342" fmla="*/ 160867 h 330200"/>
            <a:gd name="connsiteX3-343" fmla="*/ 1937651 w 3224584"/>
            <a:gd name="connsiteY3-344" fmla="*/ 0 h 330200"/>
            <a:gd name="connsiteX4-345" fmla="*/ 1638886 w 3224584"/>
            <a:gd name="connsiteY4-346" fmla="*/ 160868 h 330200"/>
            <a:gd name="connsiteX5-347" fmla="*/ 472918 w 3224584"/>
            <a:gd name="connsiteY5-348" fmla="*/ 279400 h 330200"/>
            <a:gd name="connsiteX6-349" fmla="*/ 0 w 3224584"/>
            <a:gd name="connsiteY6-350" fmla="*/ 313267 h 330200"/>
            <a:gd name="connsiteX0-351" fmla="*/ 3272953 w 3272953"/>
            <a:gd name="connsiteY0-352" fmla="*/ 330200 h 330200"/>
            <a:gd name="connsiteX1-353" fmla="*/ 3103620 w 3272953"/>
            <a:gd name="connsiteY1-354" fmla="*/ 186267 h 330200"/>
            <a:gd name="connsiteX2-355" fmla="*/ 2324687 w 3272953"/>
            <a:gd name="connsiteY2-356" fmla="*/ 160867 h 330200"/>
            <a:gd name="connsiteX3-357" fmla="*/ 1986020 w 3272953"/>
            <a:gd name="connsiteY3-358" fmla="*/ 0 h 330200"/>
            <a:gd name="connsiteX4-359" fmla="*/ 1687255 w 3272953"/>
            <a:gd name="connsiteY4-360" fmla="*/ 160868 h 330200"/>
            <a:gd name="connsiteX5-361" fmla="*/ 521287 w 3272953"/>
            <a:gd name="connsiteY5-362" fmla="*/ 279400 h 330200"/>
            <a:gd name="connsiteX6-363" fmla="*/ 0 w 3272953"/>
            <a:gd name="connsiteY6-364" fmla="*/ 211667 h 330200"/>
            <a:gd name="connsiteX0-365" fmla="*/ 3224584 w 3224584"/>
            <a:gd name="connsiteY0-366" fmla="*/ 330200 h 339021"/>
            <a:gd name="connsiteX1-367" fmla="*/ 3055251 w 3224584"/>
            <a:gd name="connsiteY1-368" fmla="*/ 186267 h 339021"/>
            <a:gd name="connsiteX2-369" fmla="*/ 2276318 w 3224584"/>
            <a:gd name="connsiteY2-370" fmla="*/ 160867 h 339021"/>
            <a:gd name="connsiteX3-371" fmla="*/ 1937651 w 3224584"/>
            <a:gd name="connsiteY3-372" fmla="*/ 0 h 339021"/>
            <a:gd name="connsiteX4-373" fmla="*/ 1638886 w 3224584"/>
            <a:gd name="connsiteY4-374" fmla="*/ 160868 h 339021"/>
            <a:gd name="connsiteX5-375" fmla="*/ 472918 w 3224584"/>
            <a:gd name="connsiteY5-376" fmla="*/ 279400 h 339021"/>
            <a:gd name="connsiteX6-377" fmla="*/ 0 w 3224584"/>
            <a:gd name="connsiteY6-378" fmla="*/ 330200 h 339021"/>
            <a:gd name="connsiteX0-379" fmla="*/ 3224584 w 3224584"/>
            <a:gd name="connsiteY0-380" fmla="*/ 330200 h 334374"/>
            <a:gd name="connsiteX1-381" fmla="*/ 3055251 w 3224584"/>
            <a:gd name="connsiteY1-382" fmla="*/ 186267 h 334374"/>
            <a:gd name="connsiteX2-383" fmla="*/ 2276318 w 3224584"/>
            <a:gd name="connsiteY2-384" fmla="*/ 160867 h 334374"/>
            <a:gd name="connsiteX3-385" fmla="*/ 1937651 w 3224584"/>
            <a:gd name="connsiteY3-386" fmla="*/ 0 h 334374"/>
            <a:gd name="connsiteX4-387" fmla="*/ 1638886 w 3224584"/>
            <a:gd name="connsiteY4-388" fmla="*/ 160868 h 334374"/>
            <a:gd name="connsiteX5-389" fmla="*/ 166582 w 3224584"/>
            <a:gd name="connsiteY5-390" fmla="*/ 194734 h 334374"/>
            <a:gd name="connsiteX6-391" fmla="*/ 0 w 3224584"/>
            <a:gd name="connsiteY6-392" fmla="*/ 330200 h 334374"/>
            <a:gd name="connsiteX0-393" fmla="*/ 3224584 w 3224584"/>
            <a:gd name="connsiteY0-394" fmla="*/ 330200 h 333798"/>
            <a:gd name="connsiteX1-395" fmla="*/ 3055251 w 3224584"/>
            <a:gd name="connsiteY1-396" fmla="*/ 186267 h 333798"/>
            <a:gd name="connsiteX2-397" fmla="*/ 2276318 w 3224584"/>
            <a:gd name="connsiteY2-398" fmla="*/ 160867 h 333798"/>
            <a:gd name="connsiteX3-399" fmla="*/ 1937651 w 3224584"/>
            <a:gd name="connsiteY3-400" fmla="*/ 0 h 333798"/>
            <a:gd name="connsiteX4-401" fmla="*/ 1638886 w 3224584"/>
            <a:gd name="connsiteY4-402" fmla="*/ 160868 h 333798"/>
            <a:gd name="connsiteX5-403" fmla="*/ 787314 w 3224584"/>
            <a:gd name="connsiteY5-404" fmla="*/ 169334 h 333798"/>
            <a:gd name="connsiteX6-405" fmla="*/ 0 w 3224584"/>
            <a:gd name="connsiteY6-406" fmla="*/ 330200 h 333798"/>
            <a:gd name="connsiteX0-407" fmla="*/ 2563544 w 2563544"/>
            <a:gd name="connsiteY0-408" fmla="*/ 330200 h 330200"/>
            <a:gd name="connsiteX1-409" fmla="*/ 2394211 w 2563544"/>
            <a:gd name="connsiteY1-410" fmla="*/ 186267 h 330200"/>
            <a:gd name="connsiteX2-411" fmla="*/ 1615278 w 2563544"/>
            <a:gd name="connsiteY2-412" fmla="*/ 160867 h 330200"/>
            <a:gd name="connsiteX3-413" fmla="*/ 1276611 w 2563544"/>
            <a:gd name="connsiteY3-414" fmla="*/ 0 h 330200"/>
            <a:gd name="connsiteX4-415" fmla="*/ 977846 w 2563544"/>
            <a:gd name="connsiteY4-416" fmla="*/ 160868 h 330200"/>
            <a:gd name="connsiteX5-417" fmla="*/ 126274 w 2563544"/>
            <a:gd name="connsiteY5-418" fmla="*/ 169334 h 330200"/>
            <a:gd name="connsiteX6-419" fmla="*/ 0 w 2563544"/>
            <a:gd name="connsiteY6-420" fmla="*/ 304800 h 330200"/>
            <a:gd name="connsiteX0-421" fmla="*/ 2563544 w 2563544"/>
            <a:gd name="connsiteY0-422" fmla="*/ 330200 h 330200"/>
            <a:gd name="connsiteX1-423" fmla="*/ 2394211 w 2563544"/>
            <a:gd name="connsiteY1-424" fmla="*/ 186267 h 330200"/>
            <a:gd name="connsiteX2-425" fmla="*/ 1615278 w 2563544"/>
            <a:gd name="connsiteY2-426" fmla="*/ 160867 h 330200"/>
            <a:gd name="connsiteX3-427" fmla="*/ 1276611 w 2563544"/>
            <a:gd name="connsiteY3-428" fmla="*/ 0 h 330200"/>
            <a:gd name="connsiteX4-429" fmla="*/ 977846 w 2563544"/>
            <a:gd name="connsiteY4-430" fmla="*/ 160868 h 330200"/>
            <a:gd name="connsiteX5-431" fmla="*/ 126274 w 2563544"/>
            <a:gd name="connsiteY5-432" fmla="*/ 169334 h 330200"/>
            <a:gd name="connsiteX6-433" fmla="*/ 0 w 2563544"/>
            <a:gd name="connsiteY6-434" fmla="*/ 304800 h 330200"/>
            <a:gd name="connsiteX0-435" fmla="*/ 2563544 w 2563544"/>
            <a:gd name="connsiteY0-436" fmla="*/ 330200 h 330200"/>
            <a:gd name="connsiteX1-437" fmla="*/ 2394211 w 2563544"/>
            <a:gd name="connsiteY1-438" fmla="*/ 186267 h 330200"/>
            <a:gd name="connsiteX2-439" fmla="*/ 1615278 w 2563544"/>
            <a:gd name="connsiteY2-440" fmla="*/ 160867 h 330200"/>
            <a:gd name="connsiteX3-441" fmla="*/ 1276611 w 2563544"/>
            <a:gd name="connsiteY3-442" fmla="*/ 0 h 330200"/>
            <a:gd name="connsiteX4-443" fmla="*/ 943382 w 2563544"/>
            <a:gd name="connsiteY4-444" fmla="*/ 166072 h 330200"/>
            <a:gd name="connsiteX5-445" fmla="*/ 126274 w 2563544"/>
            <a:gd name="connsiteY5-446" fmla="*/ 169334 h 330200"/>
            <a:gd name="connsiteX6-447" fmla="*/ 0 w 2563544"/>
            <a:gd name="connsiteY6-448" fmla="*/ 304800 h 330200"/>
            <a:gd name="connsiteX0-449" fmla="*/ 2512546 w 2512546"/>
            <a:gd name="connsiteY0-450" fmla="*/ 330200 h 424488"/>
            <a:gd name="connsiteX1-451" fmla="*/ 2343213 w 2512546"/>
            <a:gd name="connsiteY1-452" fmla="*/ 186267 h 424488"/>
            <a:gd name="connsiteX2-453" fmla="*/ 1564280 w 2512546"/>
            <a:gd name="connsiteY2-454" fmla="*/ 160867 h 424488"/>
            <a:gd name="connsiteX3-455" fmla="*/ 1225613 w 2512546"/>
            <a:gd name="connsiteY3-456" fmla="*/ 0 h 424488"/>
            <a:gd name="connsiteX4-457" fmla="*/ 892384 w 2512546"/>
            <a:gd name="connsiteY4-458" fmla="*/ 166072 h 424488"/>
            <a:gd name="connsiteX5-459" fmla="*/ 75276 w 2512546"/>
            <a:gd name="connsiteY5-460" fmla="*/ 169334 h 424488"/>
            <a:gd name="connsiteX6-461" fmla="*/ 27775 w 2512546"/>
            <a:gd name="connsiteY6-462" fmla="*/ 424488 h 424488"/>
            <a:gd name="connsiteX0-463" fmla="*/ 2528772 w 2528772"/>
            <a:gd name="connsiteY0-464" fmla="*/ 330200 h 424488"/>
            <a:gd name="connsiteX1-465" fmla="*/ 2359439 w 2528772"/>
            <a:gd name="connsiteY1-466" fmla="*/ 186267 h 424488"/>
            <a:gd name="connsiteX2-467" fmla="*/ 1580506 w 2528772"/>
            <a:gd name="connsiteY2-468" fmla="*/ 160867 h 424488"/>
            <a:gd name="connsiteX3-469" fmla="*/ 1241839 w 2528772"/>
            <a:gd name="connsiteY3-470" fmla="*/ 0 h 424488"/>
            <a:gd name="connsiteX4-471" fmla="*/ 908610 w 2528772"/>
            <a:gd name="connsiteY4-472" fmla="*/ 166072 h 424488"/>
            <a:gd name="connsiteX5-473" fmla="*/ 91502 w 2528772"/>
            <a:gd name="connsiteY5-474" fmla="*/ 169334 h 424488"/>
            <a:gd name="connsiteX6-475" fmla="*/ 44001 w 2528772"/>
            <a:gd name="connsiteY6-476" fmla="*/ 424488 h 424488"/>
            <a:gd name="connsiteX0-477" fmla="*/ 2594210 w 2594210"/>
            <a:gd name="connsiteY0-478" fmla="*/ 330200 h 330200"/>
            <a:gd name="connsiteX1-479" fmla="*/ 2424877 w 2594210"/>
            <a:gd name="connsiteY1-480" fmla="*/ 186267 h 330200"/>
            <a:gd name="connsiteX2-481" fmla="*/ 1645944 w 2594210"/>
            <a:gd name="connsiteY2-482" fmla="*/ 160867 h 330200"/>
            <a:gd name="connsiteX3-483" fmla="*/ 1307277 w 2594210"/>
            <a:gd name="connsiteY3-484" fmla="*/ 0 h 330200"/>
            <a:gd name="connsiteX4-485" fmla="*/ 974048 w 2594210"/>
            <a:gd name="connsiteY4-486" fmla="*/ 166072 h 330200"/>
            <a:gd name="connsiteX5-487" fmla="*/ 156940 w 2594210"/>
            <a:gd name="connsiteY5-488" fmla="*/ 169334 h 330200"/>
            <a:gd name="connsiteX6-489" fmla="*/ 15896 w 2594210"/>
            <a:gd name="connsiteY6-490" fmla="*/ 320411 h 330200"/>
            <a:gd name="connsiteX0-491" fmla="*/ 2578314 w 2578314"/>
            <a:gd name="connsiteY0-492" fmla="*/ 330200 h 330200"/>
            <a:gd name="connsiteX1-493" fmla="*/ 2408981 w 2578314"/>
            <a:gd name="connsiteY1-494" fmla="*/ 186267 h 330200"/>
            <a:gd name="connsiteX2-495" fmla="*/ 1630048 w 2578314"/>
            <a:gd name="connsiteY2-496" fmla="*/ 160867 h 330200"/>
            <a:gd name="connsiteX3-497" fmla="*/ 1291381 w 2578314"/>
            <a:gd name="connsiteY3-498" fmla="*/ 0 h 330200"/>
            <a:gd name="connsiteX4-499" fmla="*/ 958152 w 2578314"/>
            <a:gd name="connsiteY4-500" fmla="*/ 166072 h 330200"/>
            <a:gd name="connsiteX5-501" fmla="*/ 141044 w 2578314"/>
            <a:gd name="connsiteY5-502" fmla="*/ 169334 h 330200"/>
            <a:gd name="connsiteX6-503" fmla="*/ 0 w 2578314"/>
            <a:gd name="connsiteY6-504" fmla="*/ 320411 h 330200"/>
            <a:gd name="connsiteX0-505" fmla="*/ 2578314 w 2578314"/>
            <a:gd name="connsiteY0-506" fmla="*/ 330200 h 330200"/>
            <a:gd name="connsiteX1-507" fmla="*/ 2408981 w 2578314"/>
            <a:gd name="connsiteY1-508" fmla="*/ 186267 h 330200"/>
            <a:gd name="connsiteX2-509" fmla="*/ 1630048 w 2578314"/>
            <a:gd name="connsiteY2-510" fmla="*/ 160867 h 330200"/>
            <a:gd name="connsiteX3-511" fmla="*/ 1291381 w 2578314"/>
            <a:gd name="connsiteY3-512" fmla="*/ 0 h 330200"/>
            <a:gd name="connsiteX4-513" fmla="*/ 958152 w 2578314"/>
            <a:gd name="connsiteY4-514" fmla="*/ 166072 h 330200"/>
            <a:gd name="connsiteX5-515" fmla="*/ 141044 w 2578314"/>
            <a:gd name="connsiteY5-516" fmla="*/ 169334 h 330200"/>
            <a:gd name="connsiteX6-517" fmla="*/ 0 w 2578314"/>
            <a:gd name="connsiteY6-518" fmla="*/ 320411 h 330200"/>
            <a:gd name="connsiteX0-519" fmla="*/ 2578314 w 2578314"/>
            <a:gd name="connsiteY0-520" fmla="*/ 330200 h 330200"/>
            <a:gd name="connsiteX1-521" fmla="*/ 2408981 w 2578314"/>
            <a:gd name="connsiteY1-522" fmla="*/ 186267 h 330200"/>
            <a:gd name="connsiteX2-523" fmla="*/ 1630048 w 2578314"/>
            <a:gd name="connsiteY2-524" fmla="*/ 160867 h 330200"/>
            <a:gd name="connsiteX3-525" fmla="*/ 1291381 w 2578314"/>
            <a:gd name="connsiteY3-526" fmla="*/ 0 h 330200"/>
            <a:gd name="connsiteX4-527" fmla="*/ 958152 w 2578314"/>
            <a:gd name="connsiteY4-528" fmla="*/ 166072 h 330200"/>
            <a:gd name="connsiteX5-529" fmla="*/ 141044 w 2578314"/>
            <a:gd name="connsiteY5-530" fmla="*/ 169334 h 330200"/>
            <a:gd name="connsiteX6-531" fmla="*/ 0 w 2578314"/>
            <a:gd name="connsiteY6-532" fmla="*/ 320411 h 330200"/>
            <a:gd name="connsiteX0-533" fmla="*/ 2578314 w 2578314"/>
            <a:gd name="connsiteY0-534" fmla="*/ 330200 h 330200"/>
            <a:gd name="connsiteX1-535" fmla="*/ 2408981 w 2578314"/>
            <a:gd name="connsiteY1-536" fmla="*/ 186267 h 330200"/>
            <a:gd name="connsiteX2-537" fmla="*/ 1630048 w 2578314"/>
            <a:gd name="connsiteY2-538" fmla="*/ 160867 h 330200"/>
            <a:gd name="connsiteX3-539" fmla="*/ 1291381 w 2578314"/>
            <a:gd name="connsiteY3-540" fmla="*/ 0 h 330200"/>
            <a:gd name="connsiteX4-541" fmla="*/ 958152 w 2578314"/>
            <a:gd name="connsiteY4-542" fmla="*/ 166072 h 330200"/>
            <a:gd name="connsiteX5-543" fmla="*/ 141044 w 2578314"/>
            <a:gd name="connsiteY5-544" fmla="*/ 169334 h 330200"/>
            <a:gd name="connsiteX6-545" fmla="*/ 0 w 2578314"/>
            <a:gd name="connsiteY6-546" fmla="*/ 320411 h 330200"/>
            <a:gd name="connsiteX0-547" fmla="*/ 2578314 w 2578314"/>
            <a:gd name="connsiteY0-548" fmla="*/ 330200 h 330200"/>
            <a:gd name="connsiteX1-549" fmla="*/ 2408981 w 2578314"/>
            <a:gd name="connsiteY1-550" fmla="*/ 186267 h 330200"/>
            <a:gd name="connsiteX2-551" fmla="*/ 1630048 w 2578314"/>
            <a:gd name="connsiteY2-552" fmla="*/ 160867 h 330200"/>
            <a:gd name="connsiteX3-553" fmla="*/ 1291381 w 2578314"/>
            <a:gd name="connsiteY3-554" fmla="*/ 0 h 330200"/>
            <a:gd name="connsiteX4-555" fmla="*/ 958152 w 2578314"/>
            <a:gd name="connsiteY4-556" fmla="*/ 166072 h 330200"/>
            <a:gd name="connsiteX5-557" fmla="*/ 141044 w 2578314"/>
            <a:gd name="connsiteY5-558" fmla="*/ 169334 h 330200"/>
            <a:gd name="connsiteX6-559" fmla="*/ 0 w 2578314"/>
            <a:gd name="connsiteY6-560" fmla="*/ 320411 h 330200"/>
            <a:gd name="connsiteX0-561" fmla="*/ 2578314 w 2578314"/>
            <a:gd name="connsiteY0-562" fmla="*/ 330200 h 330200"/>
            <a:gd name="connsiteX1-563" fmla="*/ 2408981 w 2578314"/>
            <a:gd name="connsiteY1-564" fmla="*/ 186267 h 330200"/>
            <a:gd name="connsiteX2-565" fmla="*/ 1630048 w 2578314"/>
            <a:gd name="connsiteY2-566" fmla="*/ 160867 h 330200"/>
            <a:gd name="connsiteX3-567" fmla="*/ 1291381 w 2578314"/>
            <a:gd name="connsiteY3-568" fmla="*/ 0 h 330200"/>
            <a:gd name="connsiteX4-569" fmla="*/ 958152 w 2578314"/>
            <a:gd name="connsiteY4-570" fmla="*/ 166072 h 330200"/>
            <a:gd name="connsiteX5-571" fmla="*/ 141044 w 2578314"/>
            <a:gd name="connsiteY5-572" fmla="*/ 169334 h 330200"/>
            <a:gd name="connsiteX6-573" fmla="*/ 0 w 2578314"/>
            <a:gd name="connsiteY6-574" fmla="*/ 320411 h 330200"/>
            <a:gd name="connsiteX0-575" fmla="*/ 2578314 w 2578314"/>
            <a:gd name="connsiteY0-576" fmla="*/ 330200 h 330200"/>
            <a:gd name="connsiteX1-577" fmla="*/ 2408981 w 2578314"/>
            <a:gd name="connsiteY1-578" fmla="*/ 186267 h 330200"/>
            <a:gd name="connsiteX2-579" fmla="*/ 1630048 w 2578314"/>
            <a:gd name="connsiteY2-580" fmla="*/ 160867 h 330200"/>
            <a:gd name="connsiteX3-581" fmla="*/ 1291381 w 2578314"/>
            <a:gd name="connsiteY3-582" fmla="*/ 0 h 330200"/>
            <a:gd name="connsiteX4-583" fmla="*/ 958152 w 2578314"/>
            <a:gd name="connsiteY4-584" fmla="*/ 166072 h 330200"/>
            <a:gd name="connsiteX5-585" fmla="*/ 141044 w 2578314"/>
            <a:gd name="connsiteY5-586" fmla="*/ 169334 h 330200"/>
            <a:gd name="connsiteX6-587" fmla="*/ 0 w 2578314"/>
            <a:gd name="connsiteY6-588" fmla="*/ 320411 h 330200"/>
            <a:gd name="connsiteX0-589" fmla="*/ 2578314 w 2578314"/>
            <a:gd name="connsiteY0-590" fmla="*/ 330200 h 330200"/>
            <a:gd name="connsiteX1-591" fmla="*/ 2408981 w 2578314"/>
            <a:gd name="connsiteY1-592" fmla="*/ 186267 h 330200"/>
            <a:gd name="connsiteX2-593" fmla="*/ 1630048 w 2578314"/>
            <a:gd name="connsiteY2-594" fmla="*/ 160867 h 330200"/>
            <a:gd name="connsiteX3-595" fmla="*/ 1291381 w 2578314"/>
            <a:gd name="connsiteY3-596" fmla="*/ 0 h 330200"/>
            <a:gd name="connsiteX4-597" fmla="*/ 958152 w 2578314"/>
            <a:gd name="connsiteY4-598" fmla="*/ 166072 h 330200"/>
            <a:gd name="connsiteX5-599" fmla="*/ 141044 w 2578314"/>
            <a:gd name="connsiteY5-600" fmla="*/ 169334 h 330200"/>
            <a:gd name="connsiteX6-601" fmla="*/ 0 w 2578314"/>
            <a:gd name="connsiteY6-602" fmla="*/ 320411 h 330200"/>
            <a:gd name="connsiteX0-603" fmla="*/ 2578314 w 2578314"/>
            <a:gd name="connsiteY0-604" fmla="*/ 330200 h 330200"/>
            <a:gd name="connsiteX1-605" fmla="*/ 2408981 w 2578314"/>
            <a:gd name="connsiteY1-606" fmla="*/ 186267 h 330200"/>
            <a:gd name="connsiteX2-607" fmla="*/ 1630048 w 2578314"/>
            <a:gd name="connsiteY2-608" fmla="*/ 160867 h 330200"/>
            <a:gd name="connsiteX3-609" fmla="*/ 1291381 w 2578314"/>
            <a:gd name="connsiteY3-610" fmla="*/ 0 h 330200"/>
            <a:gd name="connsiteX4-611" fmla="*/ 958152 w 2578314"/>
            <a:gd name="connsiteY4-612" fmla="*/ 166072 h 330200"/>
            <a:gd name="connsiteX5-613" fmla="*/ 141044 w 2578314"/>
            <a:gd name="connsiteY5-614" fmla="*/ 169334 h 330200"/>
            <a:gd name="connsiteX6-615" fmla="*/ 0 w 2578314"/>
            <a:gd name="connsiteY6-616" fmla="*/ 320411 h 330200"/>
            <a:gd name="connsiteX0-617" fmla="*/ 2578314 w 2578314"/>
            <a:gd name="connsiteY0-618" fmla="*/ 330200 h 330200"/>
            <a:gd name="connsiteX1-619" fmla="*/ 2408981 w 2578314"/>
            <a:gd name="connsiteY1-620" fmla="*/ 186267 h 330200"/>
            <a:gd name="connsiteX2-621" fmla="*/ 1630048 w 2578314"/>
            <a:gd name="connsiteY2-622" fmla="*/ 160867 h 330200"/>
            <a:gd name="connsiteX3-623" fmla="*/ 1291381 w 2578314"/>
            <a:gd name="connsiteY3-624" fmla="*/ 0 h 330200"/>
            <a:gd name="connsiteX4-625" fmla="*/ 958152 w 2578314"/>
            <a:gd name="connsiteY4-626" fmla="*/ 166072 h 330200"/>
            <a:gd name="connsiteX5-627" fmla="*/ 141044 w 2578314"/>
            <a:gd name="connsiteY5-628" fmla="*/ 169334 h 330200"/>
            <a:gd name="connsiteX6-629" fmla="*/ 0 w 2578314"/>
            <a:gd name="connsiteY6-630" fmla="*/ 320411 h 330200"/>
            <a:gd name="connsiteX0-631" fmla="*/ 2578314 w 2578314"/>
            <a:gd name="connsiteY0-632" fmla="*/ 330200 h 330200"/>
            <a:gd name="connsiteX1-633" fmla="*/ 2408981 w 2578314"/>
            <a:gd name="connsiteY1-634" fmla="*/ 186267 h 330200"/>
            <a:gd name="connsiteX2-635" fmla="*/ 1630048 w 2578314"/>
            <a:gd name="connsiteY2-636" fmla="*/ 160867 h 330200"/>
            <a:gd name="connsiteX3-637" fmla="*/ 1291381 w 2578314"/>
            <a:gd name="connsiteY3-638" fmla="*/ 0 h 330200"/>
            <a:gd name="connsiteX4-639" fmla="*/ 958152 w 2578314"/>
            <a:gd name="connsiteY4-640" fmla="*/ 166072 h 330200"/>
            <a:gd name="connsiteX5-641" fmla="*/ 141044 w 2578314"/>
            <a:gd name="connsiteY5-642" fmla="*/ 184945 h 330200"/>
            <a:gd name="connsiteX6-643" fmla="*/ 0 w 2578314"/>
            <a:gd name="connsiteY6-644" fmla="*/ 320411 h 330200"/>
            <a:gd name="connsiteX0-645" fmla="*/ 2578314 w 2578314"/>
            <a:gd name="connsiteY0-646" fmla="*/ 330200 h 330200"/>
            <a:gd name="connsiteX1-647" fmla="*/ 2408981 w 2578314"/>
            <a:gd name="connsiteY1-648" fmla="*/ 186267 h 330200"/>
            <a:gd name="connsiteX2-649" fmla="*/ 1630048 w 2578314"/>
            <a:gd name="connsiteY2-650" fmla="*/ 160867 h 330200"/>
            <a:gd name="connsiteX3-651" fmla="*/ 1291381 w 2578314"/>
            <a:gd name="connsiteY3-652" fmla="*/ 0 h 330200"/>
            <a:gd name="connsiteX4-653" fmla="*/ 953229 w 2578314"/>
            <a:gd name="connsiteY4-654" fmla="*/ 155664 h 330200"/>
            <a:gd name="connsiteX5-655" fmla="*/ 141044 w 2578314"/>
            <a:gd name="connsiteY5-656" fmla="*/ 184945 h 330200"/>
            <a:gd name="connsiteX6-657" fmla="*/ 0 w 2578314"/>
            <a:gd name="connsiteY6-658" fmla="*/ 320411 h 330200"/>
            <a:gd name="connsiteX0-659" fmla="*/ 2578314 w 2578314"/>
            <a:gd name="connsiteY0-660" fmla="*/ 330200 h 330200"/>
            <a:gd name="connsiteX1-661" fmla="*/ 2408981 w 2578314"/>
            <a:gd name="connsiteY1-662" fmla="*/ 186267 h 330200"/>
            <a:gd name="connsiteX2-663" fmla="*/ 1630048 w 2578314"/>
            <a:gd name="connsiteY2-664" fmla="*/ 160867 h 330200"/>
            <a:gd name="connsiteX3-665" fmla="*/ 1291381 w 2578314"/>
            <a:gd name="connsiteY3-666" fmla="*/ 0 h 330200"/>
            <a:gd name="connsiteX4-667" fmla="*/ 953229 w 2578314"/>
            <a:gd name="connsiteY4-668" fmla="*/ 155664 h 330200"/>
            <a:gd name="connsiteX5-669" fmla="*/ 141044 w 2578314"/>
            <a:gd name="connsiteY5-670" fmla="*/ 184945 h 330200"/>
            <a:gd name="connsiteX6-671" fmla="*/ 0 w 2578314"/>
            <a:gd name="connsiteY6-672" fmla="*/ 320411 h 330200"/>
            <a:gd name="connsiteX0-673" fmla="*/ 2578314 w 2578314"/>
            <a:gd name="connsiteY0-674" fmla="*/ 330200 h 330200"/>
            <a:gd name="connsiteX1-675" fmla="*/ 2408981 w 2578314"/>
            <a:gd name="connsiteY1-676" fmla="*/ 186267 h 330200"/>
            <a:gd name="connsiteX2-677" fmla="*/ 1630048 w 2578314"/>
            <a:gd name="connsiteY2-678" fmla="*/ 160867 h 330200"/>
            <a:gd name="connsiteX3-679" fmla="*/ 1291381 w 2578314"/>
            <a:gd name="connsiteY3-680" fmla="*/ 0 h 330200"/>
            <a:gd name="connsiteX4-681" fmla="*/ 953229 w 2578314"/>
            <a:gd name="connsiteY4-682" fmla="*/ 155664 h 330200"/>
            <a:gd name="connsiteX5-683" fmla="*/ 141044 w 2578314"/>
            <a:gd name="connsiteY5-684" fmla="*/ 184945 h 330200"/>
            <a:gd name="connsiteX6-685" fmla="*/ 0 w 2578314"/>
            <a:gd name="connsiteY6-686" fmla="*/ 320411 h 330200"/>
            <a:gd name="connsiteX0-687" fmla="*/ 2578314 w 2578314"/>
            <a:gd name="connsiteY0-688" fmla="*/ 330200 h 330200"/>
            <a:gd name="connsiteX1-689" fmla="*/ 2408981 w 2578314"/>
            <a:gd name="connsiteY1-690" fmla="*/ 186267 h 330200"/>
            <a:gd name="connsiteX2-691" fmla="*/ 1630048 w 2578314"/>
            <a:gd name="connsiteY2-692" fmla="*/ 160867 h 330200"/>
            <a:gd name="connsiteX3-693" fmla="*/ 1291381 w 2578314"/>
            <a:gd name="connsiteY3-694" fmla="*/ 0 h 330200"/>
            <a:gd name="connsiteX4-695" fmla="*/ 948306 w 2578314"/>
            <a:gd name="connsiteY4-696" fmla="*/ 176480 h 330200"/>
            <a:gd name="connsiteX5-697" fmla="*/ 141044 w 2578314"/>
            <a:gd name="connsiteY5-698" fmla="*/ 184945 h 330200"/>
            <a:gd name="connsiteX6-699" fmla="*/ 0 w 2578314"/>
            <a:gd name="connsiteY6-700" fmla="*/ 320411 h 330200"/>
            <a:gd name="connsiteX0-701" fmla="*/ 2578314 w 2578314"/>
            <a:gd name="connsiteY0-702" fmla="*/ 330200 h 330200"/>
            <a:gd name="connsiteX1-703" fmla="*/ 2408981 w 2578314"/>
            <a:gd name="connsiteY1-704" fmla="*/ 186267 h 330200"/>
            <a:gd name="connsiteX2-705" fmla="*/ 1630048 w 2578314"/>
            <a:gd name="connsiteY2-706" fmla="*/ 160867 h 330200"/>
            <a:gd name="connsiteX3-707" fmla="*/ 1291381 w 2578314"/>
            <a:gd name="connsiteY3-708" fmla="*/ 0 h 330200"/>
            <a:gd name="connsiteX4-709" fmla="*/ 948306 w 2578314"/>
            <a:gd name="connsiteY4-710" fmla="*/ 160868 h 330200"/>
            <a:gd name="connsiteX5-711" fmla="*/ 141044 w 2578314"/>
            <a:gd name="connsiteY5-712" fmla="*/ 184945 h 330200"/>
            <a:gd name="connsiteX6-713" fmla="*/ 0 w 2578314"/>
            <a:gd name="connsiteY6-714" fmla="*/ 320411 h 330200"/>
            <a:gd name="connsiteX0-715" fmla="*/ 2578314 w 2578314"/>
            <a:gd name="connsiteY0-716" fmla="*/ 330200 h 330200"/>
            <a:gd name="connsiteX1-717" fmla="*/ 2408981 w 2578314"/>
            <a:gd name="connsiteY1-718" fmla="*/ 186267 h 330200"/>
            <a:gd name="connsiteX2-719" fmla="*/ 1630048 w 2578314"/>
            <a:gd name="connsiteY2-720" fmla="*/ 160867 h 330200"/>
            <a:gd name="connsiteX3-721" fmla="*/ 1291381 w 2578314"/>
            <a:gd name="connsiteY3-722" fmla="*/ 0 h 330200"/>
            <a:gd name="connsiteX4-723" fmla="*/ 948306 w 2578314"/>
            <a:gd name="connsiteY4-724" fmla="*/ 160868 h 330200"/>
            <a:gd name="connsiteX5-725" fmla="*/ 141044 w 2578314"/>
            <a:gd name="connsiteY5-726" fmla="*/ 184945 h 330200"/>
            <a:gd name="connsiteX6-727" fmla="*/ 0 w 2578314"/>
            <a:gd name="connsiteY6-728" fmla="*/ 320411 h 330200"/>
            <a:gd name="connsiteX0-729" fmla="*/ 2578314 w 2578314"/>
            <a:gd name="connsiteY0-730" fmla="*/ 330200 h 330200"/>
            <a:gd name="connsiteX1-731" fmla="*/ 2408981 w 2578314"/>
            <a:gd name="connsiteY1-732" fmla="*/ 186267 h 330200"/>
            <a:gd name="connsiteX2-733" fmla="*/ 1630048 w 2578314"/>
            <a:gd name="connsiteY2-734" fmla="*/ 160867 h 330200"/>
            <a:gd name="connsiteX3-735" fmla="*/ 1291381 w 2578314"/>
            <a:gd name="connsiteY3-736" fmla="*/ 0 h 330200"/>
            <a:gd name="connsiteX4-737" fmla="*/ 948306 w 2578314"/>
            <a:gd name="connsiteY4-738" fmla="*/ 160868 h 330200"/>
            <a:gd name="connsiteX5-739" fmla="*/ 141044 w 2578314"/>
            <a:gd name="connsiteY5-740" fmla="*/ 184945 h 330200"/>
            <a:gd name="connsiteX6-741" fmla="*/ 0 w 2578314"/>
            <a:gd name="connsiteY6-742" fmla="*/ 320411 h 330200"/>
            <a:gd name="connsiteX0-743" fmla="*/ 2578314 w 2578314"/>
            <a:gd name="connsiteY0-744" fmla="*/ 330200 h 330200"/>
            <a:gd name="connsiteX1-745" fmla="*/ 2408981 w 2578314"/>
            <a:gd name="connsiteY1-746" fmla="*/ 186267 h 330200"/>
            <a:gd name="connsiteX2-747" fmla="*/ 1630048 w 2578314"/>
            <a:gd name="connsiteY2-748" fmla="*/ 160867 h 330200"/>
            <a:gd name="connsiteX3-749" fmla="*/ 1291381 w 2578314"/>
            <a:gd name="connsiteY3-750" fmla="*/ 0 h 330200"/>
            <a:gd name="connsiteX4-751" fmla="*/ 948306 w 2578314"/>
            <a:gd name="connsiteY4-752" fmla="*/ 160868 h 330200"/>
            <a:gd name="connsiteX5-753" fmla="*/ 141044 w 2578314"/>
            <a:gd name="connsiteY5-754" fmla="*/ 184945 h 330200"/>
            <a:gd name="connsiteX6-755" fmla="*/ 0 w 2578314"/>
            <a:gd name="connsiteY6-756" fmla="*/ 320411 h 330200"/>
            <a:gd name="connsiteX0-757" fmla="*/ 2578314 w 2578314"/>
            <a:gd name="connsiteY0-758" fmla="*/ 330200 h 330200"/>
            <a:gd name="connsiteX1-759" fmla="*/ 2408981 w 2578314"/>
            <a:gd name="connsiteY1-760" fmla="*/ 186267 h 330200"/>
            <a:gd name="connsiteX2-761" fmla="*/ 1630048 w 2578314"/>
            <a:gd name="connsiteY2-762" fmla="*/ 160867 h 330200"/>
            <a:gd name="connsiteX3-763" fmla="*/ 1291381 w 2578314"/>
            <a:gd name="connsiteY3-764" fmla="*/ 0 h 330200"/>
            <a:gd name="connsiteX4-765" fmla="*/ 948306 w 2578314"/>
            <a:gd name="connsiteY4-766" fmla="*/ 160868 h 330200"/>
            <a:gd name="connsiteX5-767" fmla="*/ 141044 w 2578314"/>
            <a:gd name="connsiteY5-768" fmla="*/ 184945 h 330200"/>
            <a:gd name="connsiteX6-769" fmla="*/ 0 w 2578314"/>
            <a:gd name="connsiteY6-770" fmla="*/ 320411 h 330200"/>
            <a:gd name="connsiteX0-771" fmla="*/ 2578314 w 2578314"/>
            <a:gd name="connsiteY0-772" fmla="*/ 330200 h 330200"/>
            <a:gd name="connsiteX1-773" fmla="*/ 2408981 w 2578314"/>
            <a:gd name="connsiteY1-774" fmla="*/ 186267 h 330200"/>
            <a:gd name="connsiteX2-775" fmla="*/ 1630048 w 2578314"/>
            <a:gd name="connsiteY2-776" fmla="*/ 160867 h 330200"/>
            <a:gd name="connsiteX3-777" fmla="*/ 1291381 w 2578314"/>
            <a:gd name="connsiteY3-778" fmla="*/ 0 h 330200"/>
            <a:gd name="connsiteX4-779" fmla="*/ 948306 w 2578314"/>
            <a:gd name="connsiteY4-780" fmla="*/ 160868 h 330200"/>
            <a:gd name="connsiteX5-781" fmla="*/ 141044 w 2578314"/>
            <a:gd name="connsiteY5-782" fmla="*/ 184945 h 330200"/>
            <a:gd name="connsiteX6-783" fmla="*/ 0 w 2578314"/>
            <a:gd name="connsiteY6-784" fmla="*/ 320411 h 330200"/>
          </a:gdLst>
          <a:ahLst/>
          <a:cxnLst>
            <a:cxn ang="0">
              <a:pos x="connsiteX0-1" y="connsiteY0-2"/>
            </a:cxn>
            <a:cxn ang="0">
              <a:pos x="connsiteX1-3" y="connsiteY1-4"/>
            </a:cxn>
            <a:cxn ang="0">
              <a:pos x="connsiteX2-5" y="connsiteY2-6"/>
            </a:cxn>
            <a:cxn ang="0">
              <a:pos x="connsiteX3-7" y="connsiteY3-8"/>
            </a:cxn>
            <a:cxn ang="0">
              <a:pos x="connsiteX4-9" y="connsiteY4-10"/>
            </a:cxn>
            <a:cxn ang="0">
              <a:pos x="connsiteX5-11" y="connsiteY5-12"/>
            </a:cxn>
            <a:cxn ang="0">
              <a:pos x="connsiteX6-13" y="connsiteY6-14"/>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noFill/>
        <a:ln w="19050">
          <a:solidFill>
            <a:schemeClr val="accent1"/>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rtl="0"/>
          <a:endParaRPr lang="en-US" sz="1100">
            <a:solidFill>
              <a:schemeClr val="lt1"/>
            </a:solidFill>
            <a:latin typeface="PingFang SC" panose="020B0400000000000000" charset="-122"/>
            <a:ea typeface="PingFang SC" panose="020B0400000000000000" charset="-122"/>
            <a:cs typeface="+mn-cs"/>
          </a:endParaRPr>
        </a:p>
      </xdr:txBody>
    </xdr:sp>
    <xdr:clientData/>
  </xdr:twoCellAnchor>
  <xdr:twoCellAnchor>
    <xdr:from>
      <xdr:col>1</xdr:col>
      <xdr:colOff>4158615</xdr:colOff>
      <xdr:row>11</xdr:row>
      <xdr:rowOff>50800</xdr:rowOff>
    </xdr:from>
    <xdr:to>
      <xdr:col>1</xdr:col>
      <xdr:colOff>4702810</xdr:colOff>
      <xdr:row>14</xdr:row>
      <xdr:rowOff>44450</xdr:rowOff>
    </xdr:to>
    <xdr:pic>
      <xdr:nvPicPr>
        <xdr:cNvPr id="3" name="图片 2"/>
        <xdr:cNvPicPr>
          <a:picLocks noChangeAspect="1"/>
        </xdr:cNvPicPr>
      </xdr:nvPicPr>
      <xdr:blipFill>
        <a:blip r:embed="rId1"/>
        <a:stretch>
          <a:fillRect/>
        </a:stretch>
      </xdr:blipFill>
      <xdr:spPr>
        <a:xfrm>
          <a:off x="5262245" y="2717800"/>
          <a:ext cx="544195" cy="56515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w="9525">
          <a:noFill/>
        </a:ln>
      </xdr:spPr>
    </xdr:pic>
    <xdr:clientData/>
  </xdr:twoCellAnchor>
  <xdr:twoCellAnchor>
    <xdr:from>
      <xdr:col>1</xdr:col>
      <xdr:colOff>4552314</xdr:colOff>
      <xdr:row>9</xdr:row>
      <xdr:rowOff>123191</xdr:rowOff>
    </xdr:from>
    <xdr:to>
      <xdr:col>1</xdr:col>
      <xdr:colOff>5014594</xdr:colOff>
      <xdr:row>11</xdr:row>
      <xdr:rowOff>137161</xdr:rowOff>
    </xdr:to>
    <xdr:sp>
      <xdr:nvSpPr>
        <xdr:cNvPr id="104" name="弧形 103" descr="箭头"/>
        <xdr:cNvSpPr/>
      </xdr:nvSpPr>
      <xdr:spPr>
        <a:xfrm rot="10529789" flipH="1">
          <a:off x="5655310" y="2409190"/>
          <a:ext cx="462280" cy="394970"/>
        </a:xfrm>
        <a:prstGeom prst="arc">
          <a:avLst>
            <a:gd name="adj1" fmla="val 15011426"/>
            <a:gd name="adj2" fmla="val 20926965"/>
          </a:avLst>
        </a:prstGeom>
        <a:solidFill>
          <a:srgbClr val="F5F5F5"/>
        </a:solidFill>
        <a:ln w="19050">
          <a:solidFill>
            <a:schemeClr val="accent1"/>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PingFang SC" panose="020B0400000000000000" charset="-122"/>
            <a:ea typeface="PingFang SC" panose="020B0400000000000000" charset="-122"/>
          </a:endParaRPr>
        </a:p>
      </xdr:txBody>
    </xdr:sp>
    <xdr:clientData/>
  </xdr:twoCellAnchor>
  <xdr:twoCellAnchor>
    <xdr:from>
      <xdr:col>1</xdr:col>
      <xdr:colOff>5734050</xdr:colOff>
      <xdr:row>50</xdr:row>
      <xdr:rowOff>55880</xdr:rowOff>
    </xdr:from>
    <xdr:to>
      <xdr:col>8</xdr:col>
      <xdr:colOff>61595</xdr:colOff>
      <xdr:row>64</xdr:row>
      <xdr:rowOff>112395</xdr:rowOff>
    </xdr:to>
    <xdr:sp>
      <xdr:nvSpPr>
        <xdr:cNvPr id="10" name="步骤" descr="请记住...&#10;使用数组公式时，需要注意以下三点：&#10;&#10;1) 首先选择多个单元格，然后在保持这些单元格选中状态下，开始输入数组公式。要点：首先选择多个单元格，然后开始输入。&#10;&#10;2) 数组公式键入完毕后，按 Control+Shift+Return。&#10;&#10;3) 输入数组公式后，即不可中断此新数组。例如，无法键入或删除其中一个单元格。也无法在该数组中插入新的行或列。如需执行上述操作，请选择所有具有数组公式的单元格，然后按 Delete，随后进行更改并重新创建公式。&#10;"/>
        <xdr:cNvSpPr txBox="1"/>
      </xdr:nvSpPr>
      <xdr:spPr>
        <a:xfrm>
          <a:off x="6837680" y="10152380"/>
          <a:ext cx="4989195" cy="2723515"/>
        </a:xfrm>
        <a:prstGeom prst="rect">
          <a:avLst/>
        </a:prstGeom>
        <a:no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sym typeface="+mn-ea"/>
            </a:rPr>
            <a:t>Array formulas can be applied to multiple cells in an array. </a:t>
          </a:r>
          <a:r>
            <a:rPr lang="en-US" sz="1100">
              <a:solidFill>
                <a:schemeClr val="tx1"/>
              </a:solidFill>
              <a:latin typeface="PingFang SC" panose="020B0400000000000000" charset="-122"/>
              <a:ea typeface="PingFang SC" panose="020B0400000000000000" charset="-122"/>
              <a:cs typeface="Segoe UI Light" panose="020B0502040204020203" pitchFamily="34" charset="0"/>
            </a:rPr>
            <a:t>The data set in C33:H34 as shown in the above example is an array. </a:t>
          </a:r>
          <a:endParaRPr>
            <a:latin typeface="PingFang SC" panose="020B0400000000000000" charset="-122"/>
            <a:ea typeface="PingFang SC" panose="020B0400000000000000" charset="-122"/>
          </a:endParaRPr>
        </a:p>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When using array formulas, take note of the following three points: </a:t>
          </a:r>
          <a:endParaRPr lang="en-US" sz="1100">
            <a:solidFill>
              <a:schemeClr val="tx1"/>
            </a:solidFill>
            <a:latin typeface="PingFang SC" panose="020B0400000000000000" charset="-122"/>
            <a:ea typeface="PingFang SC" panose="020B0400000000000000" charset="-122"/>
            <a:cs typeface="Segoe UI Light" panose="020B0502040204020203" pitchFamily="34" charset="0"/>
          </a:endParaRPr>
        </a:p>
        <a:p>
          <a:pPr lvl="0">
            <a:defRPr/>
          </a:pPr>
          <a:endParaRPr>
            <a:latin typeface="PingFang SC" panose="020B0400000000000000" charset="-122"/>
            <a:ea typeface="PingFang SC" panose="020B0400000000000000" charset="-122"/>
          </a:endParaRPr>
        </a:p>
        <a:p>
          <a:pPr lvl="0">
            <a:defRPr/>
          </a:pPr>
          <a:r>
            <a:rPr lang="en-US" sz="1100" b="1">
              <a:solidFill>
                <a:schemeClr val="tx1"/>
              </a:solidFill>
              <a:latin typeface="PingFang SC" panose="020B0400000000000000" charset="-122"/>
              <a:ea typeface="PingFang SC" panose="020B0400000000000000" charset="-122"/>
              <a:cs typeface="Segoe UI Light" panose="020B0502040204020203" pitchFamily="34" charset="0"/>
            </a:rPr>
            <a:t>1)</a:t>
          </a:r>
          <a:r>
            <a:rPr lang="en-US" sz="1100">
              <a:solidFill>
                <a:schemeClr val="tx1"/>
              </a:solidFill>
              <a:latin typeface="PingFang SC" panose="020B0400000000000000" charset="-122"/>
              <a:ea typeface="PingFang SC" panose="020B0400000000000000" charset="-122"/>
              <a:cs typeface="Segoe UI Light" panose="020B0502040204020203" pitchFamily="34" charset="0"/>
            </a:rPr>
            <a:t> First select multiple cells. With the cells selected, type the array formula. (First Select, Then Type)</a:t>
          </a:r>
          <a:r>
            <a:rPr lang="en-US">
              <a:latin typeface="PingFang SC" panose="020B0400000000000000" charset="-122"/>
              <a:ea typeface="PingFang SC" panose="020B0400000000000000" charset="-122"/>
            </a:rPr>
            <a:t>
</a:t>
          </a:r>
          <a:r>
            <a:rPr lang="en-US" sz="1100" b="1">
              <a:solidFill>
                <a:schemeClr val="tx1"/>
              </a:solidFill>
              <a:latin typeface="PingFang SC" panose="020B0400000000000000" charset="-122"/>
              <a:ea typeface="PingFang SC" panose="020B0400000000000000" charset="-122"/>
              <a:cs typeface="Segoe UI Light" panose="020B0502040204020203" pitchFamily="34" charset="0"/>
            </a:rPr>
            <a:t>2)</a:t>
          </a:r>
          <a:r>
            <a:rPr lang="en-US" sz="1100">
              <a:solidFill>
                <a:schemeClr val="tx1"/>
              </a:solidFill>
              <a:latin typeface="PingFang SC" panose="020B0400000000000000" charset="-122"/>
              <a:ea typeface="PingFang SC" panose="020B0400000000000000" charset="-122"/>
              <a:cs typeface="Segoe UI Light" panose="020B0502040204020203" pitchFamily="34" charset="0"/>
            </a:rPr>
            <a:t> After typing in the array formula, press Control+Shift+Return. (Do not press Return directly)</a:t>
          </a:r>
          <a:endParaRPr lang="en-US">
            <a:latin typeface="PingFang SC" panose="020B0400000000000000" charset="-122"/>
            <a:ea typeface="PingFang SC" panose="020B0400000000000000" charset="-122"/>
          </a:endParaRPr>
        </a:p>
        <a:p>
          <a:pPr lvl="0">
            <a:defRPr/>
          </a:pPr>
          <a:r>
            <a:rPr lang="en-US" sz="1100" b="1">
              <a:solidFill>
                <a:schemeClr val="tx1"/>
              </a:solidFill>
              <a:latin typeface="PingFang SC" panose="020B0400000000000000" charset="-122"/>
              <a:ea typeface="PingFang SC" panose="020B0400000000000000" charset="-122"/>
              <a:cs typeface="Segoe UI Light" panose="020B0502040204020203" pitchFamily="34" charset="0"/>
            </a:rPr>
            <a:t>3) </a:t>
          </a:r>
          <a:r>
            <a:rPr lang="en-US" sz="1100">
              <a:solidFill>
                <a:schemeClr val="tx1"/>
              </a:solidFill>
              <a:latin typeface="PingFang SC" panose="020B0400000000000000" charset="-122"/>
              <a:ea typeface="PingFang SC" panose="020B0400000000000000" charset="-122"/>
              <a:cs typeface="Segoe UI Light" panose="020B0502040204020203" pitchFamily="34" charset="0"/>
            </a:rPr>
            <a:t>Once typing in the array formula, you cannot break this new array. For example, you cannot type in or delete any of the cells, nor can you insert new rows or columns in the array. To do this, delete the formula first.</a:t>
          </a:r>
          <a:endParaRPr lang="en-US" sz="110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xdr:from>
      <xdr:col>2</xdr:col>
      <xdr:colOff>12700</xdr:colOff>
      <xdr:row>48</xdr:row>
      <xdr:rowOff>86360</xdr:rowOff>
    </xdr:from>
    <xdr:to>
      <xdr:col>3</xdr:col>
      <xdr:colOff>33020</xdr:colOff>
      <xdr:row>49</xdr:row>
      <xdr:rowOff>170815</xdr:rowOff>
    </xdr:to>
    <xdr:sp>
      <xdr:nvSpPr>
        <xdr:cNvPr id="15" name="椭圆形标注 14"/>
        <xdr:cNvSpPr/>
      </xdr:nvSpPr>
      <xdr:spPr>
        <a:xfrm>
          <a:off x="7228840" y="9801860"/>
          <a:ext cx="778510" cy="27495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r>
            <a:rPr lang="en-US" sz="1100">
              <a:latin typeface="PingFang SC" panose="020B0400000000000000" charset="-122"/>
              <a:ea typeface="PingFang SC" panose="020B0400000000000000" charset="-122"/>
            </a:rPr>
            <a:t> Tips</a:t>
          </a:r>
          <a:endParaRPr lang="en-US" sz="1100">
            <a:latin typeface="PingFang SC" panose="020B0400000000000000" charset="-122"/>
            <a:ea typeface="PingFang SC" panose="020B0400000000000000" charset="-122"/>
          </a:endParaRPr>
        </a:p>
      </xdr:txBody>
    </xdr:sp>
    <xdr:clientData/>
  </xdr:twoCellAnchor>
  <xdr:twoCellAnchor>
    <xdr:from>
      <xdr:col>1</xdr:col>
      <xdr:colOff>3708400</xdr:colOff>
      <xdr:row>18</xdr:row>
      <xdr:rowOff>127000</xdr:rowOff>
    </xdr:from>
    <xdr:to>
      <xdr:col>1</xdr:col>
      <xdr:colOff>4661535</xdr:colOff>
      <xdr:row>21</xdr:row>
      <xdr:rowOff>169545</xdr:rowOff>
    </xdr:to>
    <xdr:sp>
      <xdr:nvSpPr>
        <xdr:cNvPr id="16" name="右箭头 15">
          <a:hlinkClick xmlns:r="http://schemas.openxmlformats.org/officeDocument/2006/relationships" r:id="rId2"/>
        </xdr:cNvPr>
        <xdr:cNvSpPr/>
      </xdr:nvSpPr>
      <xdr:spPr>
        <a:xfrm>
          <a:off x="4812030" y="412750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twoCellAnchor>
    <xdr:from>
      <xdr:col>2</xdr:col>
      <xdr:colOff>0</xdr:colOff>
      <xdr:row>10</xdr:row>
      <xdr:rowOff>0</xdr:rowOff>
    </xdr:from>
    <xdr:to>
      <xdr:col>5</xdr:col>
      <xdr:colOff>634365</xdr:colOff>
      <xdr:row>23</xdr:row>
      <xdr:rowOff>93345</xdr:rowOff>
    </xdr:to>
    <xdr:pic>
      <xdr:nvPicPr>
        <xdr:cNvPr id="17" name="图片 16"/>
        <xdr:cNvPicPr>
          <a:picLocks noChangeAspect="1"/>
        </xdr:cNvPicPr>
      </xdr:nvPicPr>
      <xdr:blipFill>
        <a:blip r:embed="rId3"/>
        <a:stretch>
          <a:fillRect/>
        </a:stretch>
      </xdr:blipFill>
      <xdr:spPr>
        <a:xfrm>
          <a:off x="7216140" y="2476500"/>
          <a:ext cx="2908935" cy="2569845"/>
        </a:xfrm>
        <a:prstGeom prst="rect">
          <a:avLst/>
        </a:prstGeom>
        <a:noFill/>
        <a:ln w="9525">
          <a:noFill/>
        </a:ln>
      </xdr:spPr>
    </xdr:pic>
    <xdr:clientData/>
  </xdr:twoCellAnchor>
  <xdr:twoCellAnchor>
    <xdr:from>
      <xdr:col>5</xdr:col>
      <xdr:colOff>299720</xdr:colOff>
      <xdr:row>13</xdr:row>
      <xdr:rowOff>168275</xdr:rowOff>
    </xdr:from>
    <xdr:to>
      <xdr:col>6</xdr:col>
      <xdr:colOff>306705</xdr:colOff>
      <xdr:row>15</xdr:row>
      <xdr:rowOff>47625</xdr:rowOff>
    </xdr:to>
    <xdr:sp>
      <xdr:nvSpPr>
        <xdr:cNvPr id="18" name="弧形 17" descr="箭头"/>
        <xdr:cNvSpPr/>
      </xdr:nvSpPr>
      <xdr:spPr>
        <a:xfrm rot="10529789" flipH="1">
          <a:off x="9790430" y="3216275"/>
          <a:ext cx="765175" cy="260350"/>
        </a:xfrm>
        <a:prstGeom prst="arc">
          <a:avLst>
            <a:gd name="adj1" fmla="val 15011426"/>
            <a:gd name="adj2" fmla="val 21429828"/>
          </a:avLst>
        </a:prstGeom>
        <a:solidFill>
          <a:schemeClr val="bg1"/>
        </a:solidFill>
        <a:ln w="19050">
          <a:solidFill>
            <a:schemeClr val="accent1"/>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rtl="0"/>
          <a:endParaRPr lang="en-US" altLang="en-US" sz="1100">
            <a:latin typeface="PingFang SC" panose="020B0400000000000000" charset="-122"/>
            <a:ea typeface="PingFang SC" panose="020B0400000000000000" charset="-122"/>
          </a:endParaRPr>
        </a:p>
      </xdr:txBody>
    </xdr:sp>
    <xdr:clientData/>
  </xdr:twoCellAnchor>
  <xdr:twoCellAnchor>
    <xdr:from>
      <xdr:col>6</xdr:col>
      <xdr:colOff>367665</xdr:colOff>
      <xdr:row>13</xdr:row>
      <xdr:rowOff>29209</xdr:rowOff>
    </xdr:from>
    <xdr:to>
      <xdr:col>7</xdr:col>
      <xdr:colOff>610870</xdr:colOff>
      <xdr:row>18</xdr:row>
      <xdr:rowOff>95250</xdr:rowOff>
    </xdr:to>
    <xdr:sp>
      <xdr:nvSpPr>
        <xdr:cNvPr id="19" name="文本框 18"/>
        <xdr:cNvSpPr txBox="1"/>
      </xdr:nvSpPr>
      <xdr:spPr>
        <a:xfrm>
          <a:off x="10616565" y="3076575"/>
          <a:ext cx="1001395" cy="1019175"/>
        </a:xfrm>
        <a:prstGeom prst="rect">
          <a:avLst/>
        </a:prstGeom>
        <a:solidFill>
          <a:schemeClr val="lt1"/>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l"/>
          <a:r>
            <a:rPr lang="en-US" sz="1100">
              <a:latin typeface="PingFang SC" panose="020B0400000000000000" charset="-122"/>
              <a:ea typeface="PingFang SC" panose="020B0400000000000000" charset="-122"/>
            </a:rPr>
            <a:t>You can choose any combination of these paste methods</a:t>
          </a:r>
          <a:endParaRPr lang="en-US" sz="1100">
            <a:latin typeface="PingFang SC" panose="020B0400000000000000" charset="-122"/>
            <a:ea typeface="PingFang SC" panose="020B0400000000000000" charset="-122"/>
          </a:endParaRPr>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2</xdr:col>
      <xdr:colOff>366395</xdr:colOff>
      <xdr:row>13</xdr:row>
      <xdr:rowOff>188595</xdr:rowOff>
    </xdr:from>
    <xdr:to>
      <xdr:col>5</xdr:col>
      <xdr:colOff>633095</xdr:colOff>
      <xdr:row>23</xdr:row>
      <xdr:rowOff>58420</xdr:rowOff>
    </xdr:to>
    <xdr:sp>
      <xdr:nvSpPr>
        <xdr:cNvPr id="40" name="步骤" descr="延伸知识&#10;完成步骤 5 后，尝试按字母顺序对两列进行排序。方法如下：首先按字母顺序对“部门”进行排序（即左侧的步骤 1）。然后单击“开始”&gt;“排序和筛选”&gt;“自定义排序”。将“类别”添加为次要条件。单击“确定”后，“部门”将进行排序，并且在每个部门中按字母顺序对“类别”行进行排序。 &#10;"/>
        <xdr:cNvSpPr txBox="1"/>
      </xdr:nvSpPr>
      <xdr:spPr>
        <a:xfrm>
          <a:off x="7582535" y="3236595"/>
          <a:ext cx="3385185" cy="177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chemeClr val="tx1"/>
              </a:solidFill>
              <a:latin typeface="PingFang SC" panose="020B0400000000000000" charset="-122"/>
              <a:ea typeface="PingFang SC" panose="020B0400000000000000" charset="-122"/>
              <a:cs typeface="Segoe UI Light" panose="020B0502040204020203" pitchFamily="34" charset="0"/>
            </a:rPr>
            <a:t>Tips: </a:t>
          </a:r>
          <a:endParaRPr lang="en-US" sz="1200" b="1">
            <a:solidFill>
              <a:schemeClr val="tx1"/>
            </a:solidFill>
            <a:latin typeface="PingFang SC" panose="020B0400000000000000" charset="-122"/>
            <a:ea typeface="PingFang SC" panose="020B0400000000000000" charset="-122"/>
            <a:cs typeface="Segoe UI Light" panose="020B0502040204020203" pitchFamily="34" charset="0"/>
          </a:endParaRPr>
        </a:p>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After completing Step 5, </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try to sort the two columns alphabetically. To do so, first sort </a:t>
          </a:r>
          <a:r>
            <a:rPr lang="en-US" sz="1100" b="1" baseline="0">
              <a:solidFill>
                <a:schemeClr val="tx1"/>
              </a:solidFill>
              <a:latin typeface="PingFang SC" panose="020B0400000000000000" charset="-122"/>
              <a:ea typeface="PingFang SC" panose="020B0400000000000000" charset="-122"/>
              <a:cs typeface="Segoe UI Light" panose="020B0502040204020203" pitchFamily="34" charset="0"/>
            </a:rPr>
            <a:t>Departments</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 alphabetically (i.e. Step 1 on the left). Then click </a:t>
          </a:r>
          <a:r>
            <a:rPr lang="en-US" sz="1100" b="1" baseline="0">
              <a:solidFill>
                <a:schemeClr val="tx1"/>
              </a:solidFill>
              <a:latin typeface="PingFang SC" panose="020B0400000000000000" charset="-122"/>
              <a:ea typeface="PingFang SC" panose="020B0400000000000000" charset="-122"/>
              <a:cs typeface="Segoe UI Light" panose="020B0502040204020203" pitchFamily="34" charset="0"/>
            </a:rPr>
            <a:t>Start</a:t>
          </a:r>
          <a:r>
            <a:rPr lang="en-US" sz="1100" b="0" baseline="0">
              <a:solidFill>
                <a:schemeClr val="tx1"/>
              </a:solidFill>
              <a:latin typeface="PingFang SC" panose="020B0400000000000000" charset="-122"/>
              <a:ea typeface="PingFang SC" panose="020B0400000000000000" charset="-122"/>
              <a:cs typeface="Segoe UI Light" panose="020B0502040204020203" pitchFamily="34" charset="0"/>
            </a:rPr>
            <a:t> &gt; </a:t>
          </a:r>
          <a:r>
            <a:rPr lang="en-US" sz="1100" b="1" baseline="0">
              <a:solidFill>
                <a:schemeClr val="tx1"/>
              </a:solidFill>
              <a:latin typeface="PingFang SC" panose="020B0400000000000000" charset="-122"/>
              <a:ea typeface="PingFang SC" panose="020B0400000000000000" charset="-122"/>
              <a:cs typeface="Segoe UI Light" panose="020B0502040204020203" pitchFamily="34" charset="0"/>
            </a:rPr>
            <a:t>Sort</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 &gt; </a:t>
          </a:r>
          <a:r>
            <a:rPr lang="en-US" sz="1100" b="1" baseline="0">
              <a:solidFill>
                <a:schemeClr val="tx1"/>
              </a:solidFill>
              <a:latin typeface="PingFang SC" panose="020B0400000000000000" charset="-122"/>
              <a:ea typeface="PingFang SC" panose="020B0400000000000000" charset="-122"/>
              <a:cs typeface="Segoe UI Light" panose="020B0502040204020203" pitchFamily="34" charset="0"/>
            </a:rPr>
            <a:t>Custom Sort</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 Add </a:t>
          </a:r>
          <a:r>
            <a:rPr lang="en-US" sz="1100" b="1" baseline="0">
              <a:solidFill>
                <a:schemeClr val="tx1"/>
              </a:solidFill>
              <a:latin typeface="PingFang SC" panose="020B0400000000000000" charset="-122"/>
              <a:ea typeface="PingFang SC" panose="020B0400000000000000" charset="-122"/>
              <a:cs typeface="Segoe UI Light" panose="020B0502040204020203" pitchFamily="34" charset="0"/>
            </a:rPr>
            <a:t>Type</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 as a secondary keyword. Click OK. The </a:t>
          </a:r>
          <a:r>
            <a:rPr lang="en-US" sz="1100" b="1" baseline="0">
              <a:solidFill>
                <a:schemeClr val="tx1"/>
              </a:solidFill>
              <a:latin typeface="PingFang SC" panose="020B0400000000000000" charset="-122"/>
              <a:ea typeface="PingFang SC" panose="020B0400000000000000" charset="-122"/>
              <a:cs typeface="Segoe UI Light" panose="020B0502040204020203" pitchFamily="34" charset="0"/>
            </a:rPr>
            <a:t>Departments</a:t>
          </a:r>
          <a:r>
            <a:rPr lang="en-US" sz="1100" b="0" baseline="0">
              <a:solidFill>
                <a:schemeClr val="tx1"/>
              </a:solidFill>
              <a:latin typeface="PingFang SC" panose="020B0400000000000000" charset="-122"/>
              <a:ea typeface="PingFang SC" panose="020B0400000000000000" charset="-122"/>
              <a:cs typeface="Segoe UI Light" panose="020B0502040204020203" pitchFamily="34" charset="0"/>
            </a:rPr>
            <a:t> will be sorted, </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while the Name for each department will also be sorted alphabetically. </a:t>
          </a:r>
          <a:endParaRPr lang="en-US" sz="1100" baseline="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absolute">
    <xdr:from>
      <xdr:col>0</xdr:col>
      <xdr:colOff>332740</xdr:colOff>
      <xdr:row>0</xdr:row>
      <xdr:rowOff>266700</xdr:rowOff>
    </xdr:from>
    <xdr:to>
      <xdr:col>1</xdr:col>
      <xdr:colOff>5381625</xdr:colOff>
      <xdr:row>24</xdr:row>
      <xdr:rowOff>76200</xdr:rowOff>
    </xdr:to>
    <xdr:grpSp>
      <xdr:nvGrpSpPr>
        <xdr:cNvPr id="5" name="轻松排序和筛选" descr="轻松排序和筛选&#10;假设你希望各部门按字母顺序排序。单击&#10;“部门”列，然后单击“开始”&gt;“排序和筛选”&gt;“升序”。&#10;将“12 月”的金额从最大到最小排序。单击“12 月”列中的任意单元格，&#10;然后单击“开始”&gt;“排序和筛选”&gt;“降序”。&#10;然后筛选数据，使其仅显示“烘焙品”行。单击“开始”&gt;&#10;“排序和筛选”&gt;“筛选”。“筛选”按钮出现在首行。&#10;在“部门”单元格上，单击“筛选”按钮，然后单击以&#10;清除“全选”复选框。然后，单击选中“烘焙品”。&#10;现在，单击“部门”筛选器窗格底部的“清除筛选器(F)”，以清除筛选器，&#10;然后关闭窗格。&#10;向下滚动查看更多详细信息&#10;下一步 "/>
        <xdr:cNvGrpSpPr/>
      </xdr:nvGrpSpPr>
      <xdr:grpSpPr>
        <a:xfrm>
          <a:off x="332740" y="266700"/>
          <a:ext cx="6152515" cy="4953000"/>
          <a:chOff x="333375" y="266700"/>
          <a:chExt cx="6158678" cy="4953000"/>
        </a:xfrm>
      </xdr:grpSpPr>
      <xdr:sp>
        <xdr:nvSpPr>
          <xdr:cNvPr id="78" name="矩形 77" descr="背景"/>
          <xdr:cNvSpPr/>
        </xdr:nvSpPr>
        <xdr:spPr>
          <a:xfrm>
            <a:off x="333375" y="266700"/>
            <a:ext cx="6029471" cy="4953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79" name="步骤" descr="轻松排序和筛选"/>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Quick Sort and Filter</a:t>
            </a:r>
            <a:endPar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80" name="直接连接符​​ 79" descr="装饰性线条"/>
          <xdr:cNvCxnSpPr/>
        </xdr:nvCxnSpPr>
        <xdr:spPr>
          <a:xfrm>
            <a:off x="568299" y="892811"/>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82" name="直接连接符​​ 81" descr="装饰性线条"/>
          <xdr:cNvCxnSpPr/>
        </xdr:nvCxnSpPr>
        <xdr:spPr>
          <a:xfrm>
            <a:off x="568299" y="4171950"/>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84" name="步骤" descr="假设你希望各部门按字母顺序排序。单击“部门”列，然后单击“开始”&gt;“排序和筛选”&gt;“升序”"/>
          <xdr:cNvSpPr txBox="1"/>
        </xdr:nvSpPr>
        <xdr:spPr>
          <a:xfrm>
            <a:off x="972158" y="880951"/>
            <a:ext cx="4809515" cy="766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Suppose you want the departments to be sorted alphabetically. Click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Departments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column. Then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Start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-&gt;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Ascending</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85" name="椭圆 84" descr="1"/>
          <xdr:cNvSpPr/>
        </xdr:nvSpPr>
        <xdr:spPr>
          <a:xfrm>
            <a:off x="565124" y="1038478"/>
            <a:ext cx="371587" cy="371587"/>
          </a:xfrm>
          <a:prstGeom prst="ellipse">
            <a:avLst/>
          </a:prstGeom>
          <a:solidFill>
            <a:schemeClr val="accent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86" name="步骤" descr="将“12 月”的金额从最大到最小排序。单击“12 月”列中的任意单元格，然后单击“开始”&gt;“排序和筛选”&gt;“降序”"/>
          <xdr:cNvSpPr txBox="1"/>
        </xdr:nvSpPr>
        <xdr:spPr>
          <a:xfrm>
            <a:off x="972157" y="16622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Sort the amounts in "May" in descending order. Click any cell in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May</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column, then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Start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-&gt;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Descending</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87" name="椭圆 86" descr="2"/>
          <xdr:cNvSpPr/>
        </xdr:nvSpPr>
        <xdr:spPr>
          <a:xfrm>
            <a:off x="554358" y="1619704"/>
            <a:ext cx="371587" cy="371587"/>
          </a:xfrm>
          <a:prstGeom prst="ellipse">
            <a:avLst/>
          </a:prstGeom>
          <a:solidFill>
            <a:schemeClr val="accent1">
              <a:lumMod val="75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88" name="步骤" descr="现在，对数据进行筛选，使其仅显示“烘焙品”行。按 Ctrl+A 选择所有单元格，然后单击“开始”&gt;“排序和筛选”&gt;“筛选”&#10;"/>
          <xdr:cNvSpPr txBox="1"/>
        </xdr:nvSpPr>
        <xdr:spPr>
          <a:xfrm>
            <a:off x="972157" y="2178382"/>
            <a:ext cx="551989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Then, filter the data to show only the "Market" row. Select a cell in the data and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Start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-&gt;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Filter</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b="0" i="0" u="none" strike="noStrike" cap="none" normalizeH="0" baseline="0" noProof="0">
                <a:ln>
                  <a:noFill/>
                </a:ln>
                <a:solidFill>
                  <a:prstClr val="black">
                    <a:lumMod val="75000"/>
                    <a:lumOff val="25000"/>
                  </a:prstClr>
                </a:solidFill>
                <a:uLnTx/>
                <a:uFillTx/>
                <a:latin typeface="PingFang SC" panose="020B0400000000000000" charset="-122"/>
                <a:ea typeface="PingFang SC" panose="020B0400000000000000" charset="-122"/>
                <a:cs typeface="Segoe UI" panose="020B0502040204020203" pitchFamily="34" charset="0"/>
              </a:rPr>
              <a:t>The Filter button appears on the first line. </a:t>
            </a:r>
            <a:endParaRPr lang="en-US" sz="1200" b="0" i="0" u="none" strike="noStrike" cap="none" normalizeH="0" baseline="0" noProof="0">
              <a:ln>
                <a:noFill/>
              </a:ln>
              <a:solidFill>
                <a:prstClr val="black">
                  <a:lumMod val="75000"/>
                  <a:lumOff val="25000"/>
                </a:prst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89" name="椭圆 88" descr="3"/>
          <xdr:cNvSpPr/>
        </xdr:nvSpPr>
        <xdr:spPr>
          <a:xfrm>
            <a:off x="565124" y="2202559"/>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90" name="步骤" descr="“筛选”按钮出现在首行。在“部门”单元格上，单击筛选按钮，然后单击以清除“全选”复选框。然后，单击选中“烘焙品”"/>
          <xdr:cNvSpPr txBox="1"/>
        </xdr:nvSpPr>
        <xdr:spPr>
          <a:xfrm>
            <a:off x="972158" y="2731606"/>
            <a:ext cx="5453063" cy="77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Departments</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cell, click the Filter button, then click to clear the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Select All</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check box. Then, click to select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R&amp;D</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to view only the data of the R&amp;D department.</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91" name="椭圆 90" descr="4"/>
          <xdr:cNvSpPr/>
        </xdr:nvSpPr>
        <xdr:spPr>
          <a:xfrm>
            <a:off x="565124" y="2784358"/>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92" name="步骤" descr="单击“确定”，将仅显示“烘焙品”行。现在单击“部门”的筛选按钮以清除筛选，然后单击“清除筛选”"/>
          <xdr:cNvSpPr txBox="1"/>
        </xdr:nvSpPr>
        <xdr:spPr>
          <a:xfrm>
            <a:off x="972158" y="346200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Now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Clear Filter (F)</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the bottom of the Department filter pane to clear the filter</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Then, close the pane.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93" name="椭圆 92" descr="5"/>
          <xdr:cNvSpPr/>
        </xdr:nvSpPr>
        <xdr:spPr>
          <a:xfrm>
            <a:off x="565124" y="3381409"/>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5</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editAs="absolute">
    <xdr:from>
      <xdr:col>0</xdr:col>
      <xdr:colOff>329565</xdr:colOff>
      <xdr:row>27</xdr:row>
      <xdr:rowOff>171450</xdr:rowOff>
    </xdr:from>
    <xdr:to>
      <xdr:col>1</xdr:col>
      <xdr:colOff>5219065</xdr:colOff>
      <xdr:row>44</xdr:row>
      <xdr:rowOff>161925</xdr:rowOff>
    </xdr:to>
    <xdr:grpSp>
      <xdr:nvGrpSpPr>
        <xdr:cNvPr id="106" name="按日期或按颜色排序" descr="按日期或按颜色排序&#10;Excel 中有多种排序方法。下面是另外两种排序方式，&#10;但此次你要使用右键单击菜单：&#10;如果希望按日期排序，则请按 Control 键并单击一个日期,&#10;然后单击“排序”&gt;“升序”。行将按&#10;“消费日期”升序排序。&#10;有三个单元格已填充了黄色。你可按该颜色对行进行排序。&#10;按住 Control 并单击一个黄色单元格，然后单击顶部的“排序”&gt;“单元格颜色”。 &#10;"/>
        <xdr:cNvGrpSpPr/>
      </xdr:nvGrpSpPr>
      <xdr:grpSpPr>
        <a:xfrm>
          <a:off x="329565" y="5886450"/>
          <a:ext cx="5993130" cy="3228975"/>
          <a:chOff x="0" y="-9524"/>
          <a:chExt cx="5988881" cy="3228975"/>
        </a:xfrm>
      </xdr:grpSpPr>
      <xdr:sp>
        <xdr:nvSpPr>
          <xdr:cNvPr id="107" name="矩形 106" descr="背景"/>
          <xdr:cNvSpPr/>
        </xdr:nvSpPr>
        <xdr:spPr>
          <a:xfrm>
            <a:off x="0" y="-9524"/>
            <a:ext cx="5988881" cy="32289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08" name="步骤" descr="按日期或按颜色排序"/>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Sort by Date or Color</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xnSp>
        <xdr:nvCxnSpPr>
          <xdr:cNvPr id="109" name="直接连接符 108" descr="装饰性线条"/>
          <xdr:cNvCxnSpPr/>
        </xdr:nvCxnSpPr>
        <xdr:spPr>
          <a:xfrm>
            <a:off x="234924" y="626111"/>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110" name="直接连接符 109" descr="装饰性线条"/>
          <xdr:cNvCxnSpPr/>
        </xdr:nvCxnSpPr>
        <xdr:spPr>
          <a:xfrm>
            <a:off x="234924" y="2924175"/>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111" name="步骤" descr="Excel 中有多种排序方法。以下是其中两种排序方式，但这次将使用右键单击菜单："/>
          <xdr:cNvSpPr txBox="1"/>
        </xdr:nvSpPr>
        <xdr:spPr>
          <a:xfrm>
            <a:off x="228600" y="699721"/>
            <a:ext cx="5222875" cy="614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There are multiple ways to sort in a table. Let us show you the two of them:</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12" name="步骤" descr="如果希望按日期排序。右键单击一个日期，然后单击&#10;“排序”&gt;“升序”。行将按“消费日期”升序排序"/>
          <xdr:cNvSpPr txBox="1"/>
        </xdr:nvSpPr>
        <xdr:spPr>
          <a:xfrm>
            <a:off x="638783" y="132602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To sort by date, </a:t>
            </a:r>
            <a:r>
              <a:rPr lang="en-US" sz="1200" b="0">
                <a:solidFill>
                  <a:srgbClr val="404040"/>
                </a:solidFill>
                <a:latin typeface="PingFang SC" panose="020B0400000000000000" charset="-122"/>
                <a:ea typeface="PingFang SC" panose="020B0400000000000000" charset="-122"/>
                <a:cs typeface="Segoe UI" panose="020B0502040204020203" pitchFamily="34" charset="0"/>
              </a:rPr>
              <a:t>click a date, then click</a:t>
            </a:r>
            <a:r>
              <a:rPr lang="en-US" sz="1200" b="1">
                <a:solidFill>
                  <a:srgbClr val="404040"/>
                </a:solidFill>
                <a:latin typeface="PingFang SC" panose="020B0400000000000000" charset="-122"/>
                <a:ea typeface="PingFang SC" panose="020B0400000000000000" charset="-122"/>
                <a:cs typeface="Segoe UI" panose="020B0502040204020203" pitchFamily="34" charset="0"/>
              </a:rPr>
              <a:t> Start -&gt; Sort -&gt; Ascending</a:t>
            </a:r>
            <a:r>
              <a:rPr lang="en-US" sz="1200">
                <a:solidFill>
                  <a:srgbClr val="404040"/>
                </a:solidFill>
                <a:latin typeface="PingFang SC" panose="020B0400000000000000" charset="-122"/>
                <a:ea typeface="PingFang SC" panose="020B0400000000000000" charset="-122"/>
                <a:cs typeface="Segoe UI" panose="020B0502040204020203" pitchFamily="34" charset="0"/>
              </a:rPr>
              <a:t>. The rows will be sorted by Date in ascending order.</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13" name="椭圆 112" descr="1"/>
          <xdr:cNvSpPr/>
        </xdr:nvSpPr>
        <xdr:spPr>
          <a:xfrm>
            <a:off x="231749" y="1283524"/>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14" name="步骤" descr="有三个单元格已用黄色进行了填充。你可以按该颜色对行进行排序。右键单击一个黄色单元格，然后单击“排序”&gt;“将所选单元格颜色放在最前面”"/>
          <xdr:cNvSpPr txBox="1"/>
        </xdr:nvSpPr>
        <xdr:spPr>
          <a:xfrm>
            <a:off x="639005" y="1988186"/>
            <a:ext cx="4809322"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There are three cells filled with green. You can sort the rows by this color. Click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Sort -&gt; Custom Sort</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15" name="椭圆 114" descr="2"/>
          <xdr:cNvSpPr/>
        </xdr:nvSpPr>
        <xdr:spPr>
          <a:xfrm>
            <a:off x="231749" y="1945640"/>
            <a:ext cx="371587" cy="371587"/>
          </a:xfrm>
          <a:prstGeom prst="ellipse">
            <a:avLst/>
          </a:prstGeom>
          <a:solidFill>
            <a:srgbClr val="0070C0"/>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xdr:from>
      <xdr:col>6</xdr:col>
      <xdr:colOff>555625</xdr:colOff>
      <xdr:row>29</xdr:row>
      <xdr:rowOff>105410</xdr:rowOff>
    </xdr:from>
    <xdr:to>
      <xdr:col>8</xdr:col>
      <xdr:colOff>419735</xdr:colOff>
      <xdr:row>38</xdr:row>
      <xdr:rowOff>10795</xdr:rowOff>
    </xdr:to>
    <xdr:sp>
      <xdr:nvSpPr>
        <xdr:cNvPr id="118" name="步骤" descr="重要详细信息&#10;无法像清除筛选一样清除排序。因此，如果不想保留排序，请按 Control+Z 进行撤消。&#10;"/>
        <xdr:cNvSpPr txBox="1"/>
      </xdr:nvSpPr>
      <xdr:spPr>
        <a:xfrm>
          <a:off x="11696065" y="6201410"/>
          <a:ext cx="1908175" cy="1619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a:solidFill>
                <a:srgbClr val="0070C0"/>
              </a:solidFill>
              <a:latin typeface="PingFang SC" panose="020B0400000000000000" charset="-122"/>
              <a:ea typeface="PingFang SC" panose="020B0400000000000000" charset="-122"/>
              <a:cs typeface="Segoe UI Light" panose="020B0502040204020203" pitchFamily="34" charset="0"/>
            </a:rPr>
            <a:t>Tips: </a:t>
          </a:r>
          <a:endParaRPr lang="en-US" sz="1200" b="1">
            <a:solidFill>
              <a:srgbClr val="0070C0"/>
            </a:solidFill>
            <a:latin typeface="PingFang SC" panose="020B0400000000000000" charset="-122"/>
            <a:ea typeface="PingFang SC" panose="020B0400000000000000" charset="-122"/>
            <a:cs typeface="Segoe UI Light" panose="020B0502040204020203" pitchFamily="34" charset="0"/>
          </a:endParaRPr>
        </a:p>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You cannot clear the sort order like clearing filters. So, if you don't want to keep the sort order, </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press    to undo it.</a:t>
          </a:r>
          <a:endParaRPr lang="en-US" sz="1100" baseline="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clientData/>
  </xdr:twoCellAnchor>
  <xdr:twoCellAnchor editAs="absolute">
    <xdr:from>
      <xdr:col>0</xdr:col>
      <xdr:colOff>361315</xdr:colOff>
      <xdr:row>46</xdr:row>
      <xdr:rowOff>66040</xdr:rowOff>
    </xdr:from>
    <xdr:to>
      <xdr:col>1</xdr:col>
      <xdr:colOff>5306060</xdr:colOff>
      <xdr:row>100</xdr:row>
      <xdr:rowOff>119380</xdr:rowOff>
    </xdr:to>
    <xdr:grpSp>
      <xdr:nvGrpSpPr>
        <xdr:cNvPr id="3" name="其他数据筛选方式" descr="其他数据筛选方式&#10;许多人通过键入公式来查找高于平均值或大于特定金额&#10;的金额。但是当特殊筛选可用时，则无需键入公式。&#10;在“住宿”单元格中，单击“筛选”按钮，然后单击“选择”&gt;&#10;“高于平均值”。Excel 将计算“住宿”列中的平均值，然后&#10;仅显示金额大于该平均值的行。&#10;现在添加次要筛选。在“住宿”单元格中，单击“筛选”按钮，然后单击&#10;“选择”&gt;“大于...”，然后键入 25。在已筛选出超过平均值的三行中，&#10;Excel 会显示“餐饮”金额&#10;大于 25 的两行。完成后单击“清除筛选器(F)”。 &#10;"/>
        <xdr:cNvGrpSpPr/>
      </xdr:nvGrpSpPr>
      <xdr:grpSpPr>
        <a:xfrm>
          <a:off x="361315" y="9400540"/>
          <a:ext cx="6048375" cy="10340340"/>
          <a:chOff x="390525" y="8972550"/>
          <a:chExt cx="6032815" cy="8661109"/>
        </a:xfrm>
      </xdr:grpSpPr>
      <xdr:sp>
        <xdr:nvSpPr>
          <xdr:cNvPr id="133" name="矩形 132" descr="背景"/>
          <xdr:cNvSpPr/>
        </xdr:nvSpPr>
        <xdr:spPr>
          <a:xfrm>
            <a:off x="390525" y="8972550"/>
            <a:ext cx="6016325" cy="866110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34" name="步骤" descr="对数据进行筛选的更多方法"/>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Advanced Filters</a:t>
            </a:r>
            <a:endPar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135" name="直接连接符 134" descr="装饰性线条"/>
          <xdr:cNvCxnSpPr/>
        </xdr:nvCxnSpPr>
        <xdr:spPr>
          <a:xfrm>
            <a:off x="625449" y="9520423"/>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136" name="直接连接符 135" descr="装饰性线条"/>
          <xdr:cNvCxnSpPr/>
        </xdr:nvCxnSpPr>
        <xdr:spPr>
          <a:xfrm>
            <a:off x="606836" y="17388625"/>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137" name="步骤" descr="许多人通过键入公式来查找高于平均值或大于特定金额的金额。但是当特殊筛选可用时，则无需键入公式"/>
          <xdr:cNvSpPr txBox="1"/>
        </xdr:nvSpPr>
        <xdr:spPr>
          <a:xfrm>
            <a:off x="522500" y="9577828"/>
            <a:ext cx="5900840" cy="1038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With Filters, you can quickly find and use a subset of data in a range or table.</a:t>
            </a:r>
            <a:endPar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By filtering the list, you can temporarily hide some data, so that you can focus </a:t>
            </a:r>
            <a:endPar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on the data you need.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can use Advanced Filters to filter the relationships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with the criterion AND, filter them with the criterion OR, or filter with the criteria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AND and OR together. So let us show you several powerful filtering features.</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38" name="步骤" descr="在“住宿”单元格中，单击筛选按钮，然后单击&#10;“数字筛选”&gt;“高于平均值”。Excel 将计算“住宿”列的平均金额，然后仅显示金额大于该平均值的行"/>
          <xdr:cNvSpPr txBox="1"/>
        </xdr:nvSpPr>
        <xdr:spPr>
          <a:xfrm>
            <a:off x="1029196" y="10537868"/>
            <a:ext cx="5307251" cy="708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Select the data you want to filter, right-click and select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AutoFilter</a:t>
            </a:r>
            <a:r>
              <a:rPr lang="en-US" sz="1200">
                <a:solidFill>
                  <a:srgbClr val="404040"/>
                </a:solidFill>
                <a:latin typeface="PingFang SC" panose="020B0400000000000000" charset="-122"/>
                <a:ea typeface="PingFang SC" panose="020B0400000000000000" charset="-122"/>
                <a:cs typeface="Segoe UI" panose="020B0502040204020203" pitchFamily="34" charset="0"/>
              </a:rPr>
              <a:t> or click the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Filter</a:t>
            </a:r>
            <a:r>
              <a:rPr lang="en-US" sz="1200">
                <a:solidFill>
                  <a:srgbClr val="404040"/>
                </a:solidFill>
                <a:latin typeface="PingFang SC" panose="020B0400000000000000" charset="-122"/>
                <a:ea typeface="PingFang SC" panose="020B0400000000000000" charset="-122"/>
                <a:cs typeface="Segoe UI" panose="020B0502040204020203" pitchFamily="34" charset="0"/>
              </a:rPr>
              <a:t> button under the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Start</a:t>
            </a:r>
            <a:r>
              <a:rPr lang="en-US" sz="1200">
                <a:solidFill>
                  <a:srgbClr val="404040"/>
                </a:solidFill>
                <a:latin typeface="PingFang SC" panose="020B0400000000000000" charset="-122"/>
                <a:ea typeface="PingFang SC" panose="020B0400000000000000" charset="-122"/>
                <a:cs typeface="Segoe UI" panose="020B0502040204020203" pitchFamily="34" charset="0"/>
              </a:rPr>
              <a:t> tab. Now you will find an inverted triangle in the header of the data. Click it to show the filter pop up box.</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39" name="椭圆 138" descr="1"/>
          <xdr:cNvSpPr/>
        </xdr:nvSpPr>
        <xdr:spPr>
          <a:xfrm>
            <a:off x="598507" y="10601162"/>
            <a:ext cx="359564" cy="30153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40" name="步骤" descr="现在添加次要筛选。在“餐饮”单元格上，单击筛选按钮，然后单击“数字筛选”&gt;“大于...”，然后键入 25。单击“确定”。&#10;在已筛选出超过平均值的三行中，Excel 会显示“餐饮”金额大于 25 的两行"/>
          <xdr:cNvSpPr txBox="1"/>
        </xdr:nvSpPr>
        <xdr:spPr>
          <a:xfrm>
            <a:off x="1029196" y="11414404"/>
            <a:ext cx="5279979" cy="1234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The filtering interface varies depending on the data format. If you are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Filtering by Date</a:t>
            </a:r>
            <a:r>
              <a:rPr lang="en-US" sz="1200">
                <a:solidFill>
                  <a:srgbClr val="404040"/>
                </a:solidFill>
                <a:latin typeface="PingFang SC" panose="020B0400000000000000" charset="-122"/>
                <a:ea typeface="PingFang SC" panose="020B0400000000000000" charset="-122"/>
                <a:cs typeface="Segoe UI" panose="020B0502040204020203" pitchFamily="34" charset="0"/>
              </a:rPr>
              <a:t>, the options "Last Month", "This Month" etc. appear at the bottom of the interface; if you are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Filtering by Text</a:t>
            </a:r>
            <a:r>
              <a:rPr lang="en-US" sz="1200">
                <a:solidFill>
                  <a:srgbClr val="404040"/>
                </a:solidFill>
                <a:latin typeface="PingFang SC" panose="020B0400000000000000" charset="-122"/>
                <a:ea typeface="PingFang SC" panose="020B0400000000000000" charset="-122"/>
                <a:cs typeface="Segoe UI" panose="020B0502040204020203" pitchFamily="34" charset="0"/>
              </a:rPr>
              <a:t>, the options "Unique Items", "Duplicate Items", etc. appear at the bottom of the interface; and if you are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Filtering by Value</a:t>
            </a:r>
            <a:r>
              <a:rPr lang="en-US" sz="1200">
                <a:solidFill>
                  <a:srgbClr val="404040"/>
                </a:solidFill>
                <a:latin typeface="PingFang SC" panose="020B0400000000000000" charset="-122"/>
                <a:ea typeface="PingFang SC" panose="020B0400000000000000" charset="-122"/>
                <a:cs typeface="Segoe UI" panose="020B0502040204020203" pitchFamily="34" charset="0"/>
              </a:rPr>
              <a:t>, the options "Top 10", "Above Average", and "Below Average” appear at the bottom of the interface, as shown in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Figure 1</a:t>
            </a:r>
            <a:r>
              <a:rPr lang="en-US" sz="1200">
                <a:solidFill>
                  <a:srgbClr val="404040"/>
                </a:solidFill>
                <a:latin typeface="PingFang SC" panose="020B0400000000000000" charset="-122"/>
                <a:ea typeface="PingFang SC" panose="020B0400000000000000" charset="-122"/>
                <a:cs typeface="Segoe UI" panose="020B0502040204020203" pitchFamily="34" charset="0"/>
              </a:rPr>
              <a:t>. You can use these buttons for quick filtering.</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41" name="椭圆 140" descr="2"/>
          <xdr:cNvSpPr/>
        </xdr:nvSpPr>
        <xdr:spPr>
          <a:xfrm>
            <a:off x="611864" y="11519184"/>
            <a:ext cx="359565" cy="30153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xdr:from>
      <xdr:col>1</xdr:col>
      <xdr:colOff>3687445</xdr:colOff>
      <xdr:row>19</xdr:row>
      <xdr:rowOff>181610</xdr:rowOff>
    </xdr:from>
    <xdr:to>
      <xdr:col>1</xdr:col>
      <xdr:colOff>4640580</xdr:colOff>
      <xdr:row>23</xdr:row>
      <xdr:rowOff>33655</xdr:rowOff>
    </xdr:to>
    <xdr:sp>
      <xdr:nvSpPr>
        <xdr:cNvPr id="10" name="右箭头 9">
          <a:hlinkClick xmlns:r="http://schemas.openxmlformats.org/officeDocument/2006/relationships" r:id="rId1"/>
        </xdr:cNvPr>
        <xdr:cNvSpPr/>
      </xdr:nvSpPr>
      <xdr:spPr>
        <a:xfrm>
          <a:off x="4791075" y="4372610"/>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twoCellAnchor>
    <xdr:from>
      <xdr:col>7</xdr:col>
      <xdr:colOff>386080</xdr:colOff>
      <xdr:row>57</xdr:row>
      <xdr:rowOff>31115</xdr:rowOff>
    </xdr:from>
    <xdr:to>
      <xdr:col>10</xdr:col>
      <xdr:colOff>445770</xdr:colOff>
      <xdr:row>74</xdr:row>
      <xdr:rowOff>14605</xdr:rowOff>
    </xdr:to>
    <xdr:pic>
      <xdr:nvPicPr>
        <xdr:cNvPr id="13" name="图片 12"/>
        <xdr:cNvPicPr>
          <a:picLocks noChangeAspect="1"/>
        </xdr:cNvPicPr>
      </xdr:nvPicPr>
      <xdr:blipFill>
        <a:blip r:embed="rId2"/>
        <a:stretch>
          <a:fillRect/>
        </a:stretch>
      </xdr:blipFill>
      <xdr:spPr>
        <a:xfrm>
          <a:off x="12457430" y="11461115"/>
          <a:ext cx="2689225" cy="3221990"/>
        </a:xfrm>
        <a:prstGeom prst="rect">
          <a:avLst/>
        </a:prstGeom>
        <a:noFill/>
        <a:ln w="9525">
          <a:noFill/>
        </a:ln>
      </xdr:spPr>
    </xdr:pic>
    <xdr:clientData/>
  </xdr:twoCellAnchor>
  <xdr:twoCellAnchor>
    <xdr:from>
      <xdr:col>1</xdr:col>
      <xdr:colOff>5753100</xdr:colOff>
      <xdr:row>57</xdr:row>
      <xdr:rowOff>10160</xdr:rowOff>
    </xdr:from>
    <xdr:to>
      <xdr:col>3</xdr:col>
      <xdr:colOff>1016000</xdr:colOff>
      <xdr:row>74</xdr:row>
      <xdr:rowOff>15875</xdr:rowOff>
    </xdr:to>
    <xdr:pic>
      <xdr:nvPicPr>
        <xdr:cNvPr id="14" name="图片 13"/>
        <xdr:cNvPicPr>
          <a:picLocks noChangeAspect="1"/>
        </xdr:cNvPicPr>
      </xdr:nvPicPr>
      <xdr:blipFill>
        <a:blip r:embed="rId3"/>
        <a:stretch>
          <a:fillRect/>
        </a:stretch>
      </xdr:blipFill>
      <xdr:spPr>
        <a:xfrm>
          <a:off x="6856730" y="11440160"/>
          <a:ext cx="2689860" cy="3244215"/>
        </a:xfrm>
        <a:prstGeom prst="rect">
          <a:avLst/>
        </a:prstGeom>
        <a:noFill/>
        <a:ln w="9525">
          <a:noFill/>
        </a:ln>
      </xdr:spPr>
    </xdr:pic>
    <xdr:clientData/>
  </xdr:twoCellAnchor>
  <xdr:twoCellAnchor>
    <xdr:from>
      <xdr:col>4</xdr:col>
      <xdr:colOff>116840</xdr:colOff>
      <xdr:row>57</xdr:row>
      <xdr:rowOff>31750</xdr:rowOff>
    </xdr:from>
    <xdr:to>
      <xdr:col>7</xdr:col>
      <xdr:colOff>241300</xdr:colOff>
      <xdr:row>74</xdr:row>
      <xdr:rowOff>37465</xdr:rowOff>
    </xdr:to>
    <xdr:pic>
      <xdr:nvPicPr>
        <xdr:cNvPr id="15" name="图片 14"/>
        <xdr:cNvPicPr>
          <a:picLocks noChangeAspect="1"/>
        </xdr:cNvPicPr>
      </xdr:nvPicPr>
      <xdr:blipFill>
        <a:blip r:embed="rId4"/>
        <a:stretch>
          <a:fillRect/>
        </a:stretch>
      </xdr:blipFill>
      <xdr:spPr>
        <a:xfrm>
          <a:off x="9732010" y="11461750"/>
          <a:ext cx="2580640" cy="3244215"/>
        </a:xfrm>
        <a:prstGeom prst="rect">
          <a:avLst/>
        </a:prstGeom>
        <a:noFill/>
        <a:ln w="9525">
          <a:noFill/>
        </a:ln>
      </xdr:spPr>
    </xdr:pic>
    <xdr:clientData/>
  </xdr:twoCellAnchor>
  <xdr:twoCellAnchor>
    <xdr:from>
      <xdr:col>4</xdr:col>
      <xdr:colOff>378460</xdr:colOff>
      <xdr:row>75</xdr:row>
      <xdr:rowOff>57785</xdr:rowOff>
    </xdr:from>
    <xdr:to>
      <xdr:col>7</xdr:col>
      <xdr:colOff>119380</xdr:colOff>
      <xdr:row>77</xdr:row>
      <xdr:rowOff>110490</xdr:rowOff>
    </xdr:to>
    <xdr:sp>
      <xdr:nvSpPr>
        <xdr:cNvPr id="16" name="文本框 15"/>
        <xdr:cNvSpPr txBox="1"/>
      </xdr:nvSpPr>
      <xdr:spPr>
        <a:xfrm>
          <a:off x="9993630" y="14916785"/>
          <a:ext cx="2197100" cy="43370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algn="ctr"/>
          <a:r>
            <a:rPr lang="en-US" sz="2400">
              <a:latin typeface="PingFang SC" panose="020B0400000000000000" charset="-122"/>
              <a:ea typeface="PingFang SC" panose="020B0400000000000000" charset="-122"/>
            </a:rPr>
            <a:t>Fig. 1</a:t>
          </a:r>
          <a:endParaRPr lang="en-US" sz="2400">
            <a:latin typeface="PingFang SC" panose="020B0400000000000000" charset="-122"/>
            <a:ea typeface="PingFang SC" panose="020B0400000000000000" charset="-122"/>
          </a:endParaRPr>
        </a:p>
      </xdr:txBody>
    </xdr:sp>
    <xdr:clientData/>
  </xdr:twoCellAnchor>
  <xdr:twoCellAnchor>
    <xdr:from>
      <xdr:col>0</xdr:col>
      <xdr:colOff>579120</xdr:colOff>
      <xdr:row>71</xdr:row>
      <xdr:rowOff>43815</xdr:rowOff>
    </xdr:from>
    <xdr:to>
      <xdr:col>0</xdr:col>
      <xdr:colOff>939165</xdr:colOff>
      <xdr:row>73</xdr:row>
      <xdr:rowOff>22860</xdr:rowOff>
    </xdr:to>
    <xdr:sp>
      <xdr:nvSpPr>
        <xdr:cNvPr id="17" name="椭圆 16" descr="2"/>
        <xdr:cNvSpPr/>
      </xdr:nvSpPr>
      <xdr:spPr>
        <a:xfrm>
          <a:off x="579120" y="14140815"/>
          <a:ext cx="360045" cy="36004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clientData/>
  </xdr:twoCellAnchor>
  <xdr:twoCellAnchor>
    <xdr:from>
      <xdr:col>0</xdr:col>
      <xdr:colOff>1056005</xdr:colOff>
      <xdr:row>70</xdr:row>
      <xdr:rowOff>173355</xdr:rowOff>
    </xdr:from>
    <xdr:to>
      <xdr:col>1</xdr:col>
      <xdr:colOff>5252720</xdr:colOff>
      <xdr:row>74</xdr:row>
      <xdr:rowOff>38100</xdr:rowOff>
    </xdr:to>
    <xdr:sp>
      <xdr:nvSpPr>
        <xdr:cNvPr id="18" name="步骤" descr="在“住宿”单元格中，单击筛选按钮，然后单击&#10;“数字筛选”&gt;“高于平均值”。Excel 将计算“住宿”列的平均金额，然后仅显示金额大于该平均值的行"/>
        <xdr:cNvSpPr txBox="1"/>
      </xdr:nvSpPr>
      <xdr:spPr>
        <a:xfrm>
          <a:off x="1056005" y="14079855"/>
          <a:ext cx="5300345" cy="626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In the filtering interface, you can sort the selected data in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ascending or descending order or by color</a:t>
          </a:r>
          <a:r>
            <a:rPr lang="en-US" sz="1200">
              <a:solidFill>
                <a:srgbClr val="404040"/>
              </a:solidFill>
              <a:latin typeface="PingFang SC" panose="020B0400000000000000" charset="-122"/>
              <a:ea typeface="PingFang SC" panose="020B0400000000000000" charset="-122"/>
              <a:cs typeface="Segoe UI" panose="020B0502040204020203" pitchFamily="34" charset="0"/>
            </a:rPr>
            <a:t>, or filter them by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value, color or any criterion</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clientData/>
  </xdr:twoCellAnchor>
  <xdr:twoCellAnchor>
    <xdr:from>
      <xdr:col>1</xdr:col>
      <xdr:colOff>88900</xdr:colOff>
      <xdr:row>75</xdr:row>
      <xdr:rowOff>93345</xdr:rowOff>
    </xdr:from>
    <xdr:to>
      <xdr:col>1</xdr:col>
      <xdr:colOff>4322445</xdr:colOff>
      <xdr:row>78</xdr:row>
      <xdr:rowOff>161925</xdr:rowOff>
    </xdr:to>
    <xdr:pic>
      <xdr:nvPicPr>
        <xdr:cNvPr id="19" name="图片 18"/>
        <xdr:cNvPicPr>
          <a:picLocks noChangeAspect="1"/>
        </xdr:cNvPicPr>
      </xdr:nvPicPr>
      <xdr:blipFill>
        <a:blip r:embed="rId5"/>
        <a:stretch>
          <a:fillRect/>
        </a:stretch>
      </xdr:blipFill>
      <xdr:spPr>
        <a:xfrm>
          <a:off x="1192530" y="14952345"/>
          <a:ext cx="4233545" cy="640080"/>
        </a:xfrm>
        <a:prstGeom prst="rect">
          <a:avLst/>
        </a:prstGeom>
        <a:noFill/>
        <a:ln w="9525">
          <a:noFill/>
        </a:ln>
      </xdr:spPr>
    </xdr:pic>
    <xdr:clientData/>
  </xdr:twoCellAnchor>
  <xdr:twoCellAnchor>
    <xdr:from>
      <xdr:col>0</xdr:col>
      <xdr:colOff>676275</xdr:colOff>
      <xdr:row>80</xdr:row>
      <xdr:rowOff>166370</xdr:rowOff>
    </xdr:from>
    <xdr:to>
      <xdr:col>0</xdr:col>
      <xdr:colOff>1036320</xdr:colOff>
      <xdr:row>82</xdr:row>
      <xdr:rowOff>145415</xdr:rowOff>
    </xdr:to>
    <xdr:sp>
      <xdr:nvSpPr>
        <xdr:cNvPr id="20" name="椭圆 19" descr="2"/>
        <xdr:cNvSpPr/>
      </xdr:nvSpPr>
      <xdr:spPr>
        <a:xfrm>
          <a:off x="676275" y="15977870"/>
          <a:ext cx="360045" cy="360045"/>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clientData/>
  </xdr:twoCellAnchor>
  <xdr:twoCellAnchor>
    <xdr:from>
      <xdr:col>1</xdr:col>
      <xdr:colOff>36195</xdr:colOff>
      <xdr:row>80</xdr:row>
      <xdr:rowOff>135255</xdr:rowOff>
    </xdr:from>
    <xdr:to>
      <xdr:col>1</xdr:col>
      <xdr:colOff>5055235</xdr:colOff>
      <xdr:row>84</xdr:row>
      <xdr:rowOff>190500</xdr:rowOff>
    </xdr:to>
    <xdr:sp>
      <xdr:nvSpPr>
        <xdr:cNvPr id="21" name="步骤" descr="在“住宿”单元格中，单击筛选按钮，然后单击&#10;“数字筛选”&gt;“高于平均值”。Excel 将计算“住宿”列的平均金额，然后仅显示金额大于该平均值的行"/>
        <xdr:cNvSpPr txBox="1"/>
      </xdr:nvSpPr>
      <xdr:spPr>
        <a:xfrm>
          <a:off x="1139825" y="15946755"/>
          <a:ext cx="5019040" cy="817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Once you have selected any required operation, the data you want appears.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With WPS, you can export the filtered data directly into a new worksheet, simply by clicking Export. </a:t>
          </a:r>
          <a:r>
            <a:rPr lang="en-US" sz="1200">
              <a:solidFill>
                <a:srgbClr val="404040"/>
              </a:solidFill>
              <a:latin typeface="PingFang SC" panose="020B0400000000000000" charset="-122"/>
              <a:ea typeface="PingFang SC" panose="020B0400000000000000" charset="-122"/>
              <a:cs typeface="Segoe UI" panose="020B0502040204020203" pitchFamily="34" charset="0"/>
            </a:rPr>
            <a:t>There are many more options in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Options</a:t>
          </a:r>
          <a:r>
            <a:rPr lang="en-US" sz="1200">
              <a:solidFill>
                <a:srgbClr val="404040"/>
              </a:solidFill>
              <a:latin typeface="PingFang SC" panose="020B0400000000000000" charset="-122"/>
              <a:ea typeface="PingFang SC" panose="020B0400000000000000" charset="-122"/>
              <a:cs typeface="Segoe UI" panose="020B0502040204020203" pitchFamily="34" charset="0"/>
            </a:rPr>
            <a:t> available for you.</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clientData/>
  </xdr:twoCellAnchor>
  <xdr:twoCellAnchor>
    <xdr:from>
      <xdr:col>1</xdr:col>
      <xdr:colOff>93980</xdr:colOff>
      <xdr:row>86</xdr:row>
      <xdr:rowOff>109855</xdr:rowOff>
    </xdr:from>
    <xdr:to>
      <xdr:col>1</xdr:col>
      <xdr:colOff>2411095</xdr:colOff>
      <xdr:row>97</xdr:row>
      <xdr:rowOff>12065</xdr:rowOff>
    </xdr:to>
    <xdr:pic>
      <xdr:nvPicPr>
        <xdr:cNvPr id="23" name="图片 22"/>
        <xdr:cNvPicPr>
          <a:picLocks noChangeAspect="1"/>
        </xdr:cNvPicPr>
      </xdr:nvPicPr>
      <xdr:blipFill>
        <a:blip r:embed="rId6"/>
        <a:stretch>
          <a:fillRect/>
        </a:stretch>
      </xdr:blipFill>
      <xdr:spPr>
        <a:xfrm>
          <a:off x="1197610" y="17064355"/>
          <a:ext cx="2317115" cy="1997710"/>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212090</xdr:colOff>
      <xdr:row>1</xdr:row>
      <xdr:rowOff>222250</xdr:rowOff>
    </xdr:from>
    <xdr:to>
      <xdr:col>5</xdr:col>
      <xdr:colOff>591185</xdr:colOff>
      <xdr:row>32</xdr:row>
      <xdr:rowOff>158750</xdr:rowOff>
    </xdr:to>
    <xdr:grpSp>
      <xdr:nvGrpSpPr>
        <xdr:cNvPr id="2" name="轻松排序和筛选" descr="轻松排序和筛选&#10;假设你希望各部门按字母顺序排序。单击&#10;“部门”列，然后单击“开始”&gt;“排序和筛选”&gt;“升序”。&#10;将“12 月”的金额从最大到最小排序。单击“12 月”列中的任意单元格，&#10;然后单击“开始”&gt;“排序和筛选”&gt;“降序”。&#10;然后筛选数据，使其仅显示“烘焙品”行。单击“开始”&gt;&#10;“排序和筛选”&gt;“筛选”。“筛选”按钮出现在首行。&#10;在“部门”单元格上，单击“筛选”按钮，然后单击以&#10;清除“全选”复选框。然后，单击选中“烘焙品”。&#10;现在，单击“部门”筛选器窗格底部的“清除筛选器(F)”，以清除筛选器，&#10;然后关闭窗格。&#10;向下滚动查看更多详细信息&#10;下一步 "/>
        <xdr:cNvGrpSpPr/>
      </xdr:nvGrpSpPr>
      <xdr:grpSpPr>
        <a:xfrm>
          <a:off x="212090" y="552450"/>
          <a:ext cx="5590540" cy="9070340"/>
          <a:chOff x="455961" y="307345"/>
          <a:chExt cx="5583878" cy="4078953"/>
        </a:xfrm>
      </xdr:grpSpPr>
      <xdr:sp>
        <xdr:nvSpPr>
          <xdr:cNvPr id="3" name="矩形 2" descr="背景"/>
          <xdr:cNvSpPr/>
        </xdr:nvSpPr>
        <xdr:spPr>
          <a:xfrm>
            <a:off x="455961" y="349388"/>
            <a:ext cx="5583878" cy="403691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PingFang SC" panose="020B0400000000000000" charset="-122"/>
              <a:ea typeface="PingFang SC" panose="020B0400000000000000" charset="-122"/>
            </a:endParaRPr>
          </a:p>
        </xdr:txBody>
      </xdr:sp>
      <xdr:sp>
        <xdr:nvSpPr>
          <xdr:cNvPr id="4" name="步骤" descr="轻松排序和筛选"/>
          <xdr:cNvSpPr txBox="1"/>
        </xdr:nvSpPr>
        <xdr:spPr>
          <a:xfrm>
            <a:off x="565123" y="307345"/>
            <a:ext cx="5442173"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Read-Only Mode, A Comfortable Way to Find in Table</a:t>
            </a:r>
            <a:endPar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5" name="直接连接符​​ 79" descr="装饰性线条"/>
          <xdr:cNvCxnSpPr/>
        </xdr:nvCxnSpPr>
        <xdr:spPr>
          <a:xfrm>
            <a:off x="568299" y="892811"/>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6" name="直接连接符​​ 81" descr="装饰性线条"/>
          <xdr:cNvCxnSpPr/>
        </xdr:nvCxnSpPr>
        <xdr:spPr>
          <a:xfrm>
            <a:off x="658339" y="2916799"/>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7" name="步骤" descr="假设你希望各部门按字母顺序排序。单击“部门”列，然后单击“开始”&gt;“排序和筛选”&gt;“升序”"/>
          <xdr:cNvSpPr txBox="1"/>
        </xdr:nvSpPr>
        <xdr:spPr>
          <a:xfrm>
            <a:off x="972158" y="99154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Are you feeling dazzled by a massive amount of data? Our Read-Only mode can relieve your visual fatigue. Click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View -&gt; Read-Only Mode</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9" name="步骤" descr="将“12 月”的金额从最大到最小排序。单击“12 月”列中的任意单元格，然后单击“开始”&gt;“排序和筛选”&gt;“降序”"/>
          <xdr:cNvSpPr txBox="1"/>
        </xdr:nvSpPr>
        <xdr:spPr>
          <a:xfrm>
            <a:off x="972450" y="1374063"/>
            <a:ext cx="5007533" cy="451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 this mode, selecting one cell will highlight with color any data in the same row and column as this cell. For example, if you select WPS, you will quickly find that it is located in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row 4 0 and column L</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a:p>
            <a:pPr lvl="0">
              <a:defRPr/>
            </a:pPr>
            <a:endParaRPr>
              <a:latin typeface="PingFang SC" panose="020B0400000000000000" charset="-122"/>
              <a:ea typeface="PingFang SC" panose="020B0400000000000000" charset="-122"/>
            </a:endParaRPr>
          </a:p>
          <a:p>
            <a:pPr lvl="0">
              <a:defRPr/>
            </a:pPr>
            <a:endParaRPr>
              <a:latin typeface="PingFang SC" panose="020B0400000000000000" charset="-122"/>
              <a:ea typeface="PingFang SC" panose="020B0400000000000000" charset="-122"/>
            </a:endParaRPr>
          </a:p>
          <a:p>
            <a:pPr lvl="0">
              <a:defRPr/>
            </a:pPr>
            <a:endParaRPr>
              <a:latin typeface="PingFang SC" panose="020B0400000000000000" charset="-122"/>
              <a:ea typeface="PingFang SC" panose="020B0400000000000000" charset="-122"/>
            </a:endParaRPr>
          </a:p>
        </xdr:txBody>
      </xdr:sp>
      <xdr:sp>
        <xdr:nvSpPr>
          <xdr:cNvPr id="11" name="步骤" descr="现在，对数据进行筛选，使其仅显示“烘焙品”行。按 Ctrl+A 选择所有单元格，然后单击“开始”&gt;“排序和筛选”&gt;“筛选”&#10;"/>
          <xdr:cNvSpPr txBox="1"/>
        </xdr:nvSpPr>
        <xdr:spPr>
          <a:xfrm>
            <a:off x="943717" y="2558077"/>
            <a:ext cx="4809448" cy="269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noProof="0">
                <a:ln>
                  <a:noFill/>
                </a:ln>
                <a:solidFill>
                  <a:prstClr val="black">
                    <a:lumMod val="75000"/>
                    <a:lumOff val="25000"/>
                  </a:prstClr>
                </a:solidFill>
                <a:uLnTx/>
                <a:uFillTx/>
                <a:latin typeface="PingFang SC" panose="020B0400000000000000" charset="-122"/>
                <a:ea typeface="PingFang SC" panose="020B0400000000000000" charset="-122"/>
                <a:cs typeface="Segoe UI" panose="020B0502040204020203" pitchFamily="34" charset="0"/>
              </a:rPr>
              <a:t>Click the </a:t>
            </a:r>
            <a:r>
              <a:rPr lang="en-US" sz="1200" b="1" i="0" u="none" strike="noStrike" cap="none" normalizeH="0" baseline="0" noProof="0">
                <a:ln>
                  <a:noFill/>
                </a:ln>
                <a:solidFill>
                  <a:prstClr val="black">
                    <a:lumMod val="75000"/>
                    <a:lumOff val="25000"/>
                  </a:prstClr>
                </a:solidFill>
                <a:uLnTx/>
                <a:uFillTx/>
                <a:latin typeface="PingFang SC" panose="020B0400000000000000" charset="-122"/>
                <a:ea typeface="PingFang SC" panose="020B0400000000000000" charset="-122"/>
                <a:cs typeface="Segoe UI" panose="020B0502040204020203" pitchFamily="34" charset="0"/>
              </a:rPr>
              <a:t>inverted triangle</a:t>
            </a:r>
            <a:r>
              <a:rPr lang="en-US" sz="1200" b="0" i="0" u="none" strike="noStrike" cap="none" normalizeH="0" baseline="0" noProof="0">
                <a:ln>
                  <a:noFill/>
                </a:ln>
                <a:solidFill>
                  <a:prstClr val="black">
                    <a:lumMod val="75000"/>
                    <a:lumOff val="25000"/>
                  </a:prstClr>
                </a:solidFill>
                <a:uLnTx/>
                <a:uFillTx/>
                <a:latin typeface="PingFang SC" panose="020B0400000000000000" charset="-122"/>
                <a:ea typeface="PingFang SC" panose="020B0400000000000000" charset="-122"/>
                <a:cs typeface="Segoe UI" panose="020B0502040204020203" pitchFamily="34" charset="0"/>
              </a:rPr>
              <a:t> next to the Read-Only Mode to select your favorite fill color. </a:t>
            </a:r>
            <a:endParaRPr lang="en-US" sz="1200" b="0" i="0" u="none" strike="noStrike" cap="none" normalizeH="0" baseline="0" noProof="0">
              <a:ln>
                <a:noFill/>
              </a:ln>
              <a:solidFill>
                <a:prstClr val="black">
                  <a:lumMod val="75000"/>
                  <a:lumOff val="25000"/>
                </a:prstClr>
              </a:solidFill>
              <a:uLnTx/>
              <a:uFillTx/>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editAs="absolute">
    <xdr:from>
      <xdr:col>0</xdr:col>
      <xdr:colOff>284480</xdr:colOff>
      <xdr:row>27</xdr:row>
      <xdr:rowOff>68580</xdr:rowOff>
    </xdr:from>
    <xdr:to>
      <xdr:col>6</xdr:col>
      <xdr:colOff>142240</xdr:colOff>
      <xdr:row>55</xdr:row>
      <xdr:rowOff>167640</xdr:rowOff>
    </xdr:to>
    <xdr:grpSp>
      <xdr:nvGrpSpPr>
        <xdr:cNvPr id="17" name="按日期或按颜色排序" descr="按日期或按颜色排序&#10;Excel 中有多种排序方法。下面是另外两种排序方式，&#10;但此次你要使用右键单击菜单：&#10;如果希望按日期排序，则请按 Control 键并单击一个日期,&#10;然后单击“排序”&gt;“升序”。行将按&#10;“消费日期”升序排序。&#10;有三个单元格已填充了黄色。你可按该颜色对行进行排序。&#10;按住 Control 并单击一个黄色单元格，然后单击顶部的“排序”&gt;“单元格颜色”。 &#10;"/>
        <xdr:cNvGrpSpPr/>
      </xdr:nvGrpSpPr>
      <xdr:grpSpPr>
        <a:xfrm>
          <a:off x="284480" y="8059420"/>
          <a:ext cx="6067425" cy="7211060"/>
          <a:chOff x="-41513" y="75791"/>
          <a:chExt cx="5859637" cy="4157951"/>
        </a:xfrm>
      </xdr:grpSpPr>
      <xdr:sp>
        <xdr:nvSpPr>
          <xdr:cNvPr id="18" name="矩形 17" descr="背景"/>
          <xdr:cNvSpPr/>
        </xdr:nvSpPr>
        <xdr:spPr>
          <a:xfrm>
            <a:off x="-41513" y="75791"/>
            <a:ext cx="5695950" cy="415795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altLang="en-US" sz="1100">
              <a:latin typeface="PingFang SC" panose="020B0400000000000000" charset="-122"/>
              <a:ea typeface="PingFang SC" panose="020B0400000000000000" charset="-122"/>
            </a:endParaRPr>
          </a:p>
        </xdr:txBody>
      </xdr:sp>
      <xdr:sp>
        <xdr:nvSpPr>
          <xdr:cNvPr id="19" name="步骤" descr="按日期或按颜色排序"/>
          <xdr:cNvSpPr txBox="1"/>
        </xdr:nvSpPr>
        <xdr:spPr>
          <a:xfrm>
            <a:off x="232011" y="127737"/>
            <a:ext cx="5216855" cy="242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Freeze Panes</a:t>
            </a:r>
            <a:endPar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20" name="直接连接符 19" descr="装饰性线条"/>
          <xdr:cNvCxnSpPr/>
        </xdr:nvCxnSpPr>
        <xdr:spPr>
          <a:xfrm>
            <a:off x="197570" y="431944"/>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cxnSp>
        <xdr:nvCxnSpPr>
          <xdr:cNvPr id="21" name="直接连接符 20" descr="装饰性线条"/>
          <xdr:cNvCxnSpPr/>
        </xdr:nvCxnSpPr>
        <xdr:spPr>
          <a:xfrm>
            <a:off x="164045" y="4141999"/>
            <a:ext cx="5213376" cy="0"/>
          </a:xfrm>
          <a:prstGeom prst="line">
            <a:avLst/>
          </a:prstGeom>
          <a:ln w="25400">
            <a:solidFill>
              <a:schemeClr val="accent1"/>
            </a:solidFill>
          </a:ln>
        </xdr:spPr>
        <xdr:style>
          <a:lnRef idx="1">
            <a:schemeClr val="accent1"/>
          </a:lnRef>
          <a:fillRef idx="0">
            <a:schemeClr val="accent1"/>
          </a:fillRef>
          <a:effectRef idx="0">
            <a:schemeClr val="accent1"/>
          </a:effectRef>
          <a:fontRef idx="minor">
            <a:schemeClr val="tx1"/>
          </a:fontRef>
        </xdr:style>
      </xdr:cxnSp>
      <xdr:sp>
        <xdr:nvSpPr>
          <xdr:cNvPr id="22" name="步骤" descr="Excel 中有多种排序方法。以下是其中两种排序方式，但这次将使用右键单击菜单："/>
          <xdr:cNvSpPr txBox="1"/>
        </xdr:nvSpPr>
        <xdr:spPr>
          <a:xfrm>
            <a:off x="135656" y="518996"/>
            <a:ext cx="5359212" cy="619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For the worksheet containing a lot of data in WPS Table, the heading row will be invisible when we drag the scroll bar to a certain level. So we are not able to easily identify the meaning of data in each column. In this case, locking a row or a column can better satisfy our needs. Now, let us talk about the Freezing Panes feature: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23" name="步骤" descr="如果希望按日期排序。右键单击一个日期，然后单击&#10;“排序”&gt;“升序”。行将按“消费日期”升序排序"/>
          <xdr:cNvSpPr txBox="1"/>
        </xdr:nvSpPr>
        <xdr:spPr>
          <a:xfrm>
            <a:off x="619838" y="1193685"/>
            <a:ext cx="5198286" cy="259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On the Start tab, click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Panes</a:t>
            </a:r>
            <a:r>
              <a:rPr lang="en-US" sz="1200">
                <a:solidFill>
                  <a:srgbClr val="404040"/>
                </a:solidFill>
                <a:latin typeface="PingFang SC" panose="020B0400000000000000" charset="-122"/>
                <a:ea typeface="PingFang SC" panose="020B0400000000000000" charset="-122"/>
                <a:cs typeface="Segoe UI" panose="020B0502040204020203" pitchFamily="34" charset="0"/>
              </a:rPr>
              <a:t>, where you can choose three modes.</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25" name="步骤" descr="有三个单元格已用黄色进行了填充。你可以按该颜色对行进行排序。右键单击一个黄色单元格，然后单击“排序”&gt;“将所选单元格颜色放在最前面”"/>
          <xdr:cNvSpPr txBox="1"/>
        </xdr:nvSpPr>
        <xdr:spPr>
          <a:xfrm>
            <a:off x="646636" y="1602141"/>
            <a:ext cx="4809585" cy="419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1: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Panes</a:t>
            </a:r>
            <a:r>
              <a:rPr lang="en-US" sz="1200">
                <a:solidFill>
                  <a:srgbClr val="404040"/>
                </a:solidFill>
                <a:latin typeface="PingFang SC" panose="020B0400000000000000" charset="-122"/>
                <a:ea typeface="PingFang SC" panose="020B0400000000000000" charset="-122"/>
                <a:cs typeface="Segoe UI" panose="020B0502040204020203" pitchFamily="34" charset="0"/>
              </a:rPr>
              <a:t>, to freeze multiple rows and columns;</a:t>
            </a:r>
            <a:endParaRPr lang="en-US">
              <a:latin typeface="PingFang SC" panose="020B0400000000000000" charset="-122"/>
              <a:ea typeface="PingFang SC" panose="020B0400000000000000" charset="-122"/>
            </a:endParaRPr>
          </a:p>
          <a:p>
            <a:r>
              <a:rPr lang="en-US" sz="1200">
                <a:solidFill>
                  <a:srgbClr val="404040"/>
                </a:solidFill>
                <a:latin typeface="PingFang SC" panose="020B0400000000000000" charset="-122"/>
                <a:ea typeface="PingFang SC" panose="020B0400000000000000" charset="-122"/>
                <a:cs typeface="Segoe UI" panose="020B0502040204020203" pitchFamily="34" charset="0"/>
              </a:rPr>
              <a:t>2: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Top Row</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a:latin typeface="PingFang SC" panose="020B0400000000000000" charset="-122"/>
              <a:ea typeface="PingFang SC" panose="020B0400000000000000" charset="-122"/>
            </a:endParaRPr>
          </a:p>
          <a:p>
            <a:r>
              <a:rPr lang="en-US" sz="1200">
                <a:solidFill>
                  <a:srgbClr val="404040"/>
                </a:solidFill>
                <a:latin typeface="PingFang SC" panose="020B0400000000000000" charset="-122"/>
                <a:ea typeface="PingFang SC" panose="020B0400000000000000" charset="-122"/>
                <a:cs typeface="Segoe UI" panose="020B0502040204020203" pitchFamily="34" charset="0"/>
              </a:rPr>
              <a:t>3: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First Column</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xdr:from>
      <xdr:col>0</xdr:col>
      <xdr:colOff>944880</xdr:colOff>
      <xdr:row>39</xdr:row>
      <xdr:rowOff>35560</xdr:rowOff>
    </xdr:from>
    <xdr:to>
      <xdr:col>5</xdr:col>
      <xdr:colOff>852170</xdr:colOff>
      <xdr:row>42</xdr:row>
      <xdr:rowOff>171450</xdr:rowOff>
    </xdr:to>
    <xdr:sp>
      <xdr:nvSpPr>
        <xdr:cNvPr id="27" name="步骤" descr="有三个单元格已用黄色进行了填充。你可以按该颜色对行进行排序。右键单击一个黄色单元格，然后单击“排序”&gt;“将所选单元格颜色放在最前面”"/>
        <xdr:cNvSpPr txBox="1"/>
      </xdr:nvSpPr>
      <xdr:spPr>
        <a:xfrm>
          <a:off x="944880" y="11562080"/>
          <a:ext cx="5118735" cy="938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To freeze the first row and column, click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Top Row</a:t>
          </a:r>
          <a:r>
            <a:rPr lang="en-US" sz="1200">
              <a:solidFill>
                <a:srgbClr val="404040"/>
              </a:solidFill>
              <a:latin typeface="PingFang SC" panose="020B0400000000000000" charset="-122"/>
              <a:ea typeface="PingFang SC" panose="020B0400000000000000" charset="-122"/>
              <a:cs typeface="Segoe UI" panose="020B0502040204020203" pitchFamily="34" charset="0"/>
            </a:rPr>
            <a:t> and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First Column</a:t>
          </a:r>
          <a:r>
            <a:rPr lang="en-US" sz="1200">
              <a:solidFill>
                <a:srgbClr val="404040"/>
              </a:solidFill>
              <a:latin typeface="PingFang SC" panose="020B0400000000000000" charset="-122"/>
              <a:ea typeface="PingFang SC" panose="020B0400000000000000" charset="-122"/>
              <a:cs typeface="Segoe UI" panose="020B0502040204020203" pitchFamily="34" charset="0"/>
            </a:rPr>
            <a:t> under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Panes</a:t>
          </a:r>
          <a:r>
            <a:rPr lang="en-US" sz="1200">
              <a:solidFill>
                <a:srgbClr val="404040"/>
              </a:solidFill>
              <a:latin typeface="PingFang SC" panose="020B0400000000000000" charset="-122"/>
              <a:ea typeface="PingFang SC" panose="020B0400000000000000" charset="-122"/>
              <a:cs typeface="Segoe UI" panose="020B0502040204020203" pitchFamily="34" charset="0"/>
            </a:rPr>
            <a:t>. So what should I do to freeze the</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a:p>
          <a:r>
            <a:rPr lang="en-US" sz="1200">
              <a:solidFill>
                <a:srgbClr val="404040"/>
              </a:solidFill>
              <a:latin typeface="PingFang SC" panose="020B0400000000000000" charset="-122"/>
              <a:ea typeface="PingFang SC" panose="020B0400000000000000" charset="-122"/>
              <a:cs typeface="Segoe UI" panose="020B0502040204020203" pitchFamily="34" charset="0"/>
            </a:rPr>
            <a:t> rows other than the top row?</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clientData/>
  </xdr:twoCellAnchor>
  <xdr:twoCellAnchor>
    <xdr:from>
      <xdr:col>0</xdr:col>
      <xdr:colOff>951865</xdr:colOff>
      <xdr:row>43</xdr:row>
      <xdr:rowOff>139065</xdr:rowOff>
    </xdr:from>
    <xdr:to>
      <xdr:col>5</xdr:col>
      <xdr:colOff>860425</xdr:colOff>
      <xdr:row>48</xdr:row>
      <xdr:rowOff>47625</xdr:rowOff>
    </xdr:to>
    <xdr:sp>
      <xdr:nvSpPr>
        <xdr:cNvPr id="29" name="步骤" descr="有三个单元格已用黄色进行了填充。你可以按该颜色对行进行排序。右键单击一个黄色单元格，然后单击“排序”&gt;“将所选单元格颜色放在最前面”"/>
        <xdr:cNvSpPr txBox="1"/>
      </xdr:nvSpPr>
      <xdr:spPr>
        <a:xfrm>
          <a:off x="951865" y="12681585"/>
          <a:ext cx="5120005" cy="975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To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a row</a:t>
          </a:r>
          <a:r>
            <a:rPr lang="en-US" sz="1200">
              <a:solidFill>
                <a:srgbClr val="404040"/>
              </a:solidFill>
              <a:latin typeface="PingFang SC" panose="020B0400000000000000" charset="-122"/>
              <a:ea typeface="PingFang SC" panose="020B0400000000000000" charset="-122"/>
              <a:cs typeface="Segoe UI" panose="020B0502040204020203" pitchFamily="34" charset="0"/>
            </a:rPr>
            <a:t>, first select the row below it before continuing. For example, if you want to freeze the first and second rows, you should select the third row, then click Freeze Panes. So does with freezing a column.</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clientData/>
  </xdr:twoCellAnchor>
  <xdr:twoCellAnchor>
    <xdr:from>
      <xdr:col>0</xdr:col>
      <xdr:colOff>895985</xdr:colOff>
      <xdr:row>49</xdr:row>
      <xdr:rowOff>168910</xdr:rowOff>
    </xdr:from>
    <xdr:to>
      <xdr:col>5</xdr:col>
      <xdr:colOff>949325</xdr:colOff>
      <xdr:row>55</xdr:row>
      <xdr:rowOff>85090</xdr:rowOff>
    </xdr:to>
    <xdr:sp>
      <xdr:nvSpPr>
        <xdr:cNvPr id="31" name="步骤" descr="有三个单元格已用黄色进行了填充。你可以按该颜色对行进行排序。右键单击一个黄色单元格，然后单击“排序”&gt;“将所选单元格颜色放在最前面”"/>
        <xdr:cNvSpPr txBox="1"/>
      </xdr:nvSpPr>
      <xdr:spPr>
        <a:xfrm>
          <a:off x="895985" y="13991590"/>
          <a:ext cx="5264785" cy="1196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To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freeze a row and a column at the same time</a:t>
          </a:r>
          <a:r>
            <a:rPr lang="en-US" sz="1200">
              <a:solidFill>
                <a:srgbClr val="404040"/>
              </a:solidFill>
              <a:latin typeface="PingFang SC" panose="020B0400000000000000" charset="-122"/>
              <a:ea typeface="PingFang SC" panose="020B0400000000000000" charset="-122"/>
              <a:cs typeface="Segoe UI" panose="020B0502040204020203" pitchFamily="34" charset="0"/>
            </a:rPr>
            <a:t>, first locate the cell at the intersection of them, then select the first cell to the right of the intersection cell, and click Freeze Panes to freeze. </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a:p>
          <a:endParaRPr sz="1200">
            <a:latin typeface="PingFang SC" panose="020B0400000000000000" charset="-122"/>
            <a:ea typeface="PingFang SC" panose="020B0400000000000000" charset="-122"/>
          </a:endParaRPr>
        </a:p>
        <a:p>
          <a:r>
            <a:rPr lang="en-US" sz="1200">
              <a:solidFill>
                <a:srgbClr val="404040"/>
              </a:solidFill>
              <a:latin typeface="PingFang SC" panose="020B0400000000000000" charset="-122"/>
              <a:ea typeface="PingFang SC" panose="020B0400000000000000" charset="-122"/>
              <a:cs typeface="Segoe UI" panose="020B0502040204020203" pitchFamily="34" charset="0"/>
            </a:rPr>
            <a:t>Come on and try it!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clientData/>
  </xdr:twoCellAnchor>
  <xdr:twoCellAnchor>
    <xdr:from>
      <xdr:col>4</xdr:col>
      <xdr:colOff>656590</xdr:colOff>
      <xdr:row>21</xdr:row>
      <xdr:rowOff>229870</xdr:rowOff>
    </xdr:from>
    <xdr:to>
      <xdr:col>5</xdr:col>
      <xdr:colOff>614045</xdr:colOff>
      <xdr:row>23</xdr:row>
      <xdr:rowOff>274320</xdr:rowOff>
    </xdr:to>
    <xdr:sp>
      <xdr:nvSpPr>
        <xdr:cNvPr id="33" name="右箭头 32">
          <a:hlinkClick xmlns:r="http://schemas.openxmlformats.org/officeDocument/2006/relationships" r:id="rId1"/>
        </xdr:cNvPr>
        <xdr:cNvSpPr/>
      </xdr:nvSpPr>
      <xdr:spPr>
        <a:xfrm>
          <a:off x="4869815" y="6452870"/>
          <a:ext cx="955675" cy="63373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twoCellAnchor>
    <xdr:from>
      <xdr:col>0</xdr:col>
      <xdr:colOff>909320</xdr:colOff>
      <xdr:row>12</xdr:row>
      <xdr:rowOff>70485</xdr:rowOff>
    </xdr:from>
    <xdr:to>
      <xdr:col>2</xdr:col>
      <xdr:colOff>238760</xdr:colOff>
      <xdr:row>17</xdr:row>
      <xdr:rowOff>161925</xdr:rowOff>
    </xdr:to>
    <xdr:pic>
      <xdr:nvPicPr>
        <xdr:cNvPr id="35" name="图片 34"/>
        <xdr:cNvPicPr>
          <a:picLocks noChangeAspect="1"/>
        </xdr:cNvPicPr>
      </xdr:nvPicPr>
      <xdr:blipFill>
        <a:blip r:embed="rId2"/>
        <a:stretch>
          <a:fillRect/>
        </a:stretch>
      </xdr:blipFill>
      <xdr:spPr>
        <a:xfrm>
          <a:off x="909320" y="3641725"/>
          <a:ext cx="1546225" cy="1564640"/>
        </a:xfrm>
        <a:prstGeom prst="rect">
          <a:avLst/>
        </a:prstGeom>
        <a:noFill/>
        <a:ln w="9525">
          <a:noFill/>
        </a:ln>
      </xdr:spPr>
    </xdr:pic>
    <xdr:clientData/>
  </xdr:twoCellAnchor>
  <xdr:twoCellAnchor>
    <xdr:from>
      <xdr:col>0</xdr:col>
      <xdr:colOff>320040</xdr:colOff>
      <xdr:row>17</xdr:row>
      <xdr:rowOff>176530</xdr:rowOff>
    </xdr:from>
    <xdr:to>
      <xdr:col>0</xdr:col>
      <xdr:colOff>680085</xdr:colOff>
      <xdr:row>18</xdr:row>
      <xdr:rowOff>250825</xdr:rowOff>
    </xdr:to>
    <xdr:sp>
      <xdr:nvSpPr>
        <xdr:cNvPr id="36" name="椭圆 35"/>
        <xdr:cNvSpPr/>
      </xdr:nvSpPr>
      <xdr:spPr>
        <a:xfrm>
          <a:off x="320040" y="5220970"/>
          <a:ext cx="360045" cy="36893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sz="1600">
              <a:latin typeface="PingFang SC" panose="020B0400000000000000" charset="-122"/>
              <a:ea typeface="PingFang SC" panose="020B0400000000000000" charset="-122"/>
            </a:rPr>
            <a:t>3</a:t>
          </a:r>
          <a:endParaRPr lang="en-US" sz="1600">
            <a:latin typeface="PingFang SC" panose="020B0400000000000000" charset="-122"/>
            <a:ea typeface="PingFang SC" panose="020B0400000000000000" charset="-122"/>
          </a:endParaRPr>
        </a:p>
      </xdr:txBody>
    </xdr:sp>
    <xdr:clientData/>
  </xdr:twoCellAnchor>
  <xdr:twoCellAnchor>
    <xdr:from>
      <xdr:col>0</xdr:col>
      <xdr:colOff>335915</xdr:colOff>
      <xdr:row>9</xdr:row>
      <xdr:rowOff>71120</xdr:rowOff>
    </xdr:from>
    <xdr:to>
      <xdr:col>0</xdr:col>
      <xdr:colOff>695960</xdr:colOff>
      <xdr:row>10</xdr:row>
      <xdr:rowOff>145415</xdr:rowOff>
    </xdr:to>
    <xdr:sp>
      <xdr:nvSpPr>
        <xdr:cNvPr id="37" name="椭圆 36"/>
        <xdr:cNvSpPr/>
      </xdr:nvSpPr>
      <xdr:spPr>
        <a:xfrm>
          <a:off x="335915" y="2758440"/>
          <a:ext cx="360045" cy="36893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2</a:t>
          </a:r>
          <a:endParaRPr lang="en-US" sz="1600">
            <a:latin typeface="PingFang SC" panose="020B0400000000000000" charset="-122"/>
            <a:ea typeface="PingFang SC" panose="020B0400000000000000" charset="-122"/>
          </a:endParaRPr>
        </a:p>
      </xdr:txBody>
    </xdr:sp>
    <xdr:clientData/>
  </xdr:twoCellAnchor>
  <xdr:twoCellAnchor>
    <xdr:from>
      <xdr:col>0</xdr:col>
      <xdr:colOff>367665</xdr:colOff>
      <xdr:row>6</xdr:row>
      <xdr:rowOff>76200</xdr:rowOff>
    </xdr:from>
    <xdr:to>
      <xdr:col>0</xdr:col>
      <xdr:colOff>727710</xdr:colOff>
      <xdr:row>7</xdr:row>
      <xdr:rowOff>150495</xdr:rowOff>
    </xdr:to>
    <xdr:sp>
      <xdr:nvSpPr>
        <xdr:cNvPr id="38" name="椭圆 37"/>
        <xdr:cNvSpPr/>
      </xdr:nvSpPr>
      <xdr:spPr>
        <a:xfrm>
          <a:off x="367665" y="1879600"/>
          <a:ext cx="360045" cy="36893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1</a:t>
          </a:r>
          <a:endParaRPr lang="en-US" sz="1600">
            <a:latin typeface="PingFang SC" panose="020B0400000000000000" charset="-122"/>
            <a:ea typeface="PingFang SC" panose="020B0400000000000000" charset="-122"/>
          </a:endParaRPr>
        </a:p>
      </xdr:txBody>
    </xdr:sp>
    <xdr:clientData/>
  </xdr:twoCellAnchor>
  <xdr:twoCellAnchor>
    <xdr:from>
      <xdr:col>0</xdr:col>
      <xdr:colOff>504825</xdr:colOff>
      <xdr:row>39</xdr:row>
      <xdr:rowOff>86995</xdr:rowOff>
    </xdr:from>
    <xdr:to>
      <xdr:col>0</xdr:col>
      <xdr:colOff>875030</xdr:colOff>
      <xdr:row>40</xdr:row>
      <xdr:rowOff>191135</xdr:rowOff>
    </xdr:to>
    <xdr:sp>
      <xdr:nvSpPr>
        <xdr:cNvPr id="42" name="椭圆 41"/>
        <xdr:cNvSpPr/>
      </xdr:nvSpPr>
      <xdr:spPr>
        <a:xfrm>
          <a:off x="504825" y="11613515"/>
          <a:ext cx="370205" cy="39878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3</a:t>
          </a:r>
          <a:endParaRPr lang="en-US" sz="1600">
            <a:latin typeface="PingFang SC" panose="020B0400000000000000" charset="-122"/>
            <a:ea typeface="PingFang SC" panose="020B0400000000000000" charset="-122"/>
          </a:endParaRPr>
        </a:p>
      </xdr:txBody>
    </xdr:sp>
    <xdr:clientData/>
  </xdr:twoCellAnchor>
  <xdr:twoCellAnchor>
    <xdr:from>
      <xdr:col>0</xdr:col>
      <xdr:colOff>504825</xdr:colOff>
      <xdr:row>36</xdr:row>
      <xdr:rowOff>203200</xdr:rowOff>
    </xdr:from>
    <xdr:to>
      <xdr:col>0</xdr:col>
      <xdr:colOff>875030</xdr:colOff>
      <xdr:row>38</xdr:row>
      <xdr:rowOff>10795</xdr:rowOff>
    </xdr:to>
    <xdr:sp>
      <xdr:nvSpPr>
        <xdr:cNvPr id="43" name="椭圆 42"/>
        <xdr:cNvSpPr/>
      </xdr:nvSpPr>
      <xdr:spPr>
        <a:xfrm>
          <a:off x="504825" y="10845800"/>
          <a:ext cx="370205" cy="39687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2</a:t>
          </a:r>
          <a:endParaRPr lang="en-US" sz="1600">
            <a:latin typeface="PingFang SC" panose="020B0400000000000000" charset="-122"/>
            <a:ea typeface="PingFang SC" panose="020B0400000000000000" charset="-122"/>
          </a:endParaRPr>
        </a:p>
      </xdr:txBody>
    </xdr:sp>
    <xdr:clientData/>
  </xdr:twoCellAnchor>
  <xdr:twoCellAnchor>
    <xdr:from>
      <xdr:col>0</xdr:col>
      <xdr:colOff>520700</xdr:colOff>
      <xdr:row>34</xdr:row>
      <xdr:rowOff>26670</xdr:rowOff>
    </xdr:from>
    <xdr:to>
      <xdr:col>0</xdr:col>
      <xdr:colOff>890905</xdr:colOff>
      <xdr:row>35</xdr:row>
      <xdr:rowOff>137160</xdr:rowOff>
    </xdr:to>
    <xdr:sp>
      <xdr:nvSpPr>
        <xdr:cNvPr id="44" name="椭圆 43"/>
        <xdr:cNvSpPr/>
      </xdr:nvSpPr>
      <xdr:spPr>
        <a:xfrm>
          <a:off x="520700" y="10079990"/>
          <a:ext cx="370205" cy="40513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1</a:t>
          </a:r>
          <a:endParaRPr lang="en-US" sz="1600">
            <a:latin typeface="PingFang SC" panose="020B0400000000000000" charset="-122"/>
            <a:ea typeface="PingFang SC" panose="020B0400000000000000" charset="-122"/>
          </a:endParaRPr>
        </a:p>
      </xdr:txBody>
    </xdr:sp>
    <xdr:clientData/>
  </xdr:twoCellAnchor>
  <xdr:twoCellAnchor>
    <xdr:from>
      <xdr:col>0</xdr:col>
      <xdr:colOff>504825</xdr:colOff>
      <xdr:row>43</xdr:row>
      <xdr:rowOff>128270</xdr:rowOff>
    </xdr:from>
    <xdr:to>
      <xdr:col>0</xdr:col>
      <xdr:colOff>875030</xdr:colOff>
      <xdr:row>45</xdr:row>
      <xdr:rowOff>107950</xdr:rowOff>
    </xdr:to>
    <xdr:sp>
      <xdr:nvSpPr>
        <xdr:cNvPr id="45" name="椭圆 44"/>
        <xdr:cNvSpPr/>
      </xdr:nvSpPr>
      <xdr:spPr>
        <a:xfrm>
          <a:off x="504825" y="12670790"/>
          <a:ext cx="370205" cy="4064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4</a:t>
          </a:r>
          <a:endParaRPr lang="en-US" sz="1600">
            <a:latin typeface="PingFang SC" panose="020B0400000000000000" charset="-122"/>
            <a:ea typeface="PingFang SC" panose="020B0400000000000000" charset="-122"/>
          </a:endParaRPr>
        </a:p>
      </xdr:txBody>
    </xdr:sp>
    <xdr:clientData/>
  </xdr:twoCellAnchor>
  <xdr:twoCellAnchor>
    <xdr:from>
      <xdr:col>0</xdr:col>
      <xdr:colOff>488950</xdr:colOff>
      <xdr:row>50</xdr:row>
      <xdr:rowOff>48260</xdr:rowOff>
    </xdr:from>
    <xdr:to>
      <xdr:col>0</xdr:col>
      <xdr:colOff>859155</xdr:colOff>
      <xdr:row>52</xdr:row>
      <xdr:rowOff>13335</xdr:rowOff>
    </xdr:to>
    <xdr:sp>
      <xdr:nvSpPr>
        <xdr:cNvPr id="46" name="椭圆 45"/>
        <xdr:cNvSpPr/>
      </xdr:nvSpPr>
      <xdr:spPr>
        <a:xfrm>
          <a:off x="488950" y="14084300"/>
          <a:ext cx="370205" cy="391795"/>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5</a:t>
          </a:r>
          <a:endParaRPr lang="en-US" sz="1600">
            <a:latin typeface="PingFang SC" panose="020B0400000000000000" charset="-122"/>
            <a:ea typeface="PingFang SC" panose="020B0400000000000000" charset="-122"/>
          </a:endParaRPr>
        </a:p>
      </xdr:txBody>
    </xdr: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342900</xdr:colOff>
      <xdr:row>0</xdr:row>
      <xdr:rowOff>277495</xdr:rowOff>
    </xdr:from>
    <xdr:to>
      <xdr:col>1</xdr:col>
      <xdr:colOff>5524500</xdr:colOff>
      <xdr:row>19</xdr:row>
      <xdr:rowOff>7620</xdr:rowOff>
    </xdr:to>
    <xdr:grpSp>
      <xdr:nvGrpSpPr>
        <xdr:cNvPr id="8" name="用表格轻松处理任务" descr="用表格轻松处理工作&#10;表格可以为你带来特殊的功能和便利。下面介绍如何创建表格：&#10;单击右侧的数据，然后单击“插入”&gt;“表格”&gt;“确定”。&#10;现在，你创建了一个表格，即一个具有特殊功能的单元格的集合。&#10;对于初学者：表格提供了镶边行，更易于阅读。&#10;还可轻松创建新行。在“肉类”下的空单元格中，键入&#10;部分文本并按 Return。表格将出现一个新行。&#10;还可轻松创建列：在表格的右下角，&#10;单击小型的蓝色调整大小图柄，然后将其向右拖动两列。&#10;请注意这两列的创建和格式设置方式，并且文本&#10;“1 月”和“2 月”已填充&#10;向下滚动查看更多详细信息&#10;下一步 "/>
        <xdr:cNvGrpSpPr/>
      </xdr:nvGrpSpPr>
      <xdr:grpSpPr>
        <a:xfrm>
          <a:off x="342900" y="277495"/>
          <a:ext cx="6285230" cy="3921125"/>
          <a:chOff x="333375" y="266700"/>
          <a:chExt cx="6352038" cy="4467972"/>
        </a:xfrm>
      </xdr:grpSpPr>
      <xdr:sp>
        <xdr:nvSpPr>
          <xdr:cNvPr id="95" name="矩形 94" descr="背景"/>
          <xdr:cNvSpPr/>
        </xdr:nvSpPr>
        <xdr:spPr>
          <a:xfrm>
            <a:off x="333375" y="266700"/>
            <a:ext cx="5695950" cy="446797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96" name="步骤" descr="用表格轻松处理工作"/>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Quickly Working on a Table</a:t>
            </a:r>
            <a:endParaRPr lang="en-US" sz="220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97" name="直接连接符 96" descr="装饰性线条"/>
          <xdr:cNvCxnSpPr/>
        </xdr:nvCxnSpPr>
        <xdr:spPr>
          <a:xfrm>
            <a:off x="568299" y="89281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99" name="直接连接符 98" descr="装饰性线条"/>
          <xdr:cNvCxnSpPr/>
        </xdr:nvCxnSpPr>
        <xdr:spPr>
          <a:xfrm>
            <a:off x="568299" y="3800475"/>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01" name="步骤" descr="表格可以为你带来特殊的功能和便利。下面介绍如何创建表格："/>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To create a table:</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sp>
        <xdr:nvSpPr>
          <xdr:cNvPr id="102" name="步骤" descr="单击右侧的数据，然后单击“插入”&gt;“表格”&gt;“确定”"/>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Click on any cell in the data sheet on the right,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then click</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Insert</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-&gt;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Table</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select conditions -&gt;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OK</a:t>
            </a:r>
            <a:r>
              <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b="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4" name="步骤" descr="现在，你创建了一个表格，即一个具有特殊功能的单元格的集合。对于初学者：表格提供了镶边行，更易于阅读"/>
          <xdr:cNvSpPr txBox="1"/>
        </xdr:nvSpPr>
        <xdr:spPr>
          <a:xfrm>
            <a:off x="982407" y="1888918"/>
            <a:ext cx="5269255" cy="612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have now created a table. In this table, rows appear in alternating colors, for better readability.</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6" name="步骤" descr="你也可以轻松创建新行。在“肉类”下方的空单元格中，键入一些文本，然后按 Enter。表格将出现一个新行"/>
          <xdr:cNvSpPr txBox="1"/>
        </xdr:nvSpPr>
        <xdr:spPr>
          <a:xfrm>
            <a:off x="972157" y="2389295"/>
            <a:ext cx="5713256" cy="708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can also easily create new rows. In the empty cell under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R&amp;D</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type some texts, </a:t>
            </a: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then press Return.</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A new row will appear in the table.</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08" name="步骤" descr="还可以轻松创建列：在表格的右下角，单击调整大小的句柄    并将其向右拖动 2 列"/>
          <xdr:cNvSpPr txBox="1"/>
        </xdr:nvSpPr>
        <xdr:spPr>
          <a:xfrm>
            <a:off x="972158" y="3002343"/>
            <a:ext cx="5221671" cy="88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You can also easily create new columns</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In the lower right corner </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of the cell, click</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the small black cross and drag it to the right for two columns  to add the two new columns.</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grpSp>
    <xdr:clientData/>
  </xdr:twoCellAnchor>
  <xdr:twoCellAnchor editAs="absolute">
    <xdr:from>
      <xdr:col>0</xdr:col>
      <xdr:colOff>328930</xdr:colOff>
      <xdr:row>23</xdr:row>
      <xdr:rowOff>61595</xdr:rowOff>
    </xdr:from>
    <xdr:to>
      <xdr:col>1</xdr:col>
      <xdr:colOff>5534660</xdr:colOff>
      <xdr:row>43</xdr:row>
      <xdr:rowOff>9525</xdr:rowOff>
    </xdr:to>
    <xdr:grpSp>
      <xdr:nvGrpSpPr>
        <xdr:cNvPr id="7" name="表格中的计算列" descr="表格中的计算列&#10;表格为你提供方便的一个示例：计算列。一旦键入&#10;公式，表格将自动向下填充。工作方式如下：&#10;选择“总计”下方的单元格。&#10;按 38&#10;对第一行数据进行求和。&#10;很快，相同公式会向下填充，&#10;无需手动操作。 &#10;"/>
        <xdr:cNvGrpSpPr/>
      </xdr:nvGrpSpPr>
      <xdr:grpSpPr>
        <a:xfrm>
          <a:off x="328930" y="5014595"/>
          <a:ext cx="6309360" cy="3757930"/>
          <a:chOff x="390525" y="5943600"/>
          <a:chExt cx="6295156" cy="3759239"/>
        </a:xfrm>
      </xdr:grpSpPr>
      <xdr:sp>
        <xdr:nvSpPr>
          <xdr:cNvPr id="119" name="矩形 118" descr="背景"/>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20" name="步骤" descr="表格中的计算列"/>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rPr>
              <a:t>AutoSum--Row</a:t>
            </a:r>
            <a:endParaRPr lang="en-US" sz="2200" b="0">
              <a:solidFill>
                <a:schemeClr val="bg2">
                  <a:lumMod val="25000"/>
                </a:schemeClr>
              </a:solidFill>
              <a:latin typeface="PingFang SC" panose="020B0400000000000000" charset="-122"/>
              <a:ea typeface="PingFang SC" panose="020B0400000000000000" charset="-122"/>
              <a:cs typeface="Segoe UI Light" panose="020B0502040204020203" pitchFamily="34" charset="0"/>
            </a:endParaRPr>
          </a:p>
        </xdr:txBody>
      </xdr:sp>
      <xdr:cxnSp>
        <xdr:nvCxnSpPr>
          <xdr:cNvPr id="121" name="直接连接符 120" descr="装饰性线条"/>
          <xdr:cNvCxnSpPr/>
        </xdr:nvCxnSpPr>
        <xdr:spPr>
          <a:xfrm>
            <a:off x="625449" y="6567777"/>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cxnSp>
        <xdr:nvCxnSpPr>
          <xdr:cNvPr id="122" name="直接连接符 121" descr="装饰性线条"/>
          <xdr:cNvCxnSpPr/>
        </xdr:nvCxnSpPr>
        <xdr:spPr>
          <a:xfrm>
            <a:off x="625449" y="9525695"/>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23" name="步骤" descr="表格为你提供方便的一个示例：计算列。输入公式，表格将会自动填充。工作方式如下："/>
          <xdr:cNvSpPr txBox="1"/>
        </xdr:nvSpPr>
        <xdr:spPr>
          <a:xfrm>
            <a:off x="619125" y="6640060"/>
            <a:ext cx="6066556" cy="680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An example to </a:t>
            </a:r>
            <a:r>
              <a:rPr lang="en-US" sz="1200"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easily use a table is : </a:t>
            </a:r>
            <a:r>
              <a:rPr lang="en-US" sz="1200" b="1" baseline="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column calculations</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 Enter a formula, then the table will be automatically filled with the calculated results. It works as follows:</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24" name="步骤" descr="选择“总计”下方的单元格"/>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Select the cell under</a:t>
            </a:r>
            <a:r>
              <a:rPr lang="en-US" sz="1200" b="0">
                <a:solidFill>
                  <a:srgbClr val="404040"/>
                </a:solidFill>
                <a:latin typeface="PingFang SC" panose="020B0400000000000000" charset="-122"/>
                <a:ea typeface="PingFang SC" panose="020B0400000000000000" charset="-122"/>
                <a:cs typeface="Segoe UI" panose="020B0502040204020203" pitchFamily="34" charset="0"/>
              </a:rPr>
              <a:t>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Total</a:t>
            </a:r>
            <a:r>
              <a:rPr lang="en-US" sz="1200">
                <a:solidFill>
                  <a:srgbClr val="404040"/>
                </a:solidFill>
                <a:latin typeface="PingFang SC" panose="020B0400000000000000" charset="-122"/>
                <a:ea typeface="PingFang SC" panose="020B0400000000000000" charset="-122"/>
                <a:cs typeface="Segoe UI" panose="020B0502040204020203" pitchFamily="34" charset="0"/>
              </a:rPr>
              <a:t>.</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25" name="椭圆 124" descr="1"/>
          <xdr:cNvSpPr/>
        </xdr:nvSpPr>
        <xdr:spPr>
          <a:xfrm>
            <a:off x="622274" y="7241400"/>
            <a:ext cx="371587" cy="364889"/>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26" name="步骤" descr="按 Enter 键"/>
          <xdr:cNvSpPr txBox="1"/>
        </xdr:nvSpPr>
        <xdr:spPr>
          <a:xfrm>
            <a:off x="1061040" y="7793832"/>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Sum the first row of data.</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a:p>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27" name="椭圆 126" descr="3"/>
          <xdr:cNvSpPr/>
        </xdr:nvSpPr>
        <xdr:spPr>
          <a:xfrm>
            <a:off x="622274" y="8260277"/>
            <a:ext cx="371587" cy="364889"/>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28" name="步骤" descr="SUM 公式会向下填充，无需手动操作"/>
          <xdr:cNvSpPr txBox="1"/>
        </xdr:nvSpPr>
        <xdr:spPr>
          <a:xfrm>
            <a:off x="1029247" y="8778592"/>
            <a:ext cx="5551674" cy="92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To sum other rows of data, select the first cell under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Total</a:t>
            </a:r>
            <a:r>
              <a:rPr lang="en-US" sz="1200">
                <a:solidFill>
                  <a:srgbClr val="404040"/>
                </a:solidFill>
                <a:latin typeface="PingFang SC" panose="020B0400000000000000" charset="-122"/>
                <a:ea typeface="PingFang SC" panose="020B0400000000000000" charset="-122"/>
                <a:cs typeface="Segoe UI" panose="020B0502040204020203" pitchFamily="34" charset="0"/>
              </a:rPr>
              <a:t>, then drag the </a:t>
            </a:r>
            <a:r>
              <a:rPr lang="en-US" sz="1200" b="1">
                <a:solidFill>
                  <a:srgbClr val="404040"/>
                </a:solidFill>
                <a:latin typeface="PingFang SC" panose="020B0400000000000000" charset="-122"/>
                <a:ea typeface="PingFang SC" panose="020B0400000000000000" charset="-122"/>
                <a:cs typeface="Segoe UI" panose="020B0502040204020203" pitchFamily="34" charset="0"/>
              </a:rPr>
              <a:t>black cross</a:t>
            </a:r>
            <a:r>
              <a:rPr lang="en-US" sz="1200">
                <a:solidFill>
                  <a:srgbClr val="404040"/>
                </a:solidFill>
                <a:latin typeface="PingFang SC" panose="020B0400000000000000" charset="-122"/>
                <a:ea typeface="PingFang SC" panose="020B0400000000000000" charset="-122"/>
                <a:cs typeface="Segoe UI" panose="020B0502040204020203" pitchFamily="34" charset="0"/>
              </a:rPr>
              <a:t> in the lower right corner downward to sum the other rows of data automatically.</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29" name="椭圆 128" descr="4"/>
          <xdr:cNvSpPr/>
        </xdr:nvSpPr>
        <xdr:spPr>
          <a:xfrm>
            <a:off x="622274" y="8736808"/>
            <a:ext cx="371587" cy="364889"/>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31" name="椭圆 130" descr="2"/>
          <xdr:cNvSpPr/>
        </xdr:nvSpPr>
        <xdr:spPr>
          <a:xfrm>
            <a:off x="622274" y="7714349"/>
            <a:ext cx="371587" cy="364889"/>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grpSp>
    <xdr:clientData/>
  </xdr:twoCellAnchor>
  <xdr:twoCellAnchor editAs="absolute">
    <xdr:from>
      <xdr:col>0</xdr:col>
      <xdr:colOff>381635</xdr:colOff>
      <xdr:row>46</xdr:row>
      <xdr:rowOff>138430</xdr:rowOff>
    </xdr:from>
    <xdr:to>
      <xdr:col>1</xdr:col>
      <xdr:colOff>4927600</xdr:colOff>
      <xdr:row>65</xdr:row>
      <xdr:rowOff>175895</xdr:rowOff>
    </xdr:to>
    <xdr:grpSp>
      <xdr:nvGrpSpPr>
        <xdr:cNvPr id="3" name="表格中的汇总行" descr="表格中的汇总行&#10;表格中的另一个方便之处是汇总行。无需键入 SUM 公式，只需切换一下，Excel 即可&#10;轻松进行总计：&#10;选择右侧表格中的任意单元格。&#10;Excel 窗口顶部将出现“表格”选项卡。&#10;在该选项卡上，单击“汇总行”。&#10;总计 24,000 元将被添加到表格底部。&#10;但是如果想要了解平均值呢？单击包含 24,000 元的单元格。&#10;单击向下键，然后单击“平均值”。将显示平均&#10;金额 3,000 元。 &#10;"/>
        <xdr:cNvGrpSpPr/>
      </xdr:nvGrpSpPr>
      <xdr:grpSpPr>
        <a:xfrm>
          <a:off x="381635" y="9472930"/>
          <a:ext cx="5649595" cy="3656965"/>
          <a:chOff x="390525" y="9801226"/>
          <a:chExt cx="5695950" cy="3634345"/>
        </a:xfrm>
      </xdr:grpSpPr>
      <xdr:sp>
        <xdr:nvSpPr>
          <xdr:cNvPr id="141" name="矩形 140" descr="背景"/>
          <xdr:cNvSpPr/>
        </xdr:nvSpPr>
        <xdr:spPr>
          <a:xfrm>
            <a:off x="390525" y="9801226"/>
            <a:ext cx="5695950" cy="363434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PingFang SC" panose="020B0400000000000000" charset="-122"/>
              <a:ea typeface="PingFang SC" panose="020B0400000000000000" charset="-122"/>
            </a:endParaRPr>
          </a:p>
        </xdr:txBody>
      </xdr:sp>
      <xdr:sp>
        <xdr:nvSpPr>
          <xdr:cNvPr id="142" name="步骤" descr="表格中的汇总行"/>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rPr>
              <a:t>Summary--Column</a:t>
            </a:r>
            <a:endParaRPr lang="en-US" sz="2200" b="0" i="0" u="none" strike="noStrike" cap="none" normalizeH="0" baseline="0">
              <a:ln>
                <a:noFill/>
              </a:ln>
              <a:solidFill>
                <a:schemeClr val="bg2">
                  <a:lumMod val="25000"/>
                </a:schemeClr>
              </a:solidFill>
              <a:uLnTx/>
              <a:uFillTx/>
              <a:latin typeface="PingFang SC" panose="020B0400000000000000" charset="-122"/>
              <a:ea typeface="PingFang SC" panose="020B0400000000000000" charset="-122"/>
              <a:cs typeface="Segoe UI Light" panose="020B0502040204020203" pitchFamily="34" charset="0"/>
            </a:endParaRPr>
          </a:p>
        </xdr:txBody>
      </xdr:sp>
      <xdr:cxnSp>
        <xdr:nvCxnSpPr>
          <xdr:cNvPr id="143" name="直接连接符 142" descr="装饰性线条"/>
          <xdr:cNvCxnSpPr/>
        </xdr:nvCxnSpPr>
        <xdr:spPr>
          <a:xfrm>
            <a:off x="625449" y="10436861"/>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sp>
        <xdr:nvSpPr>
          <xdr:cNvPr id="144" name="步骤" descr="表格中的另一个方便之处是汇总行。不同于键入 SUM 公式，Excel 可轻松进行总计。对于 AVERAGE 公式和许多其他公式同理。工作方式如下："/>
          <xdr:cNvSpPr txBox="1"/>
        </xdr:nvSpPr>
        <xdr:spPr>
          <a:xfrm>
            <a:off x="619148" y="10510551"/>
            <a:ext cx="5300767" cy="43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Another example to use a table is </a:t>
            </a:r>
            <a:r>
              <a:rPr lang="en-US" sz="1200" b="1">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Row Summary</a:t>
            </a:r>
            <a:r>
              <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rPr>
              <a:t>.</a:t>
            </a:r>
            <a:endParaRPr lang="en-US" sz="1200">
              <a:solidFill>
                <a:schemeClr val="tx1">
                  <a:lumMod val="75000"/>
                  <a:lumOff val="25000"/>
                </a:schemeClr>
              </a:solidFill>
              <a:latin typeface="PingFang SC" panose="020B0400000000000000" charset="-122"/>
              <a:ea typeface="PingFang SC" panose="020B0400000000000000" charset="-122"/>
              <a:cs typeface="Segoe UI" panose="020B0502040204020203" pitchFamily="34" charset="0"/>
            </a:endParaRPr>
          </a:p>
        </xdr:txBody>
      </xdr:sp>
      <xdr:sp>
        <xdr:nvSpPr>
          <xdr:cNvPr id="145" name="步骤" descr="选择右侧表格中的任意单元格"/>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Select the cells to be summarized in the table on the right. In this case, you can select E55-E61.</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46" name="椭圆 145" descr="1"/>
          <xdr:cNvSpPr/>
        </xdr:nvSpPr>
        <xdr:spPr>
          <a:xfrm>
            <a:off x="622274" y="11122849"/>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1</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47" name="步骤" descr="在该选项卡上，单击“汇总行”"/>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Summarize the data in the Salary in May column. The total will be added to the bottom of the table</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sp>
        <xdr:nvSpPr>
          <xdr:cNvPr id="148" name="椭圆 147" descr="3"/>
          <xdr:cNvSpPr/>
        </xdr:nvSpPr>
        <xdr:spPr>
          <a:xfrm>
            <a:off x="622274" y="12091685"/>
            <a:ext cx="371587" cy="371587"/>
          </a:xfrm>
          <a:prstGeom prst="ellips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3</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50" name="椭圆 149" descr="4"/>
          <xdr:cNvSpPr/>
        </xdr:nvSpPr>
        <xdr:spPr>
          <a:xfrm>
            <a:off x="622274" y="12574449"/>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4</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51" name="步骤" descr="Excel 窗口顶部将出现“表格工具设计”选项卡"/>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sym typeface="+mn-ea"/>
              </a:rPr>
              <a:t> </a:t>
            </a:r>
            <a:r>
              <a:rPr lang="en-US" sz="120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sym typeface="+mn-ea"/>
              </a:rPr>
              <a:t>On the </a:t>
            </a:r>
            <a:r>
              <a:rPr lang="en-US" sz="1200" b="1">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sym typeface="+mn-ea"/>
              </a:rPr>
              <a:t>Formula</a:t>
            </a:r>
            <a:r>
              <a:rPr lang="en-US" sz="120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sym typeface="+mn-ea"/>
              </a:rPr>
              <a:t> tab, click </a:t>
            </a:r>
            <a:r>
              <a:rPr lang="en-US" sz="1200" b="1">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sym typeface="+mn-ea"/>
              </a:rPr>
              <a:t>Sum</a:t>
            </a:r>
            <a:r>
              <a:rPr lang="en-US" sz="120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sym typeface="+mn-ea"/>
              </a:rPr>
              <a:t>. Then hit Return.</a:t>
            </a:r>
            <a:endParaRPr lang="en-US" sz="120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sym typeface="+mn-ea"/>
            </a:endParaRPr>
          </a:p>
          <a:p>
            <a:endParaRPr sz="1200">
              <a:latin typeface="PingFang SC" panose="020B0400000000000000" charset="-122"/>
              <a:ea typeface="PingFang SC" panose="020B0400000000000000" charset="-122"/>
            </a:endParaRPr>
          </a:p>
          <a:p>
            <a:endParaRPr sz="1200">
              <a:latin typeface="PingFang SC" panose="020B0400000000000000" charset="-122"/>
              <a:ea typeface="PingFang SC" panose="020B0400000000000000" charset="-122"/>
            </a:endParaRPr>
          </a:p>
        </xdr:txBody>
      </xdr:sp>
      <xdr:sp>
        <xdr:nvSpPr>
          <xdr:cNvPr id="152" name="椭圆 151" descr="2"/>
          <xdr:cNvSpPr/>
        </xdr:nvSpPr>
        <xdr:spPr>
          <a:xfrm>
            <a:off x="622274" y="11604480"/>
            <a:ext cx="371587" cy="371587"/>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cs typeface="Segoe UI Semibold" panose="020B0702040204020203" pitchFamily="34" charset="0"/>
              </a:rPr>
              <a:t>2</a:t>
            </a:r>
            <a:endParaRPr lang="en-US" sz="1600">
              <a:latin typeface="PingFang SC" panose="020B0400000000000000" charset="-122"/>
              <a:ea typeface="PingFang SC" panose="020B0400000000000000" charset="-122"/>
              <a:cs typeface="Segoe UI Semibold" panose="020B0702040204020203" pitchFamily="34" charset="0"/>
            </a:endParaRPr>
          </a:p>
        </xdr:txBody>
      </xdr:sp>
      <xdr:sp>
        <xdr:nvSpPr>
          <xdr:cNvPr id="153" name="步骤" descr="但是如果想要了解平均值呢？单击包含 24,000 元的单元格"/>
          <xdr:cNvSpPr txBox="1"/>
        </xdr:nvSpPr>
        <xdr:spPr>
          <a:xfrm>
            <a:off x="1061037" y="12662797"/>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PingFang SC" panose="020B0400000000000000" charset="-122"/>
                <a:ea typeface="PingFang SC" panose="020B0400000000000000" charset="-122"/>
                <a:cs typeface="Segoe UI" panose="020B0502040204020203" pitchFamily="34" charset="0"/>
              </a:rPr>
              <a:t>Similarly, if you want to know the average value, just select Average under Formula.</a:t>
            </a:r>
            <a:endParaRPr lang="en-US" sz="1200">
              <a:solidFill>
                <a:srgbClr val="404040"/>
              </a:solidFill>
              <a:latin typeface="PingFang SC" panose="020B0400000000000000" charset="-122"/>
              <a:ea typeface="PingFang SC" panose="020B0400000000000000" charset="-122"/>
              <a:cs typeface="Segoe UI" panose="020B0502040204020203" pitchFamily="34" charset="0"/>
            </a:endParaRPr>
          </a:p>
        </xdr:txBody>
      </xdr:sp>
      <xdr:cxnSp>
        <xdr:nvCxnSpPr>
          <xdr:cNvPr id="157" name="直接连接符 156" descr="装饰性线条"/>
          <xdr:cNvCxnSpPr/>
        </xdr:nvCxnSpPr>
        <xdr:spPr>
          <a:xfrm>
            <a:off x="625449" y="13203800"/>
            <a:ext cx="5213376" cy="0"/>
          </a:xfrm>
          <a:prstGeom prst="line">
            <a:avLst/>
          </a:prstGeom>
          <a:ln w="25400">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955675</xdr:colOff>
      <xdr:row>35</xdr:row>
      <xdr:rowOff>151130</xdr:rowOff>
    </xdr:from>
    <xdr:to>
      <xdr:col>1</xdr:col>
      <xdr:colOff>4766933</xdr:colOff>
      <xdr:row>38</xdr:row>
      <xdr:rowOff>124049</xdr:rowOff>
    </xdr:to>
    <xdr:sp>
      <xdr:nvSpPr>
        <xdr:cNvPr id="77" name="步骤" descr="首先同时按 ALT =。然后按 Enter"/>
        <xdr:cNvSpPr txBox="1"/>
      </xdr:nvSpPr>
      <xdr:spPr>
        <a:xfrm>
          <a:off x="955675" y="7390130"/>
          <a:ext cx="4914265" cy="544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defRPr/>
          </a:pP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On the </a:t>
          </a:r>
          <a:r>
            <a:rPr lang="en-US" sz="1200" b="1"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Formula</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tab, click </a:t>
          </a:r>
          <a:r>
            <a:rPr lang="en-US" sz="1200" b="1"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Sum</a:t>
          </a:r>
          <a:r>
            <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rPr>
            <a:t>. Then hit Return.</a:t>
          </a:r>
          <a:endParaRPr lang="en-US" sz="1200" b="0" i="0" u="none" strike="noStrike" cap="none" normalizeH="0" baseline="0">
            <a:ln>
              <a:noFill/>
            </a:ln>
            <a:solidFill>
              <a:schemeClr val="tx1">
                <a:lumMod val="75000"/>
                <a:lumOff val="25000"/>
              </a:schemeClr>
            </a:solidFill>
            <a:uLnTx/>
            <a:uFillTx/>
            <a:latin typeface="PingFang SC" panose="020B0400000000000000" charset="-122"/>
            <a:ea typeface="PingFang SC" panose="020B0400000000000000" charset="-122"/>
            <a:cs typeface="Segoe UI" panose="020B0502040204020203" pitchFamily="34" charset="0"/>
          </a:endParaRPr>
        </a:p>
      </xdr:txBody>
    </xdr:sp>
    <xdr:clientData/>
  </xdr:twoCellAnchor>
  <xdr:twoCellAnchor>
    <xdr:from>
      <xdr:col>8</xdr:col>
      <xdr:colOff>168910</xdr:colOff>
      <xdr:row>7</xdr:row>
      <xdr:rowOff>5715</xdr:rowOff>
    </xdr:from>
    <xdr:to>
      <xdr:col>10</xdr:col>
      <xdr:colOff>497205</xdr:colOff>
      <xdr:row>11</xdr:row>
      <xdr:rowOff>12065</xdr:rowOff>
    </xdr:to>
    <xdr:sp>
      <xdr:nvSpPr>
        <xdr:cNvPr id="85" name="步骤" descr="专家提示&#10;插入表格的快捷键是 Control+T。 &#10;"/>
        <xdr:cNvSpPr txBox="1"/>
      </xdr:nvSpPr>
      <xdr:spPr>
        <a:xfrm>
          <a:off x="13241655" y="1910715"/>
          <a:ext cx="1844675" cy="76835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endParaRPr>
            <a:latin typeface="PingFang SC" panose="020B0400000000000000" charset="-122"/>
            <a:ea typeface="PingFang SC" panose="020B0400000000000000" charset="-122"/>
          </a:endParaRPr>
        </a:p>
        <a:p>
          <a:pPr lvl="0">
            <a:defRPr/>
          </a:pPr>
          <a:r>
            <a:rPr lang="en-US" sz="1100">
              <a:solidFill>
                <a:schemeClr val="tx1"/>
              </a:solidFill>
              <a:latin typeface="PingFang SC" panose="020B0400000000000000" charset="-122"/>
              <a:ea typeface="PingFang SC" panose="020B0400000000000000" charset="-122"/>
              <a:cs typeface="Segoe UI Light" panose="020B0502040204020203" pitchFamily="34" charset="0"/>
            </a:rPr>
            <a:t>The shortcut key to insert a </a:t>
          </a: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table</a:t>
          </a:r>
          <a:r>
            <a:rPr lang="en-US" sz="1100">
              <a:solidFill>
                <a:schemeClr val="tx1"/>
              </a:solidFill>
              <a:latin typeface="PingFang SC" panose="020B0400000000000000" charset="-122"/>
              <a:ea typeface="PingFang SC" panose="020B0400000000000000" charset="-122"/>
              <a:cs typeface="Segoe UI Light" panose="020B0502040204020203" pitchFamily="34" charset="0"/>
            </a:rPr>
            <a:t> is Command+T.</a:t>
          </a:r>
          <a:endParaRPr lang="en-US" sz="1100">
            <a:solidFill>
              <a:schemeClr val="tx1"/>
            </a:solidFill>
            <a:latin typeface="PingFang SC" panose="020B0400000000000000" charset="-122"/>
            <a:ea typeface="PingFang SC" panose="020B0400000000000000" charset="-122"/>
            <a:cs typeface="Segoe UI Light" panose="020B0502040204020203" pitchFamily="34" charset="0"/>
          </a:endParaRPr>
        </a:p>
        <a:p>
          <a:pPr lvl="0">
            <a:defRPr/>
          </a:pPr>
          <a:r>
            <a:rPr lang="en-US" sz="1100" baseline="0">
              <a:solidFill>
                <a:schemeClr val="tx1"/>
              </a:solidFill>
              <a:latin typeface="PingFang SC" panose="020B0400000000000000" charset="-122"/>
              <a:ea typeface="PingFang SC" panose="020B0400000000000000" charset="-122"/>
              <a:cs typeface="Segoe UI Light" panose="020B0502040204020203" pitchFamily="34" charset="0"/>
            </a:rPr>
            <a:t>              </a:t>
          </a:r>
          <a:endParaRPr lang="en-US" sz="1100" baseline="0">
            <a:solidFill>
              <a:schemeClr val="tx1"/>
            </a:solidFill>
            <a:latin typeface="PingFang SC" panose="020B0400000000000000" charset="-122"/>
            <a:ea typeface="PingFang SC" panose="020B0400000000000000" charset="-122"/>
            <a:cs typeface="Segoe UI Light" panose="020B0502040204020203" pitchFamily="34" charset="0"/>
          </a:endParaRPr>
        </a:p>
      </xdr:txBody>
    </xdr:sp>
    <xdr:clientData/>
  </xdr:twoCellAnchor>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0</xdr:colOff>
          <xdr:row>1</xdr:row>
          <xdr:rowOff>0</xdr:rowOff>
        </xdr:to>
        <xdr:sp>
          <xdr:nvSpPr>
            <xdr:cNvPr id="7169" name="Drop Down 1" hidden="1">
              <a:extLst>
                <a:ext uri="{63B3BB69-23CF-44E3-9099-C40C66FF867C}">
                  <a14:compatExt spid="_x0000_s7169"/>
                </a:ext>
              </a:extLst>
            </xdr:cNvPr>
            <xdr:cNvSpPr/>
          </xdr:nvSpPr>
          <xdr:spPr>
            <a:xfrm>
              <a:off x="0" y="0"/>
              <a:ext cx="1103630" cy="76200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62</xdr:row>
          <xdr:rowOff>0</xdr:rowOff>
        </xdr:from>
        <xdr:to>
          <xdr:col>5</xdr:col>
          <xdr:colOff>0</xdr:colOff>
          <xdr:row>62</xdr:row>
          <xdr:rowOff>0</xdr:rowOff>
        </xdr:to>
        <xdr:sp>
          <xdr:nvSpPr>
            <xdr:cNvPr id="7170" name="Drop Down 2" hidden="1">
              <a:extLst>
                <a:ext uri="{63B3BB69-23CF-44E3-9099-C40C66FF867C}">
                  <a14:compatExt spid="_x0000_s7170"/>
                </a:ext>
              </a:extLst>
            </xdr:cNvPr>
            <xdr:cNvSpPr/>
          </xdr:nvSpPr>
          <xdr:spPr>
            <a:xfrm>
              <a:off x="9375140" y="12382500"/>
              <a:ext cx="104140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71</xdr:row>
          <xdr:rowOff>0</xdr:rowOff>
        </xdr:from>
        <xdr:to>
          <xdr:col>1</xdr:col>
          <xdr:colOff>0</xdr:colOff>
          <xdr:row>72</xdr:row>
          <xdr:rowOff>0</xdr:rowOff>
        </xdr:to>
        <xdr:sp>
          <xdr:nvSpPr>
            <xdr:cNvPr id="7171" name="Drop Down 3" hidden="1">
              <a:extLst>
                <a:ext uri="{63B3BB69-23CF-44E3-9099-C40C66FF867C}">
                  <a14:compatExt spid="_x0000_s7171"/>
                </a:ext>
              </a:extLst>
            </xdr:cNvPr>
            <xdr:cNvSpPr/>
          </xdr:nvSpPr>
          <xdr:spPr>
            <a:xfrm>
              <a:off x="0" y="14097000"/>
              <a:ext cx="1103630" cy="19050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71</xdr:row>
          <xdr:rowOff>0</xdr:rowOff>
        </xdr:from>
        <xdr:to>
          <xdr:col>1</xdr:col>
          <xdr:colOff>0</xdr:colOff>
          <xdr:row>72</xdr:row>
          <xdr:rowOff>0</xdr:rowOff>
        </xdr:to>
        <xdr:sp>
          <xdr:nvSpPr>
            <xdr:cNvPr id="7172" name="Drop Down 4" hidden="1">
              <a:extLst>
                <a:ext uri="{63B3BB69-23CF-44E3-9099-C40C66FF867C}">
                  <a14:compatExt spid="_x0000_s7172"/>
                </a:ext>
              </a:extLst>
            </xdr:cNvPr>
            <xdr:cNvSpPr/>
          </xdr:nvSpPr>
          <xdr:spPr>
            <a:xfrm>
              <a:off x="0" y="14097000"/>
              <a:ext cx="1103630" cy="190500"/>
            </a:xfrm>
            <a:prstGeom prst="rect">
              <a:avLst/>
            </a:prstGeom>
          </xdr:spPr>
        </xdr:sp>
        <xdr:clientData fPrintsWithSheet="0"/>
      </xdr:twoCellAnchor>
    </mc:Choice>
    <mc:Fallback/>
  </mc:AlternateContent>
  <xdr:twoCellAnchor>
    <xdr:from>
      <xdr:col>8</xdr:col>
      <xdr:colOff>228600</xdr:colOff>
      <xdr:row>4</xdr:row>
      <xdr:rowOff>156210</xdr:rowOff>
    </xdr:from>
    <xdr:to>
      <xdr:col>9</xdr:col>
      <xdr:colOff>179705</xdr:colOff>
      <xdr:row>7</xdr:row>
      <xdr:rowOff>90805</xdr:rowOff>
    </xdr:to>
    <xdr:sp>
      <xdr:nvSpPr>
        <xdr:cNvPr id="5" name="椭圆形标注 4"/>
        <xdr:cNvSpPr/>
      </xdr:nvSpPr>
      <xdr:spPr>
        <a:xfrm>
          <a:off x="13301345" y="1489710"/>
          <a:ext cx="709295" cy="506095"/>
        </a:xfrm>
        <a:prstGeom prst="wedgeEllipseCallou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r>
            <a:rPr lang="en-US" sz="1200">
              <a:solidFill>
                <a:schemeClr val="tx1"/>
              </a:solidFill>
              <a:latin typeface="PingFang SC" panose="020B0400000000000000" charset="-122"/>
              <a:ea typeface="PingFang SC" panose="020B0400000000000000" charset="-122"/>
            </a:rPr>
            <a:t>Tips</a:t>
          </a:r>
          <a:endParaRPr lang="en-US" sz="1200">
            <a:solidFill>
              <a:schemeClr val="tx1"/>
            </a:solidFill>
            <a:latin typeface="PingFang SC" panose="020B0400000000000000" charset="-122"/>
            <a:ea typeface="PingFang SC" panose="020B0400000000000000" charset="-122"/>
          </a:endParaRPr>
        </a:p>
      </xdr:txBody>
    </xdr:sp>
    <xdr:clientData/>
  </xdr:twoCellAnchor>
  <xdr:twoCellAnchor>
    <xdr:from>
      <xdr:col>1</xdr:col>
      <xdr:colOff>3717290</xdr:colOff>
      <xdr:row>15</xdr:row>
      <xdr:rowOff>43815</xdr:rowOff>
    </xdr:from>
    <xdr:to>
      <xdr:col>1</xdr:col>
      <xdr:colOff>4670425</xdr:colOff>
      <xdr:row>18</xdr:row>
      <xdr:rowOff>86360</xdr:rowOff>
    </xdr:to>
    <xdr:sp>
      <xdr:nvSpPr>
        <xdr:cNvPr id="6" name="右箭头 5">
          <a:hlinkClick xmlns:r="http://schemas.openxmlformats.org/officeDocument/2006/relationships" r:id="rId1"/>
        </xdr:cNvPr>
        <xdr:cNvSpPr/>
      </xdr:nvSpPr>
      <xdr:spPr>
        <a:xfrm>
          <a:off x="4820920" y="3472815"/>
          <a:ext cx="953135" cy="6140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400" b="1">
              <a:latin typeface="PingFang SC" panose="020B0400000000000000" charset="-122"/>
              <a:ea typeface="PingFang SC" panose="020B0400000000000000" charset="-122"/>
            </a:rPr>
            <a:t> Next</a:t>
          </a:r>
          <a:endParaRPr lang="en-US" sz="1400" b="1">
            <a:latin typeface="PingFang SC" panose="020B0400000000000000" charset="-122"/>
            <a:ea typeface="PingFang SC" panose="020B0400000000000000" charset="-122"/>
          </a:endParaRPr>
        </a:p>
      </xdr:txBody>
    </xdr:sp>
    <xdr:clientData/>
  </xdr:twoCellAnchor>
  <xdr:twoCellAnchor>
    <xdr:from>
      <xdr:col>0</xdr:col>
      <xdr:colOff>632460</xdr:colOff>
      <xdr:row>3</xdr:row>
      <xdr:rowOff>29210</xdr:rowOff>
    </xdr:from>
    <xdr:to>
      <xdr:col>0</xdr:col>
      <xdr:colOff>992505</xdr:colOff>
      <xdr:row>5</xdr:row>
      <xdr:rowOff>8255</xdr:rowOff>
    </xdr:to>
    <xdr:sp>
      <xdr:nvSpPr>
        <xdr:cNvPr id="9" name="椭圆 8"/>
        <xdr:cNvSpPr/>
      </xdr:nvSpPr>
      <xdr:spPr>
        <a:xfrm>
          <a:off x="632460" y="1172210"/>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ctr"/>
          <a:r>
            <a:rPr lang="en-US" sz="1600">
              <a:latin typeface="PingFang SC" panose="020B0400000000000000" charset="-122"/>
              <a:ea typeface="PingFang SC" panose="020B0400000000000000" charset="-122"/>
            </a:rPr>
            <a:t>1</a:t>
          </a:r>
          <a:endParaRPr lang="en-US" sz="1600">
            <a:latin typeface="PingFang SC" panose="020B0400000000000000" charset="-122"/>
            <a:ea typeface="PingFang SC" panose="020B0400000000000000" charset="-122"/>
          </a:endParaRPr>
        </a:p>
      </xdr:txBody>
    </xdr:sp>
    <xdr:clientData/>
  </xdr:twoCellAnchor>
  <xdr:twoCellAnchor>
    <xdr:from>
      <xdr:col>0</xdr:col>
      <xdr:colOff>632460</xdr:colOff>
      <xdr:row>5</xdr:row>
      <xdr:rowOff>167005</xdr:rowOff>
    </xdr:from>
    <xdr:to>
      <xdr:col>0</xdr:col>
      <xdr:colOff>992505</xdr:colOff>
      <xdr:row>7</xdr:row>
      <xdr:rowOff>146050</xdr:rowOff>
    </xdr:to>
    <xdr:sp>
      <xdr:nvSpPr>
        <xdr:cNvPr id="11" name="椭圆 10"/>
        <xdr:cNvSpPr/>
      </xdr:nvSpPr>
      <xdr:spPr>
        <a:xfrm>
          <a:off x="632460" y="169100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2</a:t>
          </a:r>
          <a:endParaRPr lang="en-US" sz="1600">
            <a:latin typeface="PingFang SC" panose="020B0400000000000000" charset="-122"/>
            <a:ea typeface="PingFang SC" panose="020B0400000000000000" charset="-122"/>
          </a:endParaRPr>
        </a:p>
      </xdr:txBody>
    </xdr:sp>
    <xdr:clientData/>
  </xdr:twoCellAnchor>
  <xdr:twoCellAnchor>
    <xdr:from>
      <xdr:col>0</xdr:col>
      <xdr:colOff>632460</xdr:colOff>
      <xdr:row>8</xdr:row>
      <xdr:rowOff>51435</xdr:rowOff>
    </xdr:from>
    <xdr:to>
      <xdr:col>0</xdr:col>
      <xdr:colOff>992505</xdr:colOff>
      <xdr:row>10</xdr:row>
      <xdr:rowOff>30480</xdr:rowOff>
    </xdr:to>
    <xdr:sp>
      <xdr:nvSpPr>
        <xdr:cNvPr id="12" name="椭圆 11"/>
        <xdr:cNvSpPr/>
      </xdr:nvSpPr>
      <xdr:spPr>
        <a:xfrm>
          <a:off x="632460" y="214693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3</a:t>
          </a:r>
          <a:endParaRPr lang="en-US" sz="1600">
            <a:latin typeface="PingFang SC" panose="020B0400000000000000" charset="-122"/>
            <a:ea typeface="PingFang SC" panose="020B0400000000000000" charset="-122"/>
          </a:endParaRPr>
        </a:p>
      </xdr:txBody>
    </xdr:sp>
    <xdr:clientData/>
  </xdr:twoCellAnchor>
  <xdr:twoCellAnchor>
    <xdr:from>
      <xdr:col>0</xdr:col>
      <xdr:colOff>632460</xdr:colOff>
      <xdr:row>11</xdr:row>
      <xdr:rowOff>40005</xdr:rowOff>
    </xdr:from>
    <xdr:to>
      <xdr:col>0</xdr:col>
      <xdr:colOff>992505</xdr:colOff>
      <xdr:row>13</xdr:row>
      <xdr:rowOff>19050</xdr:rowOff>
    </xdr:to>
    <xdr:sp>
      <xdr:nvSpPr>
        <xdr:cNvPr id="13" name="椭圆 12"/>
        <xdr:cNvSpPr/>
      </xdr:nvSpPr>
      <xdr:spPr>
        <a:xfrm>
          <a:off x="632460" y="2707005"/>
          <a:ext cx="360045" cy="360045"/>
        </a:xfrm>
        <a:prstGeom prst="ellips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600">
              <a:latin typeface="PingFang SC" panose="020B0400000000000000" charset="-122"/>
              <a:ea typeface="PingFang SC" panose="020B0400000000000000" charset="-122"/>
            </a:rPr>
            <a:t>4</a:t>
          </a:r>
          <a:endParaRPr lang="en-US" sz="1600">
            <a:latin typeface="PingFang SC" panose="020B0400000000000000" charset="-122"/>
            <a:ea typeface="PingFang SC" panose="020B0400000000000000" charset="-122"/>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OnLoad="1" createdVersion="5" refreshedVersion="5" minRefreshableVersion="3" missingItemsLimit="0" refreshedDate="43959.5737268518" refreshedBy="bishnuprasadadhikari" recordCount="10">
  <cacheSource type="worksheet">
    <worksheetSource ref="K5:N15" sheet="10.Slicer"/>
  </cacheSource>
  <cacheFields count="4">
    <cacheField name="Name" numFmtId="0">
      <sharedItems count="10">
        <s v="LEILEI"/>
        <s v="SUSAN"/>
        <s v="WANGSIR"/>
        <s v="ALEX"/>
        <s v="AYSU"/>
        <s v="SUNK"/>
        <s v="BAKER"/>
        <s v="OSKER"/>
        <s v="ALICE"/>
        <s v="BINSU"/>
      </sharedItems>
    </cacheField>
    <cacheField name="Grade" numFmtId="0">
      <sharedItems count="3">
        <s v="Freshman"/>
        <s v="Sophomore"/>
        <s v="Senior"/>
      </sharedItems>
    </cacheField>
    <cacheField name="Class" numFmtId="0">
      <sharedItems containsSemiMixedTypes="0" containsString="0" containsNumber="1" containsInteger="1" minValue="1" maxValue="6" count="5">
        <n v="5"/>
        <n v="1"/>
        <n v="6"/>
        <n v="2"/>
        <n v="4"/>
      </sharedItems>
    </cacheField>
    <cacheField name="Gender" numFmtId="0">
      <sharedItems count="2">
        <s v="Female"/>
        <s v="Male"/>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OnLoad="1" createdVersion="5" refreshedVersion="5" minRefreshableVersion="3" missingItemsLimit="0" refreshedDate="43959.5737268518" refreshedBy="bishnuprasadadhikari" recordCount="9">
  <cacheSource type="worksheet">
    <worksheetSource ref="C3:G12" sheet="9.Pivot Table"/>
  </cacheSource>
  <cacheFields count="5">
    <cacheField name="Outlets" numFmtId="0">
      <sharedItems count="3">
        <s v="Beijing"/>
        <s v="Shanghai"/>
        <s v="Shenzhen"/>
      </sharedItems>
    </cacheField>
    <cacheField name="Sales Months" numFmtId="58">
      <sharedItems containsSemiMixedTypes="0" containsString="0" containsNonDate="0" containsDate="1" minDate="2018-03-03T00:00:00" maxDate="2019-03-01T00:00:00" count="2">
        <d v="2019-03-01T00:00:00"/>
        <d v="2018-03-03T00:00:00"/>
      </sharedItems>
    </cacheField>
    <cacheField name="Products" numFmtId="0">
      <sharedItems count="3">
        <s v="Refrigerator"/>
        <s v="TV"/>
        <s v="Air conditioner"/>
      </sharedItems>
    </cacheField>
    <cacheField name="Quantity" numFmtId="0">
      <sharedItems containsSemiMixedTypes="0" containsString="0" containsNumber="1" containsInteger="1" minValue="21" maxValue="62" count="7">
        <n v="46"/>
        <n v="53"/>
        <n v="29"/>
        <n v="62"/>
        <n v="51"/>
        <n v="21"/>
        <n v="40"/>
      </sharedItems>
    </cacheField>
    <cacheField name="Total Amount" numFmtId="0">
      <sharedItems containsSemiMixedTypes="0" containsString="0" containsNumber="1" containsInteger="1" minValue="94500" maxValue="244800" count="9">
        <n v="220800"/>
        <n v="159000"/>
        <n v="130500"/>
        <n v="186000"/>
        <n v="244800"/>
        <n v="94500"/>
        <n v="138000"/>
        <n v="192000"/>
        <n v="238500"/>
      </sharedItems>
    </cacheField>
  </cacheFields>
</pivotCacheDefinition>
</file>

<file path=xl/pivotCache/pivotCacheRecords1.xml><?xml version="1.0" encoding="utf-8"?>
<pivotCacheRecords xmlns="http://schemas.openxmlformats.org/spreadsheetml/2006/main" xmlns:r="http://schemas.openxmlformats.org/officeDocument/2006/relationships" count="10">
  <r>
    <x v="0"/>
    <x v="0"/>
    <x v="0"/>
    <x v="0"/>
  </r>
  <r>
    <x v="1"/>
    <x v="0"/>
    <x v="0"/>
    <x v="0"/>
  </r>
  <r>
    <x v="2"/>
    <x v="1"/>
    <x v="1"/>
    <x v="0"/>
  </r>
  <r>
    <x v="3"/>
    <x v="2"/>
    <x v="2"/>
    <x v="1"/>
  </r>
  <r>
    <x v="4"/>
    <x v="0"/>
    <x v="0"/>
    <x v="1"/>
  </r>
  <r>
    <x v="5"/>
    <x v="2"/>
    <x v="2"/>
    <x v="1"/>
  </r>
  <r>
    <x v="6"/>
    <x v="1"/>
    <x v="3"/>
    <x v="1"/>
  </r>
  <r>
    <x v="7"/>
    <x v="2"/>
    <x v="4"/>
    <x v="1"/>
  </r>
  <r>
    <x v="8"/>
    <x v="0"/>
    <x v="0"/>
    <x v="0"/>
  </r>
  <r>
    <x v="9"/>
    <x v="1"/>
    <x v="1"/>
    <x v="0"/>
  </r>
</pivotCacheRecords>
</file>

<file path=xl/pivotCache/pivotCacheRecords2.xml><?xml version="1.0" encoding="utf-8"?>
<pivotCacheRecords xmlns="http://schemas.openxmlformats.org/spreadsheetml/2006/main" xmlns:r="http://schemas.openxmlformats.org/officeDocument/2006/relationships" count="9">
  <r>
    <x v="0"/>
    <x v="0"/>
    <x v="0"/>
    <x v="0"/>
    <x v="0"/>
  </r>
  <r>
    <x v="0"/>
    <x v="0"/>
    <x v="1"/>
    <x v="1"/>
    <x v="1"/>
  </r>
  <r>
    <x v="0"/>
    <x v="1"/>
    <x v="2"/>
    <x v="2"/>
    <x v="2"/>
  </r>
  <r>
    <x v="1"/>
    <x v="0"/>
    <x v="1"/>
    <x v="3"/>
    <x v="3"/>
  </r>
  <r>
    <x v="1"/>
    <x v="0"/>
    <x v="0"/>
    <x v="4"/>
    <x v="4"/>
  </r>
  <r>
    <x v="1"/>
    <x v="1"/>
    <x v="2"/>
    <x v="5"/>
    <x v="5"/>
  </r>
  <r>
    <x v="2"/>
    <x v="0"/>
    <x v="1"/>
    <x v="0"/>
    <x v="6"/>
  </r>
  <r>
    <x v="2"/>
    <x v="0"/>
    <x v="0"/>
    <x v="6"/>
    <x v="7"/>
  </r>
  <r>
    <x v="2"/>
    <x v="1"/>
    <x v="2"/>
    <x v="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 cacheId="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multipleFieldFilters="0">
  <location ref="C14:E31" firstHeaderRow="1" firstDataRow="1" firstDataCol="0"/>
  <pivotFields count="5">
    <pivotField compact="0" showAll="0"/>
    <pivotField compact="0" numFmtId="192" showAll="0"/>
    <pivotField compact="0" showAll="0"/>
    <pivotField compact="0" showAll="0"/>
    <pivotField compact="0" showAll="0"/>
  </pivotFields>
  <rowItems count="1">
    <i/>
  </rowItems>
  <colItems count="1">
    <i/>
  </colItems>
  <formats count="2">
    <format dxfId="0">
      <pivotArea type="all" dataOnly="0" outline="0" fieldPosition="0"/>
    </format>
    <format dxfId="1">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multipleFieldFilters="0" grandTotalCaption="Total">
  <location ref="K17:M31" firstHeaderRow="1" firstDataRow="1" firstDataCol="2"/>
  <pivotFields count="4">
    <pivotField axis="axisRow" compact="0" showAll="0">
      <items count="11">
        <item x="0"/>
        <item x="1"/>
        <item x="2"/>
        <item x="3"/>
        <item x="4"/>
        <item x="5"/>
        <item x="6"/>
        <item x="7"/>
        <item x="8"/>
        <item x="9"/>
        <item t="default"/>
      </items>
    </pivotField>
    <pivotField axis="axisRow" compact="0" showAll="0">
      <items count="4">
        <item x="0"/>
        <item x="1"/>
        <item x="2"/>
        <item t="default"/>
      </items>
    </pivotField>
    <pivotField dataField="1" compact="0" showAll="0">
      <items count="6">
        <item x="1"/>
        <item x="3"/>
        <item x="4"/>
        <item x="0"/>
        <item x="2"/>
        <item t="default"/>
      </items>
    </pivotField>
    <pivotField compact="0" showAll="0">
      <items count="3">
        <item x="0"/>
        <item x="1"/>
        <item t="default"/>
      </items>
    </pivotField>
  </pivotFields>
  <rowFields count="2">
    <field x="1"/>
    <field x="0"/>
  </rowFields>
  <rowItems count="14">
    <i>
      <x/>
    </i>
    <i r="1">
      <x/>
    </i>
    <i r="1">
      <x v="1"/>
    </i>
    <i r="1">
      <x v="4"/>
    </i>
    <i r="1">
      <x v="8"/>
    </i>
    <i>
      <x v="1"/>
    </i>
    <i r="1">
      <x v="2"/>
    </i>
    <i r="1">
      <x v="6"/>
    </i>
    <i r="1">
      <x v="9"/>
    </i>
    <i>
      <x v="2"/>
    </i>
    <i r="1">
      <x v="3"/>
    </i>
    <i r="1">
      <x v="5"/>
    </i>
    <i r="1">
      <x v="7"/>
    </i>
    <i t="grand">
      <x/>
    </i>
  </rowItems>
  <colItems count="1">
    <i/>
  </colItems>
  <dataFields count="1">
    <dataField name="Count Item: Class" fld="2" subtotal="count" baseField="0" baseItem="0"/>
  </dataFields>
  <formats count="12">
    <format dxfId="2">
      <pivotArea field="0" type="button" dataOnly="0" labelOnly="1" outline="0" fieldPosition="0"/>
    </format>
    <format dxfId="3">
      <pivotArea field="1" type="button" dataOnly="0" labelOnly="1" outline="0" fieldPosition="0"/>
    </format>
    <format dxfId="4">
      <pivotArea field="3" type="button" dataOnly="0" labelOnly="1" outline="0" fieldPosition="0"/>
    </format>
    <format dxfId="5">
      <pivotArea dataOnly="0" labelOnly="1" grandRow="1" fieldPosition="0"/>
    </format>
    <format dxfId="6">
      <pivotArea grandRow="1" collapsedLevelsAreSubtotals="1" fieldPosition="0"/>
    </format>
    <format dxfId="7">
      <pivotArea field="0" type="button" dataOnly="0" labelOnly="1" outline="0" fieldPosition="0"/>
    </format>
    <format dxfId="8">
      <pivotArea field="1" type="button" dataOnly="0" labelOnly="1" outline="0" fieldPosition="0"/>
    </format>
    <format dxfId="9">
      <pivotArea field="3" type="button" dataOnly="0" labelOnly="1" outline="0" fieldPosition="0"/>
    </format>
    <format dxfId="10">
      <pivotArea dataOnly="0" labelOnly="1" grandRow="1" fieldPosition="0"/>
    </format>
    <format dxfId="11">
      <pivotArea grandRow="1" collapsedLevelsAreSubtotals="1" fieldPosition="0"/>
    </format>
    <format dxfId="12">
      <pivotArea type="all" dataOnly="0" outline="0" fieldPosition="0"/>
    </format>
    <format dxfId="13">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4" name="表4" displayName="表4" ref="C6:E13" totalsRowShown="0">
  <autoFilter ref="C6:E13"/>
  <tableColumns count="3">
    <tableColumn id="1" name="Data"/>
    <tableColumn id="2" name="City"/>
    <tableColumn id="3" name="Country"/>
  </tableColumns>
  <tableStyleInfo name="TableStyleMedium2" showFirstColumn="0" showLastColumn="0" showRowStripes="1" showColumnStripes="0"/>
</table>
</file>

<file path=xl/tables/table2.xml><?xml version="1.0" encoding="utf-8"?>
<table xmlns="http://schemas.openxmlformats.org/spreadsheetml/2006/main" id="12" name="排序" displayName="排序" ref="C31:F37">
  <autoFilter ref="C31:F37">
    <filterColumn colId="0" hiddenButton="1"/>
    <filterColumn colId="1" hiddenButton="1"/>
    <filterColumn colId="2" hiddenButton="1"/>
    <filterColumn colId="3" hiddenButton="1"/>
  </autoFilter>
  <sortState ref="C31:F37">
    <sortCondition ref="C32"/>
  </sortState>
  <tableColumns count="4">
    <tableColumn id="1" name="Date" totalsRowLabel="汇总"/>
    <tableColumn id="2" name="Staff"/>
    <tableColumn id="3" name="Food &amp; Beverage"/>
    <tableColumn id="4" name="Accommodation" totalsRowFunction="sum"/>
  </tableColumns>
  <tableStyleInfo name="CustomTableStyle" showFirstColumn="0" showLastColumn="0" showRowStripes="1" showColumnStripes="0"/>
</table>
</file>

<file path=xl/tables/table3.xml><?xml version="1.0" encoding="utf-8"?>
<table xmlns="http://schemas.openxmlformats.org/spreadsheetml/2006/main" id="13" name="筛选" displayName="筛选" ref="C49:F55">
  <autoFilter ref="C49:F55"/>
  <tableColumns count="4">
    <tableColumn id="1" name="Date" totalsRowLabel="汇总"/>
    <tableColumn id="2" name="Staff"/>
    <tableColumn id="3" name="Food &amp; Beverage"/>
    <tableColumn id="4" name="Accommodation" totalsRowFunction="sum"/>
  </tableColumns>
  <tableStyleInfo name="CustomTableStyle" showFirstColumn="0" showLastColumn="0" showRowStripes="1" showColumnStripes="0"/>
</table>
</file>

<file path=xl/tables/table4.xml><?xml version="1.0" encoding="utf-8"?>
<table xmlns="http://schemas.openxmlformats.org/spreadsheetml/2006/main" id="2" name="CalculatedColumns" displayName="CalculatedColumns" ref="C33:H41">
  <autoFilter ref="C33:H41"/>
  <tableColumns count="6">
    <tableColumn id="1" name="Departments" totalsRowLabel="汇总"/>
    <tableColumn id="2" name="Name"/>
    <tableColumn id="3" name="May"/>
    <tableColumn id="4" name="June"/>
    <tableColumn id="5" name="July"/>
    <tableColumn id="6" name="Total" totalsRowFunction="sum"/>
  </tableColumns>
  <tableStyleInfo name="CustomTableStyle" showFirstColumn="0" showLastColumn="0" showRowStripes="1" showColumnStripes="0"/>
</table>
</file>

<file path=xl/tables/table5.xml><?xml version="1.0" encoding="utf-8"?>
<table xmlns="http://schemas.openxmlformats.org/spreadsheetml/2006/main" id="3" name="TotalRows" displayName="TotalRows" ref="C54:E62">
  <autoFilter ref="C54:E62"/>
  <tableColumns count="3">
    <tableColumn id="1" name="Departments" totalsRowLabel="汇总"/>
    <tableColumn id="2" name="Name"/>
    <tableColumn id="3" name="Salary in May" totalsRowFunction="sum"/>
  </tableColumns>
  <tableStyleInfo name="CustomTableStyle" showFirstColumn="0" showLastColumn="0" showRowStripes="1" showColumnStripes="0"/>
</table>
</file>

<file path=xl/tables/table6.xml><?xml version="1.0" encoding="utf-8"?>
<table xmlns="http://schemas.openxmlformats.org/spreadsheetml/2006/main" id="16" name="表16" displayName="表16" ref="H31:H34" totalsRowShown="0">
  <autoFilter ref="H31:H34"/>
  <tableColumns count="1">
    <tableColumn id="1" name="Departments"/>
  </tableColumns>
  <tableStyleInfo name="TableStyleMedium2" showFirstColumn="0" showLastColumn="0" showRowStripes="1" showColumnStripes="0"/>
</table>
</file>

<file path=xl/tables/table7.xml><?xml version="1.0" encoding="utf-8"?>
<table xmlns="http://schemas.openxmlformats.org/spreadsheetml/2006/main" id="26" name="RecommendedChartData2" displayName="RecommendedChartData2" ref="D67:F75" totalsRowShown="0">
  <autoFilter ref="D67:F75"/>
  <tableColumns count="3">
    <tableColumn id="1" name="Term"/>
    <tableColumn id="2" name="Total Head counts"/>
    <tableColumn id="3" name="Sales"/>
  </tableColumns>
  <tableStyleInfo name="CustomTableStyle" showFirstColumn="0" showLastColumn="0" showRowStripes="1" showColumnStripes="0"/>
</table>
</file>

<file path=xl/tables/table8.xml><?xml version="1.0" encoding="utf-8"?>
<table xmlns="http://schemas.openxmlformats.org/spreadsheetml/2006/main" id="1" name="TaskList" displayName="TaskList" ref="F4:J10" totalsRowShown="0">
  <autoFilter ref="F4:J10"/>
  <tableColumns count="5">
    <tableColumn id="1" name="Due Date"/>
    <tableColumn id="2" name="Class"/>
    <tableColumn id="3" name="Task"/>
    <tableColumn id="4" name="Notes"/>
    <tableColumn id="5" name="Highlight Icon"/>
  </tableColumns>
  <tableStyleInfo name="Daily Task List" showFirstColumn="0" showLastColumn="1" showRowStripes="0" showColumnStripes="0"/>
</table>
</file>

<file path=xl/tables/table9.xml><?xml version="1.0" encoding="utf-8"?>
<table xmlns="http://schemas.openxmlformats.org/spreadsheetml/2006/main" id="5" name="ImportantDates" displayName="ImportantDates" ref="B4:D8" totalsRowShown="0">
  <autoFilter ref="B4:D8"/>
  <tableColumns count="3">
    <tableColumn id="1" name="Date"/>
    <tableColumn id="2" name="Description"/>
    <tableColumn id="3" name="Highlight Icon"/>
  </tableColumns>
  <tableStyleInfo name="Daily Task List" showFirstColumn="0" showLastColumn="1"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Segoe UI"/>
        <a:cs typeface="Segoe UI"/>
      </a:majorFont>
      <a:minorFont>
        <a:latin typeface="Calibri"/>
        <a:ea typeface="Calibri"/>
        <a:cs typeface="Calibri"/>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 Type="http://schemas.openxmlformats.org/officeDocument/2006/relationships/hyperlink" Target="https://support.office.com/zh-cn/article/create-a-pivottable-to-analyze-worksheet-data-a9a84538-bfe9-40a9-a8e9-f99134456576?ui=ezh-cn&amp;rs=zh-001&amp;ad=cn" TargetMode="External"/><Relationship Id="rId3" Type="http://schemas.openxmlformats.org/officeDocument/2006/relationships/hyperlink" Target="https://support.office.com/zh-cn/article/sort-data-in-a-pivottable-3f5e5db4-7ddf-44ac-8b9b-70050aa22523?ui=zh-cn&amp;rs=zh-001&amp;ad=cn" TargetMode="External"/><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5" Type="http://schemas.openxmlformats.org/officeDocument/2006/relationships/table" Target="../tables/table6.xml"/><Relationship Id="rId4" Type="http://schemas.openxmlformats.org/officeDocument/2006/relationships/ctrlProp" Target="../ctrlProps/ctrlProp8.xml"/><Relationship Id="rId3" Type="http://schemas.openxmlformats.org/officeDocument/2006/relationships/ctrlProp" Target="../ctrlProps/ctrlProp7.xml"/><Relationship Id="rId2" Type="http://schemas.openxmlformats.org/officeDocument/2006/relationships/vmlDrawing" Target="../drawings/vmlDrawing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8" Type="http://schemas.openxmlformats.org/officeDocument/2006/relationships/table" Target="../tables/table5.xml"/><Relationship Id="rId7" Type="http://schemas.openxmlformats.org/officeDocument/2006/relationships/table" Target="../tables/table4.xml"/><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 Id="rId3" Type="http://schemas.openxmlformats.org/officeDocument/2006/relationships/ctrlProp" Target="../ctrlProps/ctrlProp3.xml"/><Relationship Id="rId2" Type="http://schemas.openxmlformats.org/officeDocument/2006/relationships/vmlDrawing" Target="../drawings/vmlDrawing1.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G7"/>
  <sheetViews>
    <sheetView showGridLines="0" zoomScale="80" zoomScaleNormal="80" workbookViewId="0">
      <selection activeCell="A1" sqref="A1"/>
    </sheetView>
  </sheetViews>
  <sheetFormatPr defaultColWidth="11.2205882352941" defaultRowHeight="20.25" customHeight="1" outlineLevelRow="6" outlineLevelCol="6"/>
  <cols>
    <col min="1" max="1" width="183.441176470588" customWidth="1"/>
    <col min="2" max="2" width="3.55882352941176" customWidth="1"/>
  </cols>
  <sheetData>
    <row r="1" ht="15" customHeight="1" spans="1:3">
      <c r="A1" s="222" t="s">
        <v>0</v>
      </c>
      <c r="B1" s="223"/>
      <c r="C1" s="223"/>
    </row>
    <row r="2" ht="101.6" spans="1:3">
      <c r="A2" s="224"/>
      <c r="B2" s="223"/>
      <c r="C2" s="223"/>
    </row>
    <row r="3" ht="26" spans="1:3">
      <c r="A3" s="225" t="s">
        <v>1</v>
      </c>
      <c r="B3" s="223"/>
      <c r="C3" s="223"/>
    </row>
    <row r="4" ht="223.9" customHeight="1" spans="1:3">
      <c r="A4" s="226"/>
      <c r="B4" s="223"/>
      <c r="C4" s="223"/>
    </row>
    <row r="5" customHeight="1" spans="1:3">
      <c r="A5" s="225"/>
      <c r="B5" s="223"/>
      <c r="C5" s="223"/>
    </row>
    <row r="6" customHeight="1" spans="1:3">
      <c r="A6" s="223"/>
      <c r="B6" s="223"/>
      <c r="C6" s="223"/>
    </row>
    <row r="7" customHeight="1" spans="7:7">
      <c r="G7" s="227"/>
    </row>
  </sheetData>
  <pageMargins left="0.699305555555556" right="0.699305555555556" top="0.75" bottom="0.75" header="0.3" footer="0.3"/>
  <pageSetup paperSize="9" orientation="landscape"/>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1"/>
  <sheetViews>
    <sheetView showGridLines="0" zoomScale="70" zoomScaleNormal="70" workbookViewId="0">
      <selection activeCell="A1" sqref="A1"/>
    </sheetView>
  </sheetViews>
  <sheetFormatPr defaultColWidth="8.77941176470588" defaultRowHeight="15" customHeight="1" outlineLevelCol="6"/>
  <cols>
    <col min="1" max="1" width="12.7794117647059" style="155" customWidth="1"/>
    <col min="2" max="2" width="70.7794117647059" style="147" customWidth="1"/>
    <col min="3" max="3" width="9.33088235294118" style="147" customWidth="1"/>
    <col min="4" max="4" width="16.2205882352941" style="147" customWidth="1"/>
    <col min="5" max="5" width="14.1102941176471" style="147" customWidth="1"/>
    <col min="6" max="6" width="11" style="147" customWidth="1"/>
    <col min="7" max="7" width="16.7794117647059" style="147" customWidth="1"/>
    <col min="8" max="8" width="13.7794117647059" style="147" customWidth="1"/>
    <col min="9" max="16384" width="8.77941176470588" style="147"/>
  </cols>
  <sheetData>
    <row r="1" ht="60" customHeight="1"/>
    <row r="3" customHeight="1" spans="3:7">
      <c r="C3" s="169" t="s">
        <v>110</v>
      </c>
      <c r="D3" s="169" t="s">
        <v>111</v>
      </c>
      <c r="E3" s="169" t="s">
        <v>26</v>
      </c>
      <c r="F3" s="169" t="s">
        <v>3</v>
      </c>
      <c r="G3" s="169" t="s">
        <v>112</v>
      </c>
    </row>
    <row r="4" customHeight="1" spans="3:7">
      <c r="C4" s="170" t="s">
        <v>113</v>
      </c>
      <c r="D4" s="171">
        <v>43525</v>
      </c>
      <c r="E4" s="170" t="s">
        <v>114</v>
      </c>
      <c r="F4" s="170">
        <v>46</v>
      </c>
      <c r="G4" s="170">
        <v>220800</v>
      </c>
    </row>
    <row r="5" s="154" customFormat="1" customHeight="1" spans="1:7">
      <c r="A5" s="155"/>
      <c r="B5" s="147"/>
      <c r="C5" s="170" t="s">
        <v>113</v>
      </c>
      <c r="D5" s="171">
        <v>43525</v>
      </c>
      <c r="E5" s="170" t="s">
        <v>115</v>
      </c>
      <c r="F5" s="170">
        <v>53</v>
      </c>
      <c r="G5" s="170">
        <v>159000</v>
      </c>
    </row>
    <row r="6" s="154" customFormat="1" customHeight="1" spans="1:7">
      <c r="A6" s="155"/>
      <c r="B6" s="147"/>
      <c r="C6" s="170" t="s">
        <v>113</v>
      </c>
      <c r="D6" s="171">
        <v>43162</v>
      </c>
      <c r="E6" s="170" t="s">
        <v>116</v>
      </c>
      <c r="F6" s="170">
        <v>29</v>
      </c>
      <c r="G6" s="170">
        <v>130500</v>
      </c>
    </row>
    <row r="7" s="154" customFormat="1" customHeight="1" spans="1:7">
      <c r="A7" s="155"/>
      <c r="B7" s="147"/>
      <c r="C7" s="170" t="s">
        <v>117</v>
      </c>
      <c r="D7" s="171">
        <v>43525</v>
      </c>
      <c r="E7" s="170" t="s">
        <v>115</v>
      </c>
      <c r="F7" s="170">
        <v>62</v>
      </c>
      <c r="G7" s="170">
        <v>186000</v>
      </c>
    </row>
    <row r="8" s="154" customFormat="1" customHeight="1" spans="1:7">
      <c r="A8" s="155"/>
      <c r="B8" s="147"/>
      <c r="C8" s="170" t="s">
        <v>117</v>
      </c>
      <c r="D8" s="171">
        <v>43525</v>
      </c>
      <c r="E8" s="170" t="s">
        <v>114</v>
      </c>
      <c r="F8" s="170">
        <v>51</v>
      </c>
      <c r="G8" s="170">
        <v>244800</v>
      </c>
    </row>
    <row r="9" s="154" customFormat="1" customHeight="1" spans="1:7">
      <c r="A9" s="155"/>
      <c r="B9" s="147"/>
      <c r="C9" s="170" t="s">
        <v>117</v>
      </c>
      <c r="D9" s="171">
        <v>43162</v>
      </c>
      <c r="E9" s="170" t="s">
        <v>116</v>
      </c>
      <c r="F9" s="170">
        <v>21</v>
      </c>
      <c r="G9" s="170">
        <v>94500</v>
      </c>
    </row>
    <row r="10" s="154" customFormat="1" customHeight="1" spans="1:7">
      <c r="A10" s="155"/>
      <c r="B10" s="147"/>
      <c r="C10" s="170" t="s">
        <v>118</v>
      </c>
      <c r="D10" s="171">
        <v>43525</v>
      </c>
      <c r="E10" s="170" t="s">
        <v>115</v>
      </c>
      <c r="F10" s="170">
        <v>46</v>
      </c>
      <c r="G10" s="170">
        <v>138000</v>
      </c>
    </row>
    <row r="11" s="154" customFormat="1" ht="16.8" spans="1:7">
      <c r="A11" s="155"/>
      <c r="B11" s="147"/>
      <c r="C11" s="170" t="s">
        <v>118</v>
      </c>
      <c r="D11" s="171">
        <v>43525</v>
      </c>
      <c r="E11" s="170" t="s">
        <v>114</v>
      </c>
      <c r="F11" s="170">
        <v>40</v>
      </c>
      <c r="G11" s="170">
        <v>192000</v>
      </c>
    </row>
    <row r="12" s="154" customFormat="1" ht="16.8" spans="1:7">
      <c r="A12" s="155"/>
      <c r="B12" s="147"/>
      <c r="C12" s="170" t="s">
        <v>118</v>
      </c>
      <c r="D12" s="171">
        <v>43162</v>
      </c>
      <c r="E12" s="170" t="s">
        <v>116</v>
      </c>
      <c r="F12" s="170">
        <v>53</v>
      </c>
      <c r="G12" s="170">
        <v>238500</v>
      </c>
    </row>
    <row r="13" s="154" customFormat="1" ht="16.8" spans="1:7">
      <c r="A13" s="155"/>
      <c r="B13" s="147"/>
      <c r="C13" s="147"/>
      <c r="D13" s="147"/>
      <c r="E13" s="147"/>
      <c r="F13" s="178"/>
      <c r="G13" s="147"/>
    </row>
    <row r="14" s="154" customFormat="1" ht="16.8" spans="1:7">
      <c r="A14" s="155"/>
      <c r="B14" s="147"/>
      <c r="C14" s="172"/>
      <c r="D14" s="173"/>
      <c r="E14" s="179"/>
      <c r="F14" s="147"/>
      <c r="G14" s="147"/>
    </row>
    <row r="15" s="154" customFormat="1" ht="16.8" spans="1:7">
      <c r="A15" s="155"/>
      <c r="B15" s="147"/>
      <c r="C15" s="174"/>
      <c r="D15" s="175"/>
      <c r="E15" s="180"/>
      <c r="F15" s="147"/>
      <c r="G15" s="147"/>
    </row>
    <row r="16" s="154" customFormat="1" customHeight="1" spans="1:7">
      <c r="A16" s="155"/>
      <c r="B16" s="147"/>
      <c r="C16" s="174"/>
      <c r="D16" s="175"/>
      <c r="E16" s="180"/>
      <c r="F16" s="147"/>
      <c r="G16" s="147"/>
    </row>
    <row r="17" s="154" customFormat="1" customHeight="1" spans="1:7">
      <c r="A17" s="155"/>
      <c r="B17" s="147"/>
      <c r="C17" s="174"/>
      <c r="D17" s="175"/>
      <c r="E17" s="180"/>
      <c r="F17" s="147"/>
      <c r="G17" s="147"/>
    </row>
    <row r="18" s="154" customFormat="1" customHeight="1" spans="1:7">
      <c r="A18" s="155"/>
      <c r="B18" s="147"/>
      <c r="C18" s="174"/>
      <c r="D18" s="175"/>
      <c r="E18" s="180"/>
      <c r="F18" s="147"/>
      <c r="G18" s="147"/>
    </row>
    <row r="19" s="154" customFormat="1" customHeight="1" spans="1:7">
      <c r="A19" s="155"/>
      <c r="B19" s="147"/>
      <c r="C19" s="174"/>
      <c r="D19" s="175"/>
      <c r="E19" s="180"/>
      <c r="F19" s="147"/>
      <c r="G19" s="147"/>
    </row>
    <row r="20" s="154" customFormat="1" customHeight="1" spans="1:7">
      <c r="A20" s="155"/>
      <c r="B20" s="147"/>
      <c r="C20" s="174"/>
      <c r="D20" s="175"/>
      <c r="E20" s="180"/>
      <c r="F20" s="147"/>
      <c r="G20" s="147"/>
    </row>
    <row r="21" s="154" customFormat="1" customHeight="1" spans="1:7">
      <c r="A21" s="155"/>
      <c r="B21" s="147"/>
      <c r="C21" s="174"/>
      <c r="D21" s="175"/>
      <c r="E21" s="180"/>
      <c r="F21" s="147"/>
      <c r="G21" s="147"/>
    </row>
    <row r="22" s="154" customFormat="1" customHeight="1" spans="1:7">
      <c r="A22" s="155"/>
      <c r="B22" s="147"/>
      <c r="C22" s="174"/>
      <c r="D22" s="175"/>
      <c r="E22" s="180"/>
      <c r="F22" s="147"/>
      <c r="G22" s="147"/>
    </row>
    <row r="23" s="154" customFormat="1" customHeight="1" spans="1:7">
      <c r="A23" s="155"/>
      <c r="B23" s="147"/>
      <c r="C23" s="174"/>
      <c r="D23" s="175"/>
      <c r="E23" s="180"/>
      <c r="F23" s="147"/>
      <c r="G23" s="147"/>
    </row>
    <row r="24" s="154" customFormat="1" customHeight="1" spans="1:7">
      <c r="A24" s="155"/>
      <c r="B24" s="147"/>
      <c r="C24" s="174"/>
      <c r="D24" s="175"/>
      <c r="E24" s="180"/>
      <c r="F24" s="147"/>
      <c r="G24" s="147"/>
    </row>
    <row r="25" customHeight="1" spans="3:5">
      <c r="C25" s="174"/>
      <c r="D25" s="175"/>
      <c r="E25" s="180"/>
    </row>
    <row r="26" customHeight="1" spans="3:5">
      <c r="C26" s="174"/>
      <c r="D26" s="175"/>
      <c r="E26" s="180"/>
    </row>
    <row r="27" customHeight="1" spans="3:5">
      <c r="C27" s="174"/>
      <c r="D27" s="175"/>
      <c r="E27" s="180"/>
    </row>
    <row r="28" customHeight="1" spans="3:5">
      <c r="C28" s="174"/>
      <c r="D28" s="175"/>
      <c r="E28" s="180"/>
    </row>
    <row r="29" customHeight="1" spans="3:5">
      <c r="C29" s="174"/>
      <c r="D29" s="175"/>
      <c r="E29" s="180"/>
    </row>
    <row r="30" customHeight="1" spans="1:5">
      <c r="A30" s="159"/>
      <c r="C30" s="174"/>
      <c r="D30" s="175"/>
      <c r="E30" s="180"/>
    </row>
    <row r="31" customHeight="1" spans="3:5">
      <c r="C31" s="176"/>
      <c r="D31" s="177"/>
      <c r="E31" s="181"/>
    </row>
    <row r="33" customHeight="1" spans="1:1">
      <c r="A33" s="159"/>
    </row>
    <row r="34" customHeight="1" spans="1:1">
      <c r="A34" s="159"/>
    </row>
    <row r="58" customHeight="1" spans="1:1">
      <c r="A58" s="155" t="s">
        <v>119</v>
      </c>
    </row>
    <row r="59" customHeight="1" spans="1:1">
      <c r="A59" s="155" t="s">
        <v>120</v>
      </c>
    </row>
    <row r="60" customHeight="1" spans="1:1">
      <c r="A60" s="155" t="s">
        <v>121</v>
      </c>
    </row>
    <row r="61" customHeight="1" spans="1:1">
      <c r="A61" s="155" t="s">
        <v>122</v>
      </c>
    </row>
  </sheetData>
  <hyperlinks>
    <hyperlink ref="A60" r:id="rId3" display="Sort in the PivotTable" tooltip="选择此处，在网页上了解如何使用字段列表排列数据透视表中的字段"/>
    <hyperlink ref="A59" r:id="rId4" display="Create a PivotTable to analyze the data in worksheet" tooltip="选择此处，在网页上了解如何创建数据透视表以分析工作表数据"/>
  </hyperlinks>
  <pageMargins left="0.699305555555556" right="0.699305555555556" top="0.75" bottom="0.75" header="0.3" footer="0.3"/>
  <pageSetup paperSize="9" orientation="portrait"/>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K5:N31"/>
  <sheetViews>
    <sheetView showGridLines="0" zoomScale="68" zoomScaleNormal="68" workbookViewId="0">
      <selection activeCell="A1" sqref="A1"/>
    </sheetView>
  </sheetViews>
  <sheetFormatPr defaultColWidth="8.88970588235294" defaultRowHeight="16.8"/>
  <cols>
    <col min="1" max="10" width="8.88970588235294" style="147"/>
    <col min="11" max="11" width="12.7058823529412" style="147" customWidth="1"/>
    <col min="12" max="12" width="9" style="147"/>
    <col min="13" max="13" width="15.5294117647059" style="147"/>
    <col min="14" max="14" width="9.52941176470588" style="147" customWidth="1"/>
    <col min="15" max="16384" width="8.88970588235294" style="147"/>
  </cols>
  <sheetData>
    <row r="5" ht="23.2" spans="11:14">
      <c r="K5" s="167" t="s">
        <v>46</v>
      </c>
      <c r="L5" s="167" t="s">
        <v>123</v>
      </c>
      <c r="M5" s="167" t="s">
        <v>124</v>
      </c>
      <c r="N5" s="167" t="s">
        <v>125</v>
      </c>
    </row>
    <row r="6" ht="23.2" spans="11:14">
      <c r="K6" s="168" t="s">
        <v>126</v>
      </c>
      <c r="L6" s="168" t="s">
        <v>127</v>
      </c>
      <c r="M6" s="168">
        <v>5</v>
      </c>
      <c r="N6" s="168" t="s">
        <v>128</v>
      </c>
    </row>
    <row r="7" ht="23.2" spans="11:14">
      <c r="K7" s="168" t="s">
        <v>129</v>
      </c>
      <c r="L7" s="168" t="s">
        <v>127</v>
      </c>
      <c r="M7" s="168">
        <v>5</v>
      </c>
      <c r="N7" s="168" t="s">
        <v>128</v>
      </c>
    </row>
    <row r="8" ht="23.2" spans="11:14">
      <c r="K8" s="168" t="s">
        <v>130</v>
      </c>
      <c r="L8" s="168" t="s">
        <v>131</v>
      </c>
      <c r="M8" s="168">
        <v>1</v>
      </c>
      <c r="N8" s="168" t="s">
        <v>128</v>
      </c>
    </row>
    <row r="9" ht="23.2" spans="11:14">
      <c r="K9" s="168" t="s">
        <v>132</v>
      </c>
      <c r="L9" s="168" t="s">
        <v>133</v>
      </c>
      <c r="M9" s="168">
        <v>6</v>
      </c>
      <c r="N9" s="168" t="s">
        <v>134</v>
      </c>
    </row>
    <row r="10" ht="23.2" spans="11:14">
      <c r="K10" s="168" t="s">
        <v>135</v>
      </c>
      <c r="L10" s="168" t="s">
        <v>127</v>
      </c>
      <c r="M10" s="168">
        <v>5</v>
      </c>
      <c r="N10" s="168" t="s">
        <v>134</v>
      </c>
    </row>
    <row r="11" ht="23.2" spans="11:14">
      <c r="K11" s="168" t="s">
        <v>136</v>
      </c>
      <c r="L11" s="168" t="s">
        <v>133</v>
      </c>
      <c r="M11" s="168">
        <v>6</v>
      </c>
      <c r="N11" s="168" t="s">
        <v>134</v>
      </c>
    </row>
    <row r="12" ht="23.2" spans="11:14">
      <c r="K12" s="168" t="s">
        <v>137</v>
      </c>
      <c r="L12" s="168" t="s">
        <v>131</v>
      </c>
      <c r="M12" s="168">
        <v>2</v>
      </c>
      <c r="N12" s="168" t="s">
        <v>134</v>
      </c>
    </row>
    <row r="13" ht="23.2" spans="11:14">
      <c r="K13" s="168" t="s">
        <v>138</v>
      </c>
      <c r="L13" s="168" t="s">
        <v>133</v>
      </c>
      <c r="M13" s="168">
        <v>4</v>
      </c>
      <c r="N13" s="168" t="s">
        <v>134</v>
      </c>
    </row>
    <row r="14" ht="23.2" spans="11:14">
      <c r="K14" s="168" t="s">
        <v>139</v>
      </c>
      <c r="L14" s="168" t="s">
        <v>127</v>
      </c>
      <c r="M14" s="168">
        <v>5</v>
      </c>
      <c r="N14" s="168" t="s">
        <v>128</v>
      </c>
    </row>
    <row r="15" ht="23.2" spans="11:14">
      <c r="K15" s="168" t="s">
        <v>140</v>
      </c>
      <c r="L15" s="168" t="s">
        <v>131</v>
      </c>
      <c r="M15" s="168">
        <v>1</v>
      </c>
      <c r="N15" s="168" t="s">
        <v>128</v>
      </c>
    </row>
    <row r="16" ht="10.9" customHeight="1"/>
    <row r="17" spans="11:13">
      <c r="K17" s="160" t="s">
        <v>123</v>
      </c>
      <c r="L17" s="160" t="s">
        <v>46</v>
      </c>
      <c r="M17" s="147" t="s">
        <v>141</v>
      </c>
    </row>
    <row r="18" spans="11:13">
      <c r="K18" s="147" t="s">
        <v>127</v>
      </c>
      <c r="L18" s="147"/>
      <c r="M18" s="160">
        <v>4</v>
      </c>
    </row>
    <row r="19" spans="12:13">
      <c r="L19" s="147" t="s">
        <v>126</v>
      </c>
      <c r="M19" s="160">
        <v>1</v>
      </c>
    </row>
    <row r="20" spans="12:13">
      <c r="L20" s="147" t="s">
        <v>129</v>
      </c>
      <c r="M20" s="160">
        <v>1</v>
      </c>
    </row>
    <row r="21" spans="12:13">
      <c r="L21" s="147" t="s">
        <v>135</v>
      </c>
      <c r="M21" s="160">
        <v>1</v>
      </c>
    </row>
    <row r="22" spans="12:13">
      <c r="L22" s="147" t="s">
        <v>139</v>
      </c>
      <c r="M22" s="160">
        <v>1</v>
      </c>
    </row>
    <row r="23" spans="11:13">
      <c r="K23" s="147" t="s">
        <v>131</v>
      </c>
      <c r="L23" s="147"/>
      <c r="M23" s="160">
        <v>3</v>
      </c>
    </row>
    <row r="24" spans="12:13">
      <c r="L24" s="147" t="s">
        <v>130</v>
      </c>
      <c r="M24" s="160">
        <v>1</v>
      </c>
    </row>
    <row r="25" spans="12:13">
      <c r="L25" s="147" t="s">
        <v>137</v>
      </c>
      <c r="M25" s="160">
        <v>1</v>
      </c>
    </row>
    <row r="26" spans="12:13">
      <c r="L26" s="147" t="s">
        <v>140</v>
      </c>
      <c r="M26" s="160">
        <v>1</v>
      </c>
    </row>
    <row r="27" spans="11:13">
      <c r="K27" s="147" t="s">
        <v>133</v>
      </c>
      <c r="L27" s="147"/>
      <c r="M27" s="160">
        <v>3</v>
      </c>
    </row>
    <row r="28" spans="12:13">
      <c r="L28" s="147" t="s">
        <v>132</v>
      </c>
      <c r="M28" s="160">
        <v>1</v>
      </c>
    </row>
    <row r="29" spans="12:13">
      <c r="L29" s="147" t="s">
        <v>136</v>
      </c>
      <c r="M29" s="160">
        <v>1</v>
      </c>
    </row>
    <row r="30" spans="12:13">
      <c r="L30" s="147" t="s">
        <v>138</v>
      </c>
      <c r="M30" s="160">
        <v>1</v>
      </c>
    </row>
    <row r="31" spans="11:13">
      <c r="K31" s="160" t="s">
        <v>108</v>
      </c>
      <c r="L31" s="160"/>
      <c r="M31" s="160">
        <v>10</v>
      </c>
    </row>
  </sheetData>
  <pageMargins left="0.75" right="0.75" top="1" bottom="1" header="0.511805555555556" footer="0.511805555555556"/>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3"/>
  <sheetViews>
    <sheetView showGridLines="0" zoomScale="70" zoomScaleNormal="70" workbookViewId="0">
      <selection activeCell="A1" sqref="A1"/>
    </sheetView>
  </sheetViews>
  <sheetFormatPr defaultColWidth="8.77941176470588" defaultRowHeight="15" customHeight="1" outlineLevelCol="7"/>
  <cols>
    <col min="1" max="1" width="12.7794117647059" style="155" customWidth="1"/>
    <col min="2" max="2" width="70.7794117647059" style="147" customWidth="1"/>
    <col min="3" max="4" width="11.7794117647059" style="147" customWidth="1"/>
    <col min="5" max="6" width="13.7794117647059" style="147" customWidth="1"/>
    <col min="7" max="7" width="8.77941176470588" style="147"/>
    <col min="8" max="8" width="19.3308823529412" style="147" customWidth="1"/>
    <col min="9" max="16384" width="8.77941176470588" style="147"/>
  </cols>
  <sheetData>
    <row r="1" ht="60" customHeight="1"/>
    <row r="3" customHeight="1" spans="5:6">
      <c r="E3" s="163" t="s">
        <v>25</v>
      </c>
      <c r="F3" s="163" t="s">
        <v>58</v>
      </c>
    </row>
    <row r="4" customHeight="1" spans="5:6">
      <c r="E4" s="164" t="s">
        <v>32</v>
      </c>
      <c r="F4" s="165"/>
    </row>
    <row r="5" s="154" customFormat="1" customHeight="1" spans="1:8">
      <c r="A5" s="155"/>
      <c r="B5" s="147"/>
      <c r="E5" s="164" t="s">
        <v>142</v>
      </c>
      <c r="F5" s="165"/>
      <c r="H5" s="147"/>
    </row>
    <row r="6" s="154" customFormat="1" customHeight="1" spans="1:8">
      <c r="A6" s="155"/>
      <c r="B6" s="147"/>
      <c r="E6" s="164" t="s">
        <v>31</v>
      </c>
      <c r="F6" s="165"/>
      <c r="H6" s="147"/>
    </row>
    <row r="7" s="154" customFormat="1" customHeight="1" spans="1:8">
      <c r="A7" s="155"/>
      <c r="B7" s="147"/>
      <c r="E7" s="164" t="s">
        <v>143</v>
      </c>
      <c r="F7" s="165"/>
      <c r="H7" s="147"/>
    </row>
    <row r="8" s="154" customFormat="1" customHeight="1" spans="1:8">
      <c r="A8" s="155"/>
      <c r="B8" s="147"/>
      <c r="E8" s="164" t="s">
        <v>144</v>
      </c>
      <c r="F8" s="165"/>
      <c r="H8" s="147"/>
    </row>
    <row r="9" s="154" customFormat="1" customHeight="1" spans="1:8">
      <c r="A9" s="155"/>
      <c r="B9" s="147"/>
      <c r="E9" s="164" t="s">
        <v>145</v>
      </c>
      <c r="F9" s="165"/>
      <c r="H9" s="147"/>
    </row>
    <row r="10" s="154" customFormat="1" customHeight="1" spans="1:8">
      <c r="A10" s="155"/>
      <c r="B10" s="147"/>
      <c r="E10" s="164" t="s">
        <v>146</v>
      </c>
      <c r="F10" s="165"/>
      <c r="H10" s="147"/>
    </row>
    <row r="11" s="154" customFormat="1" customHeight="1" spans="1:8">
      <c r="A11" s="155"/>
      <c r="B11" s="147"/>
      <c r="E11" s="164" t="s">
        <v>10</v>
      </c>
      <c r="F11" s="165"/>
      <c r="H11" s="147"/>
    </row>
    <row r="12" s="154" customFormat="1" customHeight="1" spans="1:8">
      <c r="A12" s="155"/>
      <c r="B12" s="147"/>
      <c r="E12" s="164" t="s">
        <v>12</v>
      </c>
      <c r="F12" s="165"/>
      <c r="H12" s="147"/>
    </row>
    <row r="13" s="154" customFormat="1" customHeight="1" spans="1:8">
      <c r="A13" s="155"/>
      <c r="B13" s="147"/>
      <c r="E13" s="164" t="s">
        <v>52</v>
      </c>
      <c r="F13" s="165"/>
      <c r="H13" s="147"/>
    </row>
    <row r="14" s="154" customFormat="1" customHeight="1" spans="1:8">
      <c r="A14" s="155"/>
      <c r="B14" s="147"/>
      <c r="E14" s="164" t="s">
        <v>147</v>
      </c>
      <c r="F14" s="165"/>
      <c r="H14" s="147"/>
    </row>
    <row r="15" s="154" customFormat="1" customHeight="1" spans="1:8">
      <c r="A15" s="155"/>
      <c r="B15" s="147"/>
      <c r="E15" s="164" t="s">
        <v>53</v>
      </c>
      <c r="F15" s="165"/>
      <c r="H15" s="147"/>
    </row>
    <row r="16" s="154" customFormat="1" customHeight="1" spans="1:2">
      <c r="A16" s="155"/>
      <c r="B16" s="147"/>
    </row>
    <row r="17" s="154" customFormat="1" customHeight="1" spans="1:2">
      <c r="A17" s="155"/>
      <c r="B17" s="147"/>
    </row>
    <row r="18" s="154" customFormat="1" customHeight="1" spans="1:6">
      <c r="A18" s="155"/>
      <c r="B18" s="147"/>
      <c r="C18" s="147"/>
      <c r="D18" s="147"/>
      <c r="E18" s="147"/>
      <c r="F18" s="147"/>
    </row>
    <row r="19" s="154" customFormat="1" customHeight="1" spans="1:6">
      <c r="A19" s="155"/>
      <c r="B19" s="147"/>
      <c r="C19" s="147"/>
      <c r="D19" s="147"/>
      <c r="E19" s="147"/>
      <c r="F19" s="147"/>
    </row>
    <row r="20" s="154" customFormat="1" customHeight="1" spans="1:6">
      <c r="A20" s="155"/>
      <c r="B20" s="147"/>
      <c r="C20" s="147"/>
      <c r="D20" s="147"/>
      <c r="E20" s="147"/>
      <c r="F20" s="147"/>
    </row>
    <row r="21" s="154" customFormat="1" customHeight="1" spans="1:6">
      <c r="A21" s="155"/>
      <c r="B21" s="147"/>
      <c r="D21" s="147"/>
      <c r="E21" s="147"/>
      <c r="F21" s="147"/>
    </row>
    <row r="22" s="154" customFormat="1" customHeight="1" spans="1:2">
      <c r="A22" s="155"/>
      <c r="B22" s="147"/>
    </row>
    <row r="23" s="154" customFormat="1" customHeight="1" spans="1:2">
      <c r="A23" s="155"/>
      <c r="B23" s="147"/>
    </row>
    <row r="24" s="154" customFormat="1" customHeight="1" spans="1:2">
      <c r="A24" s="155"/>
      <c r="B24" s="147"/>
    </row>
    <row r="31" customHeight="1" spans="5:8">
      <c r="E31" s="163" t="s">
        <v>148</v>
      </c>
      <c r="F31" s="163" t="s">
        <v>58</v>
      </c>
      <c r="H31" s="166" t="s">
        <v>58</v>
      </c>
    </row>
    <row r="32" customHeight="1" spans="5:8">
      <c r="E32" s="164" t="s">
        <v>10</v>
      </c>
      <c r="F32" s="164"/>
      <c r="H32" s="147" t="s">
        <v>149</v>
      </c>
    </row>
    <row r="33" customHeight="1" spans="5:8">
      <c r="E33" s="164" t="s">
        <v>30</v>
      </c>
      <c r="F33" s="164"/>
      <c r="H33" s="147" t="s">
        <v>28</v>
      </c>
    </row>
    <row r="34" customHeight="1" spans="5:8">
      <c r="E34" s="164" t="s">
        <v>52</v>
      </c>
      <c r="F34" s="164"/>
      <c r="H34" s="147" t="s">
        <v>150</v>
      </c>
    </row>
    <row r="35" customHeight="1" spans="5:6">
      <c r="E35" s="164" t="s">
        <v>151</v>
      </c>
      <c r="F35" s="164"/>
    </row>
    <row r="36" customHeight="1" spans="5:6">
      <c r="E36" s="164" t="s">
        <v>152</v>
      </c>
      <c r="F36" s="164"/>
    </row>
    <row r="37" customHeight="1" spans="5:6">
      <c r="E37" s="164" t="s">
        <v>153</v>
      </c>
      <c r="F37" s="164"/>
    </row>
    <row r="38" customHeight="1" spans="5:6">
      <c r="E38" s="164" t="s">
        <v>154</v>
      </c>
      <c r="F38" s="164"/>
    </row>
    <row r="39" customHeight="1" spans="5:6">
      <c r="E39" s="164" t="s">
        <v>155</v>
      </c>
      <c r="F39" s="164"/>
    </row>
    <row r="40" customHeight="1" spans="5:6">
      <c r="E40" s="164" t="s">
        <v>32</v>
      </c>
      <c r="F40" s="164"/>
    </row>
    <row r="41" customHeight="1" spans="5:6">
      <c r="E41" s="164" t="s">
        <v>156</v>
      </c>
      <c r="F41" s="164"/>
    </row>
    <row r="42" customHeight="1" spans="5:6">
      <c r="E42" s="164" t="s">
        <v>157</v>
      </c>
      <c r="F42" s="164"/>
    </row>
    <row r="43" customHeight="1" spans="5:6">
      <c r="E43" s="164" t="s">
        <v>158</v>
      </c>
      <c r="F43" s="164"/>
    </row>
  </sheetData>
  <dataValidations count="1">
    <dataValidation allowBlank="1" showInputMessage="1" showErrorMessage="1" sqref="E36 F4:F15"/>
  </dataValidations>
  <pageMargins left="0.699305555555556" right="0.699305555555556" top="0.75" bottom="0.75" header="0.3" footer="0.3"/>
  <pageSetup paperSize="9" orientation="portrait"/>
  <headerFooter/>
  <drawing r:id="rId1"/>
  <legacyDrawing r:id="rId2"/>
  <mc:AlternateContent xmlns:mc="http://schemas.openxmlformats.org/markup-compatibility/2006">
    <mc:Choice Requires="x14">
      <controls>
        <mc:AlternateContent xmlns:mc="http://schemas.openxmlformats.org/markup-compatibility/2006">
          <mc:Choice Requires="x14">
            <control shapeId="8193" name="Drop Down 1" r:id="rId3">
              <controlPr print="0" defaultSize="0">
                <anchor moveWithCells="1" sizeWithCells="1">
                  <from>
                    <xdr:col>4</xdr:col>
                    <xdr:colOff>0</xdr:colOff>
                    <xdr:row>16</xdr:row>
                    <xdr:rowOff>0</xdr:rowOff>
                  </from>
                  <to>
                    <xdr:col>5</xdr:col>
                    <xdr:colOff>0</xdr:colOff>
                    <xdr:row>17</xdr:row>
                    <xdr:rowOff>0</xdr:rowOff>
                  </to>
                </anchor>
              </controlPr>
            </control>
          </mc:Choice>
        </mc:AlternateContent>
        <mc:AlternateContent xmlns:mc="http://schemas.openxmlformats.org/markup-compatibility/2006">
          <mc:Choice Requires="x14">
            <control shapeId="8194" name="Drop Down 2" r:id="rId4">
              <controlPr print="0" defaultSize="0">
                <anchor moveWithCells="1" sizeWithCells="1">
                  <from>
                    <xdr:col>5</xdr:col>
                    <xdr:colOff>0</xdr:colOff>
                    <xdr:row>4</xdr:row>
                    <xdr:rowOff>0</xdr:rowOff>
                  </from>
                  <to>
                    <xdr:col>6</xdr:col>
                    <xdr:colOff>0</xdr:colOff>
                    <xdr:row>5</xdr:row>
                    <xdr:rowOff>0</xdr:rowOff>
                  </to>
                </anchor>
              </controlPr>
            </control>
          </mc:Choice>
        </mc:AlternateContent>
      </controls>
    </mc:Choice>
  </mc:AlternateContent>
  <tableParts count="1">
    <tablePart r:id="rId5"/>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75"/>
  <sheetViews>
    <sheetView showGridLines="0" workbookViewId="0">
      <selection activeCell="B21" sqref="B21"/>
    </sheetView>
  </sheetViews>
  <sheetFormatPr defaultColWidth="8.77941176470588" defaultRowHeight="15" customHeight="1" outlineLevelCol="5"/>
  <cols>
    <col min="1" max="1" width="12.7794117647059" style="155" customWidth="1"/>
    <col min="2" max="2" width="70.7794117647059" style="147" customWidth="1"/>
    <col min="3" max="3" width="13.7794117647059" style="147" customWidth="1"/>
    <col min="4" max="4" width="24.5588235294118" style="147" customWidth="1"/>
    <col min="5" max="5" width="13.3308823529412" style="147" customWidth="1"/>
    <col min="6" max="6" width="15.5588235294118" style="147" customWidth="1"/>
    <col min="7" max="16384" width="8.77941176470588" style="147"/>
  </cols>
  <sheetData>
    <row r="1"/>
    <row r="5" s="154" customFormat="1" customHeight="1" spans="1:6">
      <c r="A5" s="155"/>
      <c r="B5" s="147"/>
      <c r="C5" s="147"/>
      <c r="D5" s="147"/>
      <c r="E5" s="147"/>
      <c r="F5" s="147"/>
    </row>
    <row r="6" s="154" customFormat="1" customHeight="1" spans="1:6">
      <c r="A6" s="155"/>
      <c r="B6" s="147"/>
      <c r="C6" s="147"/>
      <c r="D6" s="147"/>
      <c r="E6" s="147"/>
      <c r="F6" s="147"/>
    </row>
    <row r="7" s="154" customFormat="1" customHeight="1" spans="1:6">
      <c r="A7" s="155"/>
      <c r="B7" s="147"/>
      <c r="C7" s="156" t="s">
        <v>159</v>
      </c>
      <c r="D7" s="156" t="s">
        <v>160</v>
      </c>
      <c r="E7" s="147"/>
      <c r="F7" s="147"/>
    </row>
    <row r="8" s="154" customFormat="1" customHeight="1" spans="1:6">
      <c r="A8" s="155"/>
      <c r="B8" s="147"/>
      <c r="C8" s="157" t="s">
        <v>161</v>
      </c>
      <c r="D8" s="158">
        <v>500</v>
      </c>
      <c r="E8" s="147"/>
      <c r="F8" s="147"/>
    </row>
    <row r="9" s="154" customFormat="1" customHeight="1" spans="1:6">
      <c r="A9" s="159"/>
      <c r="B9" s="147"/>
      <c r="C9" s="157" t="s">
        <v>162</v>
      </c>
      <c r="D9" s="158">
        <v>1000</v>
      </c>
      <c r="E9" s="147"/>
      <c r="F9" s="147"/>
    </row>
    <row r="10" s="154" customFormat="1" customHeight="1" spans="1:6">
      <c r="A10" s="155"/>
      <c r="B10" s="147"/>
      <c r="C10" s="157" t="s">
        <v>163</v>
      </c>
      <c r="D10" s="158">
        <v>1500</v>
      </c>
      <c r="E10" s="147"/>
      <c r="F10" s="147"/>
    </row>
    <row r="11" s="154" customFormat="1" customHeight="1" spans="1:6">
      <c r="A11" s="155"/>
      <c r="B11" s="147"/>
      <c r="C11" s="157" t="s">
        <v>164</v>
      </c>
      <c r="D11" s="158">
        <v>2000</v>
      </c>
      <c r="E11" s="147"/>
      <c r="F11" s="147"/>
    </row>
    <row r="12" s="154" customFormat="1" customHeight="1" spans="1:6">
      <c r="A12" s="155"/>
      <c r="B12" s="147"/>
      <c r="C12" s="157" t="s">
        <v>165</v>
      </c>
      <c r="D12" s="158">
        <v>2500</v>
      </c>
      <c r="E12" s="147"/>
      <c r="F12" s="147"/>
    </row>
    <row r="13" s="154" customFormat="1" customHeight="1" spans="1:6">
      <c r="A13" s="155"/>
      <c r="B13" s="147"/>
      <c r="C13" s="157" t="s">
        <v>166</v>
      </c>
      <c r="D13" s="158">
        <v>3000</v>
      </c>
      <c r="E13" s="147"/>
      <c r="F13" s="147"/>
    </row>
    <row r="14" s="154" customFormat="1" customHeight="1" spans="1:6">
      <c r="A14" s="155"/>
      <c r="B14" s="147"/>
      <c r="C14" s="157" t="s">
        <v>167</v>
      </c>
      <c r="D14" s="158">
        <v>3500</v>
      </c>
      <c r="E14" s="147"/>
      <c r="F14" s="147"/>
    </row>
    <row r="15" s="154" customFormat="1" customHeight="1" spans="1:6">
      <c r="A15" s="155"/>
      <c r="B15" s="147"/>
      <c r="C15" s="157" t="s">
        <v>168</v>
      </c>
      <c r="D15" s="158">
        <v>4000</v>
      </c>
      <c r="E15" s="147"/>
      <c r="F15" s="147"/>
    </row>
    <row r="16" s="154" customFormat="1" customHeight="1" spans="1:6">
      <c r="A16" s="155"/>
      <c r="B16" s="147"/>
      <c r="C16" s="147"/>
      <c r="D16" s="147"/>
      <c r="E16" s="147"/>
      <c r="F16" s="147"/>
    </row>
    <row r="17" s="154" customFormat="1" customHeight="1" spans="1:6">
      <c r="A17" s="155"/>
      <c r="B17" s="147"/>
      <c r="C17" s="147"/>
      <c r="D17" s="147"/>
      <c r="E17" s="147"/>
      <c r="F17" s="147"/>
    </row>
    <row r="18" s="154" customFormat="1" customHeight="1" spans="1:6">
      <c r="A18" s="155"/>
      <c r="B18" s="147"/>
      <c r="C18" s="147"/>
      <c r="D18" s="147"/>
      <c r="E18" s="147"/>
      <c r="F18" s="147"/>
    </row>
    <row r="19" s="154" customFormat="1" customHeight="1" spans="1:6">
      <c r="A19" s="155"/>
      <c r="B19" s="147"/>
      <c r="C19" s="147"/>
      <c r="D19" s="147"/>
      <c r="E19" s="147"/>
      <c r="F19" s="147"/>
    </row>
    <row r="20" s="154" customFormat="1" customHeight="1" spans="1:6">
      <c r="A20" s="155"/>
      <c r="B20" s="147"/>
      <c r="C20" s="147"/>
      <c r="D20" s="147"/>
      <c r="E20" s="147"/>
      <c r="F20" s="147"/>
    </row>
    <row r="21" s="154" customFormat="1" customHeight="1" spans="1:6">
      <c r="A21" s="155"/>
      <c r="B21" s="147"/>
      <c r="C21" s="147"/>
      <c r="D21" s="147"/>
      <c r="E21" s="147"/>
      <c r="F21" s="147"/>
    </row>
    <row r="22" s="154" customFormat="1" customHeight="1" spans="1:2">
      <c r="A22" s="155"/>
      <c r="B22" s="147"/>
    </row>
    <row r="23" s="154" customFormat="1" customHeight="1" spans="1:2">
      <c r="A23" s="155"/>
      <c r="B23" s="147"/>
    </row>
    <row r="24" s="154" customFormat="1" customHeight="1" spans="1:2">
      <c r="A24" s="155"/>
      <c r="B24" s="147"/>
    </row>
    <row r="55" customHeight="1" spans="1:1">
      <c r="A55" s="159"/>
    </row>
    <row r="67" customHeight="1" spans="4:6">
      <c r="D67" s="160" t="s">
        <v>159</v>
      </c>
      <c r="E67" s="160" t="s">
        <v>160</v>
      </c>
      <c r="F67" s="160" t="s">
        <v>169</v>
      </c>
    </row>
    <row r="68" customHeight="1" spans="4:6">
      <c r="D68" s="147" t="s">
        <v>161</v>
      </c>
      <c r="E68" s="161">
        <v>500</v>
      </c>
      <c r="F68" s="162">
        <v>5000</v>
      </c>
    </row>
    <row r="69" customHeight="1" spans="4:6">
      <c r="D69" s="147" t="s">
        <v>162</v>
      </c>
      <c r="E69" s="161">
        <v>1000</v>
      </c>
      <c r="F69" s="162">
        <v>11200</v>
      </c>
    </row>
    <row r="70" customHeight="1" spans="4:6">
      <c r="D70" s="147" t="s">
        <v>163</v>
      </c>
      <c r="E70" s="161">
        <v>1500</v>
      </c>
      <c r="F70" s="162">
        <v>17400</v>
      </c>
    </row>
    <row r="71" customHeight="1" spans="4:6">
      <c r="D71" s="147" t="s">
        <v>164</v>
      </c>
      <c r="E71" s="161">
        <v>2000</v>
      </c>
      <c r="F71" s="162">
        <v>23600</v>
      </c>
    </row>
    <row r="72" customHeight="1" spans="4:6">
      <c r="D72" s="147" t="s">
        <v>165</v>
      </c>
      <c r="E72" s="161">
        <v>2500</v>
      </c>
      <c r="F72" s="162">
        <v>29800</v>
      </c>
    </row>
    <row r="73" customHeight="1" spans="4:6">
      <c r="D73" s="147" t="s">
        <v>166</v>
      </c>
      <c r="E73" s="161">
        <v>3000</v>
      </c>
      <c r="F73" s="162">
        <v>36000</v>
      </c>
    </row>
    <row r="74" customHeight="1" spans="4:6">
      <c r="D74" s="147" t="s">
        <v>167</v>
      </c>
      <c r="E74" s="161">
        <v>3500</v>
      </c>
      <c r="F74" s="162">
        <v>42200</v>
      </c>
    </row>
    <row r="75" customHeight="1" spans="4:6">
      <c r="D75" s="147" t="s">
        <v>168</v>
      </c>
      <c r="E75" s="161">
        <v>4000</v>
      </c>
      <c r="F75" s="162">
        <v>48400</v>
      </c>
    </row>
  </sheetData>
  <pageMargins left="0.699305555555556" right="0.699305555555556" top="0.75" bottom="0.75" header="0.3" footer="0.3"/>
  <pageSetup paperSize="9" orientation="portrait"/>
  <headerFooter/>
  <drawing r:id="rId1"/>
  <tableParts count="1">
    <tablePart r:id="rId2"/>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D68"/>
  <sheetViews>
    <sheetView showGridLines="0" topLeftCell="A43" workbookViewId="0">
      <selection activeCell="A54" sqref="A54:B54"/>
    </sheetView>
  </sheetViews>
  <sheetFormatPr defaultColWidth="11.2205882352941" defaultRowHeight="20.25" customHeight="1" outlineLevelCol="3"/>
  <cols>
    <col min="1" max="1" width="86.9117647058823" style="145" customWidth="1"/>
    <col min="2" max="2" width="40.2941176470588" style="146" customWidth="1"/>
    <col min="3" max="3" width="11.2205882352941" style="147"/>
    <col min="4" max="4" width="85.2205882352941" style="147" customWidth="1"/>
    <col min="5" max="5" width="41.2205882352941" style="147" customWidth="1"/>
    <col min="6" max="16384" width="11.2205882352941" style="147"/>
  </cols>
  <sheetData>
    <row r="1" ht="25.15" customHeight="1" spans="1:2">
      <c r="A1" s="148" t="s">
        <v>170</v>
      </c>
      <c r="B1" s="149" t="s">
        <v>171</v>
      </c>
    </row>
    <row r="2" customHeight="1" spans="1:2">
      <c r="A2" s="150" t="s">
        <v>172</v>
      </c>
      <c r="B2" s="151" t="s">
        <v>173</v>
      </c>
    </row>
    <row r="3" customHeight="1" spans="1:2">
      <c r="A3" s="150" t="s">
        <v>174</v>
      </c>
      <c r="B3" s="151" t="s">
        <v>175</v>
      </c>
    </row>
    <row r="4" customHeight="1" spans="1:2">
      <c r="A4" s="150" t="s">
        <v>176</v>
      </c>
      <c r="B4" s="151" t="s">
        <v>177</v>
      </c>
    </row>
    <row r="5" customHeight="1" spans="1:2">
      <c r="A5" s="152" t="s">
        <v>178</v>
      </c>
      <c r="B5" s="151" t="s">
        <v>179</v>
      </c>
    </row>
    <row r="6" customHeight="1" spans="1:2">
      <c r="A6" s="152" t="s">
        <v>180</v>
      </c>
      <c r="B6" s="151" t="s">
        <v>181</v>
      </c>
    </row>
    <row r="7" customHeight="1" spans="1:2">
      <c r="A7" s="152" t="s">
        <v>182</v>
      </c>
      <c r="B7" s="151" t="s">
        <v>183</v>
      </c>
    </row>
    <row r="8" customHeight="1" spans="1:2">
      <c r="A8" s="150" t="s">
        <v>184</v>
      </c>
      <c r="B8" s="151" t="s">
        <v>185</v>
      </c>
    </row>
    <row r="9" customHeight="1" spans="1:4">
      <c r="A9" s="150" t="s">
        <v>186</v>
      </c>
      <c r="B9" s="151" t="s">
        <v>187</v>
      </c>
      <c r="D9" s="146"/>
    </row>
    <row r="10" customHeight="1" spans="1:2">
      <c r="A10" s="150" t="s">
        <v>188</v>
      </c>
      <c r="B10" s="151" t="s">
        <v>189</v>
      </c>
    </row>
    <row r="11" customHeight="1" spans="1:2">
      <c r="A11" s="150" t="s">
        <v>190</v>
      </c>
      <c r="B11" s="151" t="s">
        <v>191</v>
      </c>
    </row>
    <row r="12" customHeight="1" spans="1:2">
      <c r="A12" s="150" t="s">
        <v>192</v>
      </c>
      <c r="B12" s="151" t="s">
        <v>193</v>
      </c>
    </row>
    <row r="13" customHeight="1" spans="1:2">
      <c r="A13" s="152" t="s">
        <v>194</v>
      </c>
      <c r="B13" s="151" t="s">
        <v>195</v>
      </c>
    </row>
    <row r="14" customHeight="1" spans="1:2">
      <c r="A14" s="150" t="s">
        <v>196</v>
      </c>
      <c r="B14" s="151" t="s">
        <v>197</v>
      </c>
    </row>
    <row r="15" customHeight="1" spans="1:2">
      <c r="A15" s="150" t="s">
        <v>198</v>
      </c>
      <c r="B15" s="151" t="s">
        <v>199</v>
      </c>
    </row>
    <row r="16" customHeight="1" spans="1:2">
      <c r="A16" s="150" t="s">
        <v>200</v>
      </c>
      <c r="B16" s="151" t="s">
        <v>201</v>
      </c>
    </row>
    <row r="17" customHeight="1" spans="1:2">
      <c r="A17" s="152" t="s">
        <v>202</v>
      </c>
      <c r="B17" s="151" t="s">
        <v>203</v>
      </c>
    </row>
    <row r="18" customHeight="1" spans="1:2">
      <c r="A18" s="152" t="s">
        <v>204</v>
      </c>
      <c r="B18" s="151" t="s">
        <v>205</v>
      </c>
    </row>
    <row r="19" customHeight="1" spans="1:2">
      <c r="A19" s="152" t="s">
        <v>206</v>
      </c>
      <c r="B19" s="151" t="s">
        <v>207</v>
      </c>
    </row>
    <row r="20" customHeight="1" spans="1:2">
      <c r="A20" s="152" t="s">
        <v>208</v>
      </c>
      <c r="B20" s="151" t="s">
        <v>209</v>
      </c>
    </row>
    <row r="21" customHeight="1" spans="1:2">
      <c r="A21" s="150" t="s">
        <v>210</v>
      </c>
      <c r="B21" s="151" t="s">
        <v>211</v>
      </c>
    </row>
    <row r="22" customHeight="1" spans="1:2">
      <c r="A22" s="150" t="s">
        <v>212</v>
      </c>
      <c r="B22" s="151" t="s">
        <v>213</v>
      </c>
    </row>
    <row r="23" customHeight="1" spans="1:2">
      <c r="A23" s="150" t="s">
        <v>214</v>
      </c>
      <c r="B23" s="151" t="s">
        <v>215</v>
      </c>
    </row>
    <row r="24" customHeight="1" spans="1:2">
      <c r="A24" s="150" t="s">
        <v>216</v>
      </c>
      <c r="B24" s="151" t="s">
        <v>217</v>
      </c>
    </row>
    <row r="25" customHeight="1" spans="1:2">
      <c r="A25" s="150" t="s">
        <v>218</v>
      </c>
      <c r="B25" s="151" t="s">
        <v>219</v>
      </c>
    </row>
    <row r="26" customHeight="1" spans="1:2">
      <c r="A26" s="150" t="s">
        <v>220</v>
      </c>
      <c r="B26" s="151" t="s">
        <v>221</v>
      </c>
    </row>
    <row r="27" customHeight="1" spans="1:2">
      <c r="A27" s="150" t="s">
        <v>222</v>
      </c>
      <c r="B27" s="151" t="s">
        <v>223</v>
      </c>
    </row>
    <row r="28" customHeight="1" spans="1:2">
      <c r="A28" s="150" t="s">
        <v>224</v>
      </c>
      <c r="B28" s="151" t="s">
        <v>225</v>
      </c>
    </row>
    <row r="29" customHeight="1" spans="1:2">
      <c r="A29" s="150" t="s">
        <v>226</v>
      </c>
      <c r="B29" s="151" t="s">
        <v>227</v>
      </c>
    </row>
    <row r="30" customHeight="1" spans="1:2">
      <c r="A30" s="152" t="s">
        <v>228</v>
      </c>
      <c r="B30" s="151" t="s">
        <v>229</v>
      </c>
    </row>
    <row r="31" customHeight="1" spans="1:2">
      <c r="A31" s="152" t="s">
        <v>230</v>
      </c>
      <c r="B31" s="151" t="s">
        <v>231</v>
      </c>
    </row>
    <row r="32" customHeight="1" spans="1:2">
      <c r="A32" s="152" t="s">
        <v>232</v>
      </c>
      <c r="B32" s="151" t="s">
        <v>233</v>
      </c>
    </row>
    <row r="33" customHeight="1" spans="1:2">
      <c r="A33" s="150" t="s">
        <v>234</v>
      </c>
      <c r="B33" s="151" t="s">
        <v>235</v>
      </c>
    </row>
    <row r="34" customHeight="1" spans="1:2">
      <c r="A34" s="152" t="s">
        <v>236</v>
      </c>
      <c r="B34" s="151" t="s">
        <v>237</v>
      </c>
    </row>
    <row r="35" customHeight="1" spans="1:2">
      <c r="A35" s="152" t="s">
        <v>238</v>
      </c>
      <c r="B35" s="151" t="s">
        <v>239</v>
      </c>
    </row>
    <row r="36" customHeight="1" spans="1:2">
      <c r="A36" s="150" t="s">
        <v>240</v>
      </c>
      <c r="B36" s="151" t="s">
        <v>241</v>
      </c>
    </row>
    <row r="37" customHeight="1" spans="1:2">
      <c r="A37" s="152" t="s">
        <v>242</v>
      </c>
      <c r="B37" s="151" t="s">
        <v>243</v>
      </c>
    </row>
    <row r="38" customHeight="1" spans="1:2">
      <c r="A38" s="152" t="s">
        <v>244</v>
      </c>
      <c r="B38" s="151" t="s">
        <v>245</v>
      </c>
    </row>
    <row r="39" customHeight="1" spans="1:2">
      <c r="A39" s="152" t="s">
        <v>246</v>
      </c>
      <c r="B39" s="151" t="s">
        <v>247</v>
      </c>
    </row>
    <row r="40" ht="13.9" customHeight="1" spans="1:2">
      <c r="A40" s="152" t="s">
        <v>248</v>
      </c>
      <c r="B40" s="151" t="s">
        <v>249</v>
      </c>
    </row>
    <row r="41" ht="16.8" spans="1:2">
      <c r="A41" s="152" t="s">
        <v>250</v>
      </c>
      <c r="B41" s="151" t="s">
        <v>251</v>
      </c>
    </row>
    <row r="42" customHeight="1" spans="1:2">
      <c r="A42" s="152" t="s">
        <v>252</v>
      </c>
      <c r="B42" s="151" t="s">
        <v>253</v>
      </c>
    </row>
    <row r="43" customHeight="1" spans="1:2">
      <c r="A43" s="152" t="s">
        <v>254</v>
      </c>
      <c r="B43" s="151" t="s">
        <v>255</v>
      </c>
    </row>
    <row r="44" ht="16.8" spans="1:2">
      <c r="A44" s="152" t="s">
        <v>256</v>
      </c>
      <c r="B44" s="151" t="s">
        <v>257</v>
      </c>
    </row>
    <row r="45" customHeight="1" spans="1:2">
      <c r="A45" s="152" t="s">
        <v>258</v>
      </c>
      <c r="B45" s="151"/>
    </row>
    <row r="46" ht="16.8" spans="1:2">
      <c r="A46" s="152" t="s">
        <v>259</v>
      </c>
      <c r="B46" s="151" t="s">
        <v>260</v>
      </c>
    </row>
    <row r="47" customHeight="1" spans="1:2">
      <c r="A47" s="152" t="s">
        <v>261</v>
      </c>
      <c r="B47" s="151"/>
    </row>
    <row r="48" ht="16.8" spans="1:2">
      <c r="A48" s="152" t="s">
        <v>262</v>
      </c>
      <c r="B48" s="151" t="s">
        <v>263</v>
      </c>
    </row>
    <row r="49" customHeight="1" spans="1:2">
      <c r="A49" s="152" t="s">
        <v>258</v>
      </c>
      <c r="B49" s="151"/>
    </row>
    <row r="50" ht="16.8" spans="1:2">
      <c r="A50" s="152" t="s">
        <v>264</v>
      </c>
      <c r="B50" s="151" t="s">
        <v>265</v>
      </c>
    </row>
    <row r="51" customHeight="1" spans="1:2">
      <c r="A51" s="152" t="s">
        <v>261</v>
      </c>
      <c r="B51" s="151"/>
    </row>
    <row r="52" customHeight="1" spans="1:2">
      <c r="A52" s="152" t="s">
        <v>266</v>
      </c>
      <c r="B52" s="151" t="s">
        <v>267</v>
      </c>
    </row>
    <row r="53" customHeight="1" spans="1:2">
      <c r="A53" s="152" t="s">
        <v>268</v>
      </c>
      <c r="B53" s="151" t="s">
        <v>269</v>
      </c>
    </row>
    <row r="54" customHeight="1" spans="1:2">
      <c r="A54" s="153" t="s">
        <v>270</v>
      </c>
      <c r="B54" s="153"/>
    </row>
    <row r="55" customHeight="1" spans="1:1">
      <c r="A55" s="147"/>
    </row>
    <row r="56" customHeight="1" spans="1:1">
      <c r="A56" s="147"/>
    </row>
    <row r="57" customHeight="1" spans="1:1">
      <c r="A57" s="147"/>
    </row>
    <row r="58" ht="19.9" customHeight="1" spans="1:1">
      <c r="A58" s="147"/>
    </row>
    <row r="59" customHeight="1" spans="1:1">
      <c r="A59" s="147"/>
    </row>
    <row r="60" ht="22.15" customHeight="1" spans="1:1">
      <c r="A60" s="147"/>
    </row>
    <row r="61" customHeight="1" spans="1:1">
      <c r="A61" s="147"/>
    </row>
    <row r="62" ht="16.8" spans="1:1">
      <c r="A62" s="147"/>
    </row>
    <row r="63" customHeight="1" spans="1:1">
      <c r="A63" s="147"/>
    </row>
    <row r="64" ht="16.8" spans="1:1">
      <c r="A64" s="147"/>
    </row>
    <row r="65" customHeight="1" spans="1:1">
      <c r="A65" s="147"/>
    </row>
    <row r="66" customHeight="1" spans="1:1">
      <c r="A66" s="147"/>
    </row>
    <row r="67" customHeight="1" spans="1:1">
      <c r="A67" s="147"/>
    </row>
    <row r="68" customHeight="1" spans="1:1">
      <c r="A68" s="147"/>
    </row>
  </sheetData>
  <mergeCells count="5">
    <mergeCell ref="A54:B54"/>
    <mergeCell ref="B44:B45"/>
    <mergeCell ref="B46:B47"/>
    <mergeCell ref="B48:B49"/>
    <mergeCell ref="B50:B51"/>
  </mergeCells>
  <hyperlinks>
    <hyperlink ref="A54:B54" location="Start!A1" display="Back to Home"/>
  </hyperlinks>
  <pageMargins left="0.699305555555556" right="0.699305555555556" top="0.75" bottom="0.75" header="0.3" footer="0.3"/>
  <pageSetup paperSize="9" orientation="landscape"/>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4" tint="0.799951170384838"/>
    <pageSetUpPr fitToPage="1"/>
  </sheetPr>
  <dimension ref="B1:J10"/>
  <sheetViews>
    <sheetView showGridLines="0" workbookViewId="0">
      <selection activeCell="G14" sqref="G14"/>
    </sheetView>
  </sheetViews>
  <sheetFormatPr defaultColWidth="8.44117647058824" defaultRowHeight="30" customHeight="1"/>
  <cols>
    <col min="1" max="1" width="2.55882352941176" style="137" customWidth="1"/>
    <col min="2" max="2" width="19.4411764705882" style="137" customWidth="1"/>
    <col min="3" max="3" width="28.8897058823529" style="137" customWidth="1"/>
    <col min="4" max="4" width="4.44117647058824" style="137" customWidth="1"/>
    <col min="5" max="5" width="2.55882352941176" style="137" customWidth="1"/>
    <col min="6" max="6" width="19.4411764705882" style="137" customWidth="1"/>
    <col min="7" max="8" width="28.8897058823529" style="137" customWidth="1"/>
    <col min="9" max="9" width="33.6691176470588" style="137" customWidth="1"/>
    <col min="10" max="10" width="4.44117647058824" style="137" customWidth="1"/>
    <col min="11" max="11" width="2.55882352941176" style="137" customWidth="1"/>
    <col min="12" max="16384" width="8.44117647058824" style="137"/>
  </cols>
  <sheetData>
    <row r="1" customHeight="1" spans="7:7">
      <c r="G1" s="143" t="s">
        <v>271</v>
      </c>
    </row>
    <row r="2" ht="50.1" customHeight="1" spans="2:7">
      <c r="B2" s="138" t="s">
        <v>272</v>
      </c>
      <c r="G2" s="144">
        <f ca="1">TODAY()</f>
        <v>43959</v>
      </c>
    </row>
    <row r="3" customHeight="1" spans="2:6">
      <c r="B3" s="139" t="s">
        <v>273</v>
      </c>
      <c r="F3" s="139" t="s">
        <v>274</v>
      </c>
    </row>
    <row r="4" customHeight="1" spans="2:10">
      <c r="B4" s="140" t="s">
        <v>74</v>
      </c>
      <c r="C4" s="140" t="s">
        <v>275</v>
      </c>
      <c r="D4" s="137" t="s">
        <v>276</v>
      </c>
      <c r="F4" s="140" t="s">
        <v>277</v>
      </c>
      <c r="G4" s="140" t="s">
        <v>124</v>
      </c>
      <c r="H4" s="140" t="s">
        <v>278</v>
      </c>
      <c r="I4" s="140" t="s">
        <v>279</v>
      </c>
      <c r="J4" s="137" t="s">
        <v>276</v>
      </c>
    </row>
    <row r="5" customHeight="1" spans="2:10">
      <c r="B5" s="141">
        <f ca="1">DATE(YEAR(TODAY()),4,1)</f>
        <v>43922</v>
      </c>
      <c r="C5" s="137" t="s">
        <v>280</v>
      </c>
      <c r="D5" s="142">
        <f ca="1">IFERROR(IF(ImportantDates[Date]=HighlightDate,1,0),0)</f>
        <v>0</v>
      </c>
      <c r="F5" s="141">
        <f ca="1">HighlightDate-1</f>
        <v>43958</v>
      </c>
      <c r="G5" s="137" t="s">
        <v>281</v>
      </c>
      <c r="H5" s="137" t="s">
        <v>282</v>
      </c>
      <c r="J5" s="142">
        <f ca="1">IFERROR(IF(TaskList[Due Date]=HighlightDate,1,0),0)</f>
        <v>0</v>
      </c>
    </row>
    <row r="6" customHeight="1" spans="2:10">
      <c r="B6" s="141">
        <f ca="1">DATE(YEAR(TODAY()),4,22)</f>
        <v>43943</v>
      </c>
      <c r="C6" s="137" t="s">
        <v>283</v>
      </c>
      <c r="D6" s="142">
        <f ca="1">IFERROR(IF(ImportantDates[Date]=HighlightDate,1,0),0)</f>
        <v>0</v>
      </c>
      <c r="F6" s="141">
        <f ca="1">HighlightDate-2</f>
        <v>43957</v>
      </c>
      <c r="G6" s="137" t="s">
        <v>284</v>
      </c>
      <c r="H6" s="137" t="s">
        <v>285</v>
      </c>
      <c r="I6" s="137" t="s">
        <v>286</v>
      </c>
      <c r="J6" s="142">
        <f ca="1">IFERROR(IF(TaskList[Due Date]=HighlightDate,1,0),0)</f>
        <v>0</v>
      </c>
    </row>
    <row r="7" customHeight="1" spans="2:10">
      <c r="B7" s="141">
        <f ca="1">DATE(YEAR(TODAY()),9,8)</f>
        <v>44082</v>
      </c>
      <c r="C7" s="137" t="s">
        <v>287</v>
      </c>
      <c r="D7" s="142">
        <f ca="1">IFERROR(IF(ImportantDates[Date]=HighlightDate,1,0),0)</f>
        <v>0</v>
      </c>
      <c r="F7" s="141">
        <f ca="1">HighlightDate-1</f>
        <v>43958</v>
      </c>
      <c r="G7" s="137" t="s">
        <v>288</v>
      </c>
      <c r="H7" s="137" t="s">
        <v>289</v>
      </c>
      <c r="J7" s="142">
        <f ca="1">IFERROR(IF(TaskList[Due Date]=HighlightDate,1,0),0)</f>
        <v>0</v>
      </c>
    </row>
    <row r="8" customHeight="1" spans="2:10">
      <c r="B8" s="141">
        <f ca="1">TODAY()</f>
        <v>43959</v>
      </c>
      <c r="C8" s="137" t="s">
        <v>290</v>
      </c>
      <c r="D8" s="142">
        <f ca="1">IFERROR(IF(ImportantDates[Date]=HighlightDate,1,0),0)</f>
        <v>1</v>
      </c>
      <c r="F8" s="141">
        <f ca="1">HighlightDate</f>
        <v>43959</v>
      </c>
      <c r="G8" s="137" t="s">
        <v>291</v>
      </c>
      <c r="H8" s="137" t="s">
        <v>292</v>
      </c>
      <c r="J8" s="142">
        <f ca="1">IFERROR(IF(TaskList[Due Date]=HighlightDate,1,0),0)</f>
        <v>1</v>
      </c>
    </row>
    <row r="9" customHeight="1" spans="6:10">
      <c r="F9" s="141">
        <f ca="1">HighlightDate</f>
        <v>43959</v>
      </c>
      <c r="G9" s="137" t="s">
        <v>293</v>
      </c>
      <c r="H9" s="137" t="s">
        <v>294</v>
      </c>
      <c r="J9" s="142">
        <f ca="1">IFERROR(IF(TaskList[Due Date]=HighlightDate,1,0),0)</f>
        <v>1</v>
      </c>
    </row>
    <row r="10" customHeight="1" spans="6:10">
      <c r="F10" s="141">
        <f ca="1">HighlightDate+1</f>
        <v>43960</v>
      </c>
      <c r="G10" s="137" t="s">
        <v>295</v>
      </c>
      <c r="H10" s="137" t="s">
        <v>296</v>
      </c>
      <c r="J10" s="142">
        <f ca="1">IFERROR(IF(TaskList[Due Date]=HighlightDate,1,0),0)</f>
        <v>0</v>
      </c>
    </row>
  </sheetData>
  <conditionalFormatting sqref="B5:C8">
    <cfRule type="expression" dxfId="14" priority="3">
      <formula>$B5=HighlightDate</formula>
    </cfRule>
  </conditionalFormatting>
  <conditionalFormatting sqref="F5:I10">
    <cfRule type="expression" dxfId="14" priority="4">
      <formula>$F5=HighlightDate</formula>
    </cfRule>
  </conditionalFormatting>
  <dataValidations count="13">
    <dataValidation allowBlank="1" showInputMessage="1" showErrorMessage="1" prompt="Create a Daily Task List and an Important Dates list in this worksheet. Enter date in cell G2 to automatically highlight items for that date" sqref="A1"/>
    <dataValidation allowBlank="1" showInputMessage="1" showErrorMessage="1" prompt="Enter date to highlight for each table in cell below" sqref="G1"/>
    <dataValidation allowBlank="1" showInputMessage="1" showErrorMessage="1" prompt="Title of this worksheet is in this cell" sqref="B2"/>
    <dataValidation allowBlank="1" showInputMessage="1" showErrorMessage="1" prompt="Enter date to highlight in tables below in this cell" sqref="G2"/>
    <dataValidation allowBlank="1" showInputMessage="1" showErrorMessage="1" prompt="Important dates table, below, has a date, description and a highlight indicator to show which rows in the table match the highlight date entered in cell G2" sqref="B3"/>
    <dataValidation allowBlank="1" showInputMessage="1" showErrorMessage="1" prompt="Tasks table, below, has a due date, class, task, notes and a highlight indicator to show which rows in the table match the highlight date entered in cell G2" sqref="F3"/>
    <dataValidation allowBlank="1" showInputMessage="1" showErrorMessage="1" prompt="Enter Date in this column under this heading. Use heading filters to find specific entries" sqref="B4"/>
    <dataValidation allowBlank="1" showInputMessage="1" showErrorMessage="1" prompt="Enter Description in this column under this heading" sqref="C4"/>
    <dataValidation allowBlank="1" showInputMessage="1" showErrorMessage="1" prompt="Highlight indicator is in this column under this heading" sqref="D4 J4"/>
    <dataValidation allowBlank="1" showInputMessage="1" showErrorMessage="1" prompt="Enter Due Date in this column under this heading. Use heading filters to find specific entries" sqref="F4"/>
    <dataValidation allowBlank="1" showInputMessage="1" showErrorMessage="1" prompt="Enter Class in this column under this heading" sqref="G4"/>
    <dataValidation allowBlank="1" showInputMessage="1" showErrorMessage="1" prompt="Enter Task in this column under this heading" sqref="H4"/>
    <dataValidation allowBlank="1" showInputMessage="1" showErrorMessage="1" prompt="Enter Notes in this column under this heading" sqref="I4"/>
  </dataValidations>
  <printOptions horizontalCentered="1"/>
  <pageMargins left="0.25" right="0.25" top="0.75" bottom="0.75" header="0.3" footer="0.3"/>
  <pageSetup paperSize="1" scale="58" fitToHeight="0" orientation="portrait"/>
  <headerFooter differentFirst="1">
    <oddFooter>&amp;CPage &amp;P of &amp;N</oddFooter>
  </headerFooter>
  <drawing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iconSet" priority="2" id="{b0a6aa86-df22-4b8a-8a4d-1493be806ecf}">
            <x14:iconSet iconSet="3TrafficLights1" custom="1">
              <x14:cfvo type="percent">
                <xm:f>0</xm:f>
              </x14:cfvo>
              <x14:cfvo type="num">
                <xm:f>0</xm:f>
              </x14:cfvo>
              <x14:cfvo type="num">
                <xm:f>1</xm:f>
              </x14:cfvo>
              <x14:cfIcon iconSet="NoIcons" iconId="0"/>
              <x14:cfIcon iconSet="NoIcons" iconId="0"/>
              <x14:cfIcon iconSet="3Flags" iconId="2"/>
            </x14:iconSet>
          </x14:cfRule>
          <xm:sqref>D5:D8</xm:sqref>
        </x14:conditionalFormatting>
        <x14:conditionalFormatting xmlns:xm="http://schemas.microsoft.com/office/excel/2006/main">
          <x14:cfRule type="iconSet" priority="1" id="{e7ea0d95-b265-4ac4-aaf5-801c45378d5d}">
            <x14:iconSet iconSet="3TrafficLights1" custom="1">
              <x14:cfvo type="percent">
                <xm:f>0</xm:f>
              </x14:cfvo>
              <x14:cfvo type="num">
                <xm:f>0</xm:f>
              </x14:cfvo>
              <x14:cfvo type="num">
                <xm:f>1</xm:f>
              </x14:cfvo>
              <x14:cfIcon iconSet="NoIcons" iconId="0"/>
              <x14:cfIcon iconSet="NoIcons" iconId="0"/>
              <x14:cfIcon iconSet="3Flags" iconId="2"/>
            </x14:iconSet>
          </x14:cfRule>
          <xm:sqref>J5:J10</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93"/>
  <sheetViews>
    <sheetView showGridLines="0" zoomScale="115" zoomScaleNormal="115" topLeftCell="A17" workbookViewId="0">
      <selection activeCell="H30" sqref="H30"/>
    </sheetView>
  </sheetViews>
  <sheetFormatPr defaultColWidth="8.44117647058824" defaultRowHeight="22.9" customHeight="1"/>
  <cols>
    <col min="1" max="1" width="4.77941176470588" style="90" customWidth="1"/>
    <col min="2" max="2" width="15.5588235294118" style="91" customWidth="1"/>
    <col min="3" max="3" width="8.22058823529412" style="92" customWidth="1"/>
    <col min="4" max="4" width="15.5588235294118" style="90" customWidth="1"/>
    <col min="5" max="5" width="12" style="91" customWidth="1"/>
    <col min="6" max="6" width="11.7794117647059" style="92" customWidth="1"/>
    <col min="7" max="7" width="21.0294117647059" style="90" customWidth="1"/>
    <col min="8" max="8" width="12" style="91" customWidth="1"/>
    <col min="9" max="9" width="10" style="90" customWidth="1"/>
    <col min="10" max="10" width="2.55882352941176" style="93" customWidth="1"/>
    <col min="11" max="11" width="15.7794117647059" style="90" customWidth="1"/>
    <col min="12" max="12" width="13.7794117647059" style="90" customWidth="1"/>
    <col min="13" max="13" width="14.2205882352941" style="90" customWidth="1"/>
    <col min="14" max="14" width="11.6691176470588" style="90" customWidth="1"/>
    <col min="15" max="16384" width="8.44117647058824" style="90"/>
  </cols>
  <sheetData>
    <row r="1" customHeight="1" spans="1:14">
      <c r="A1" s="94" t="s">
        <v>297</v>
      </c>
      <c r="B1" s="95"/>
      <c r="C1" s="95"/>
      <c r="D1" s="95"/>
      <c r="E1" s="95"/>
      <c r="F1" s="95"/>
      <c r="G1" s="95"/>
      <c r="H1" s="95"/>
      <c r="I1" s="95"/>
      <c r="J1" s="108"/>
      <c r="K1" s="109"/>
      <c r="L1" s="109"/>
      <c r="M1" s="109"/>
      <c r="N1" s="109"/>
    </row>
    <row r="2" ht="28.15" customHeight="1" spans="1:14">
      <c r="A2" s="94"/>
      <c r="B2" s="95"/>
      <c r="C2" s="95"/>
      <c r="D2" s="95"/>
      <c r="E2" s="95"/>
      <c r="F2" s="95"/>
      <c r="G2" s="95"/>
      <c r="H2" s="95"/>
      <c r="I2" s="95"/>
      <c r="J2" s="108"/>
      <c r="K2" s="109"/>
      <c r="L2" s="109"/>
      <c r="M2" s="109"/>
      <c r="N2" s="109"/>
    </row>
    <row r="3" ht="27.6" customHeight="1" spans="1:14">
      <c r="A3" s="96" t="s">
        <v>298</v>
      </c>
      <c r="B3" s="96" t="s">
        <v>299</v>
      </c>
      <c r="C3" s="97" t="s">
        <v>300</v>
      </c>
      <c r="D3" s="98" t="s">
        <v>301</v>
      </c>
      <c r="E3" s="96" t="s">
        <v>302</v>
      </c>
      <c r="F3" s="97" t="s">
        <v>303</v>
      </c>
      <c r="G3" s="98" t="s">
        <v>304</v>
      </c>
      <c r="H3" s="96" t="s">
        <v>305</v>
      </c>
      <c r="I3" s="96" t="s">
        <v>306</v>
      </c>
      <c r="J3" s="110"/>
      <c r="K3" s="111" t="s">
        <v>307</v>
      </c>
      <c r="L3" s="112"/>
      <c r="M3" s="112"/>
      <c r="N3" s="112"/>
    </row>
    <row r="4" customHeight="1" spans="1:14">
      <c r="A4" s="99">
        <v>1</v>
      </c>
      <c r="B4" s="100">
        <v>12000</v>
      </c>
      <c r="C4" s="101">
        <v>43466</v>
      </c>
      <c r="D4" s="102" t="s">
        <v>308</v>
      </c>
      <c r="E4" s="100">
        <v>500</v>
      </c>
      <c r="F4" s="101">
        <v>43628</v>
      </c>
      <c r="G4" s="102" t="s">
        <v>309</v>
      </c>
      <c r="H4" s="100">
        <f>B4-E4</f>
        <v>11500</v>
      </c>
      <c r="I4" s="113"/>
      <c r="J4" s="114"/>
      <c r="K4" s="115" t="s">
        <v>310</v>
      </c>
      <c r="L4" s="116">
        <v>43518</v>
      </c>
      <c r="M4" s="116"/>
      <c r="N4" s="116"/>
    </row>
    <row r="5" customHeight="1" spans="1:14">
      <c r="A5" s="103">
        <v>2</v>
      </c>
      <c r="B5" s="104">
        <v>5000</v>
      </c>
      <c r="C5" s="105">
        <v>43498</v>
      </c>
      <c r="D5" s="106" t="s">
        <v>311</v>
      </c>
      <c r="E5" s="104">
        <v>1200</v>
      </c>
      <c r="F5" s="105">
        <v>43629</v>
      </c>
      <c r="G5" s="106" t="s">
        <v>312</v>
      </c>
      <c r="H5" s="104">
        <f t="shared" ref="H5:H68" si="0">H4+B5-E5</f>
        <v>15300</v>
      </c>
      <c r="I5" s="117"/>
      <c r="J5" s="114"/>
      <c r="K5" s="118" t="s">
        <v>313</v>
      </c>
      <c r="L5" s="116">
        <v>43758</v>
      </c>
      <c r="M5" s="116"/>
      <c r="N5" s="116"/>
    </row>
    <row r="6" customHeight="1" spans="1:14">
      <c r="A6" s="99">
        <v>3</v>
      </c>
      <c r="B6" s="100">
        <v>5555</v>
      </c>
      <c r="C6" s="101">
        <v>43527</v>
      </c>
      <c r="D6" s="102" t="s">
        <v>314</v>
      </c>
      <c r="E6" s="100">
        <v>2000</v>
      </c>
      <c r="F6" s="101">
        <v>43630</v>
      </c>
      <c r="G6" s="107" t="s">
        <v>315</v>
      </c>
      <c r="H6" s="100">
        <f t="shared" si="0"/>
        <v>18855</v>
      </c>
      <c r="I6" s="113"/>
      <c r="J6" s="114"/>
      <c r="K6" s="115" t="s">
        <v>316</v>
      </c>
      <c r="L6" s="119">
        <f>SUMIFS(B4:B10000,C4:C10000,"&gt;="&amp;L4,C4:C10000,"&lt;="&amp;L5)</f>
        <v>128555</v>
      </c>
      <c r="M6" s="119"/>
      <c r="N6" s="119"/>
    </row>
    <row r="7" customHeight="1" spans="1:14">
      <c r="A7" s="103">
        <v>4</v>
      </c>
      <c r="B7" s="104">
        <v>12000</v>
      </c>
      <c r="C7" s="105">
        <v>43559</v>
      </c>
      <c r="D7" s="106"/>
      <c r="E7" s="104">
        <v>120</v>
      </c>
      <c r="F7" s="105">
        <v>43631</v>
      </c>
      <c r="G7" s="106"/>
      <c r="H7" s="104">
        <f t="shared" si="0"/>
        <v>30735</v>
      </c>
      <c r="I7" s="117"/>
      <c r="J7" s="114"/>
      <c r="K7" s="118" t="s">
        <v>317</v>
      </c>
      <c r="L7" s="119">
        <f>SUMIFS(E4:E10000,C4:C10000,"&gt;="&amp;L4,C4:C10000,"&lt;="&amp;L5)</f>
        <v>44620</v>
      </c>
      <c r="M7" s="119"/>
      <c r="N7" s="119"/>
    </row>
    <row r="8" customHeight="1" spans="1:14">
      <c r="A8" s="99">
        <v>5</v>
      </c>
      <c r="B8" s="100">
        <v>15000</v>
      </c>
      <c r="C8" s="101">
        <v>43560</v>
      </c>
      <c r="D8" s="102"/>
      <c r="E8" s="100">
        <v>5000</v>
      </c>
      <c r="F8" s="101">
        <v>43635</v>
      </c>
      <c r="G8" s="102"/>
      <c r="H8" s="100">
        <f t="shared" si="0"/>
        <v>40735</v>
      </c>
      <c r="I8" s="113"/>
      <c r="J8" s="114"/>
      <c r="K8" s="118" t="s">
        <v>318</v>
      </c>
      <c r="L8" s="119">
        <f>L6-L7</f>
        <v>83935</v>
      </c>
      <c r="M8" s="119"/>
      <c r="N8" s="119"/>
    </row>
    <row r="9" customHeight="1" spans="1:14">
      <c r="A9" s="103">
        <v>6</v>
      </c>
      <c r="B9" s="104">
        <v>12000</v>
      </c>
      <c r="C9" s="105">
        <v>43590</v>
      </c>
      <c r="D9" s="106"/>
      <c r="E9" s="104">
        <v>20000</v>
      </c>
      <c r="F9" s="105">
        <v>43632</v>
      </c>
      <c r="G9" s="106"/>
      <c r="H9" s="104">
        <f t="shared" si="0"/>
        <v>32735</v>
      </c>
      <c r="I9" s="117"/>
      <c r="J9" s="114"/>
      <c r="K9" s="120" t="s">
        <v>319</v>
      </c>
      <c r="L9" s="120"/>
      <c r="M9" s="120"/>
      <c r="N9" s="120"/>
    </row>
    <row r="10" customHeight="1" spans="1:14">
      <c r="A10" s="99">
        <v>7</v>
      </c>
      <c r="B10" s="100">
        <v>12000</v>
      </c>
      <c r="C10" s="101">
        <v>43622</v>
      </c>
      <c r="D10" s="102"/>
      <c r="E10" s="100">
        <v>2500</v>
      </c>
      <c r="F10" s="101">
        <v>43633</v>
      </c>
      <c r="G10" s="102"/>
      <c r="H10" s="100">
        <f t="shared" si="0"/>
        <v>42235</v>
      </c>
      <c r="I10" s="113"/>
      <c r="J10" s="114"/>
      <c r="K10" s="121"/>
      <c r="L10" s="121"/>
      <c r="M10" s="121"/>
      <c r="N10" s="121"/>
    </row>
    <row r="11" customHeight="1" spans="1:14">
      <c r="A11" s="103">
        <v>8</v>
      </c>
      <c r="B11" s="104">
        <v>12000</v>
      </c>
      <c r="C11" s="105">
        <v>43653</v>
      </c>
      <c r="D11" s="106"/>
      <c r="E11" s="104">
        <v>2500</v>
      </c>
      <c r="F11" s="105"/>
      <c r="G11" s="106"/>
      <c r="H11" s="104">
        <f t="shared" si="0"/>
        <v>51735</v>
      </c>
      <c r="I11" s="117"/>
      <c r="J11" s="114"/>
      <c r="K11" s="118" t="s">
        <v>320</v>
      </c>
      <c r="L11" s="118" t="s">
        <v>316</v>
      </c>
      <c r="M11" s="118" t="s">
        <v>317</v>
      </c>
      <c r="N11" s="118" t="s">
        <v>318</v>
      </c>
    </row>
    <row r="12" customHeight="1" spans="1:14">
      <c r="A12" s="99">
        <v>9</v>
      </c>
      <c r="B12" s="100">
        <v>12000</v>
      </c>
      <c r="C12" s="101">
        <v>43654</v>
      </c>
      <c r="D12" s="102"/>
      <c r="E12" s="100">
        <v>2500</v>
      </c>
      <c r="F12" s="101"/>
      <c r="G12" s="102"/>
      <c r="H12" s="100">
        <f t="shared" si="0"/>
        <v>61235</v>
      </c>
      <c r="I12" s="113"/>
      <c r="J12" s="114"/>
      <c r="K12" s="115" t="s">
        <v>321</v>
      </c>
      <c r="L12" s="122">
        <f>SUMIFS(B4:B9999,C4:C9999,"&gt;=2019/1/1",C4:C9999,"&lt;=2019/1/31")</f>
        <v>12000</v>
      </c>
      <c r="M12" s="122">
        <f>SUMIFS(E4:E9999,C4:C9999,"&gt;=2019/1/1",C4:C9999,"&lt;=2019/1/31")</f>
        <v>500</v>
      </c>
      <c r="N12" s="122">
        <f t="shared" ref="N12:N23" si="1">SUM(L12-M12)</f>
        <v>11500</v>
      </c>
    </row>
    <row r="13" customHeight="1" spans="1:14">
      <c r="A13" s="103">
        <v>10</v>
      </c>
      <c r="B13" s="104">
        <v>12000</v>
      </c>
      <c r="C13" s="105">
        <v>43655</v>
      </c>
      <c r="D13" s="106"/>
      <c r="E13" s="104">
        <v>2500</v>
      </c>
      <c r="F13" s="105"/>
      <c r="G13" s="106"/>
      <c r="H13" s="104">
        <f t="shared" si="0"/>
        <v>70735</v>
      </c>
      <c r="I13" s="117"/>
      <c r="J13" s="114"/>
      <c r="K13" s="118" t="s">
        <v>322</v>
      </c>
      <c r="L13" s="123">
        <f>SUMIFS(B4:B9999,C4:C9999,"&gt;=2019/2/1",C4:C9999,"&lt;=2019/2/28")</f>
        <v>5000</v>
      </c>
      <c r="M13" s="123">
        <f>SUMIFS(E4:E9999,C4:C9999,"&gt;=2019/2/1",C4:C9999,"&lt;=2019/2/28")</f>
        <v>1200</v>
      </c>
      <c r="N13" s="123">
        <f t="shared" si="1"/>
        <v>3800</v>
      </c>
    </row>
    <row r="14" customHeight="1" spans="1:14">
      <c r="A14" s="99">
        <v>11</v>
      </c>
      <c r="B14" s="100">
        <v>12000</v>
      </c>
      <c r="C14" s="101">
        <v>43687</v>
      </c>
      <c r="D14" s="102"/>
      <c r="E14" s="100">
        <v>2500</v>
      </c>
      <c r="F14" s="101"/>
      <c r="G14" s="102"/>
      <c r="H14" s="100">
        <f t="shared" si="0"/>
        <v>80235</v>
      </c>
      <c r="I14" s="113"/>
      <c r="J14" s="114"/>
      <c r="K14" s="115" t="s">
        <v>323</v>
      </c>
      <c r="L14" s="122">
        <f>SUMIFS(B4:B9999,C4:C9999,"&gt;=2019/3/1",C4:C9999,"&lt;=2019/3/31")</f>
        <v>5555</v>
      </c>
      <c r="M14" s="122">
        <f>SUMIFS(E4:E9999,C4:C9999,"&gt;=2019/3/1",C4:C9999,"&lt;=2019/3/31")</f>
        <v>2000</v>
      </c>
      <c r="N14" s="122">
        <f t="shared" si="1"/>
        <v>3555</v>
      </c>
    </row>
    <row r="15" customHeight="1" spans="1:14">
      <c r="A15" s="103">
        <v>12</v>
      </c>
      <c r="B15" s="104">
        <v>12000</v>
      </c>
      <c r="C15" s="105">
        <v>43719</v>
      </c>
      <c r="D15" s="106"/>
      <c r="E15" s="104">
        <v>2500</v>
      </c>
      <c r="F15" s="105"/>
      <c r="G15" s="106"/>
      <c r="H15" s="104">
        <f t="shared" si="0"/>
        <v>89735</v>
      </c>
      <c r="I15" s="117"/>
      <c r="J15" s="114"/>
      <c r="K15" s="118" t="s">
        <v>324</v>
      </c>
      <c r="L15" s="123">
        <f>SUMIFS(B4:B9999,C4:C9999,"&gt;=2019/4/1",C4:C9999,"&lt;=2019/4/30")</f>
        <v>27000</v>
      </c>
      <c r="M15" s="123">
        <f>SUMIFS(E4:E9999,C4:C9999,"&gt;=2019/4/1",C4:C9999,"&lt;=2019/4/30")</f>
        <v>5120</v>
      </c>
      <c r="N15" s="123">
        <f t="shared" si="1"/>
        <v>21880</v>
      </c>
    </row>
    <row r="16" customHeight="1" spans="1:14">
      <c r="A16" s="99">
        <v>13</v>
      </c>
      <c r="B16" s="100">
        <v>12000</v>
      </c>
      <c r="C16" s="101">
        <v>43750</v>
      </c>
      <c r="D16" s="102"/>
      <c r="E16" s="100">
        <v>2500</v>
      </c>
      <c r="F16" s="101"/>
      <c r="G16" s="102"/>
      <c r="H16" s="100">
        <f t="shared" si="0"/>
        <v>99235</v>
      </c>
      <c r="I16" s="113"/>
      <c r="J16" s="114"/>
      <c r="K16" s="115" t="s">
        <v>59</v>
      </c>
      <c r="L16" s="122">
        <f>SUMIFS(B4:B9999,C4:C9999,"&gt;=2019/5/1",C4:C9999,"&lt;=2019/5/31")</f>
        <v>12000</v>
      </c>
      <c r="M16" s="122">
        <f>SUMIFS(E4:E9999,C4:C9999,"&gt;=2019/5/1",C4:C9999,"&lt;=2019/5/31")</f>
        <v>20000</v>
      </c>
      <c r="N16" s="122">
        <f t="shared" si="1"/>
        <v>-8000</v>
      </c>
    </row>
    <row r="17" customHeight="1" spans="1:14">
      <c r="A17" s="103">
        <v>14</v>
      </c>
      <c r="B17" s="104">
        <v>12000</v>
      </c>
      <c r="C17" s="105">
        <v>43782</v>
      </c>
      <c r="D17" s="106"/>
      <c r="E17" s="104">
        <v>2500</v>
      </c>
      <c r="F17" s="105"/>
      <c r="G17" s="106"/>
      <c r="H17" s="104">
        <f t="shared" si="0"/>
        <v>108735</v>
      </c>
      <c r="I17" s="117"/>
      <c r="J17" s="114"/>
      <c r="K17" s="118" t="s">
        <v>325</v>
      </c>
      <c r="L17" s="123">
        <f>SUMIFS(B4:B9999,C4:C9999,"&gt;=2019/6/1",C4:C9999,"&lt;=2019/6/30")</f>
        <v>12000</v>
      </c>
      <c r="M17" s="123">
        <f>SUMIFS(E4:E9999,C4:C9999,"&gt;=2019/6/1",C4:C9999,"&lt;=2019/6/30")</f>
        <v>2500</v>
      </c>
      <c r="N17" s="123">
        <f t="shared" si="1"/>
        <v>9500</v>
      </c>
    </row>
    <row r="18" customHeight="1" spans="1:14">
      <c r="A18" s="99">
        <v>15</v>
      </c>
      <c r="B18" s="100">
        <v>12000</v>
      </c>
      <c r="C18" s="101">
        <v>43813</v>
      </c>
      <c r="D18" s="102"/>
      <c r="E18" s="100">
        <v>2500</v>
      </c>
      <c r="F18" s="101"/>
      <c r="G18" s="102"/>
      <c r="H18" s="100">
        <f t="shared" si="0"/>
        <v>118235</v>
      </c>
      <c r="I18" s="113"/>
      <c r="J18" s="114"/>
      <c r="K18" s="115" t="s">
        <v>326</v>
      </c>
      <c r="L18" s="122">
        <f>SUMIFS(B4:B9999,C4:C9999,"&gt;=2019/7/1",C4:C9999,"&lt;=2019/7/31")</f>
        <v>36000</v>
      </c>
      <c r="M18" s="122">
        <f>SUMIFS(E4:E9999,C4:C9999,"&gt;=2019/7/1",C4:C9999,"&lt;=2019/7/31")</f>
        <v>7500</v>
      </c>
      <c r="N18" s="122">
        <f t="shared" si="1"/>
        <v>28500</v>
      </c>
    </row>
    <row r="19" customHeight="1" spans="1:14">
      <c r="A19" s="103">
        <v>16</v>
      </c>
      <c r="B19" s="104">
        <v>12000</v>
      </c>
      <c r="C19" s="105">
        <v>43814</v>
      </c>
      <c r="D19" s="106"/>
      <c r="E19" s="104">
        <v>2500</v>
      </c>
      <c r="F19" s="105"/>
      <c r="G19" s="106"/>
      <c r="H19" s="104">
        <f t="shared" si="0"/>
        <v>127735</v>
      </c>
      <c r="I19" s="117"/>
      <c r="J19" s="114"/>
      <c r="K19" s="118" t="s">
        <v>327</v>
      </c>
      <c r="L19" s="123">
        <f>SUMIFS(B4:B9999,C4:C9999,"&gt;=2019/8/1",C4:C9999,"&lt;=2019/8/31")</f>
        <v>12000</v>
      </c>
      <c r="M19" s="123">
        <f>SUMIFS(E4:E9999,C4:C9999,"&gt;=2019/8/1",C4:C9999,"&lt;=2019/8/31")</f>
        <v>2500</v>
      </c>
      <c r="N19" s="123">
        <f t="shared" si="1"/>
        <v>9500</v>
      </c>
    </row>
    <row r="20" customHeight="1" spans="1:14">
      <c r="A20" s="99">
        <v>17</v>
      </c>
      <c r="B20" s="100">
        <v>12000</v>
      </c>
      <c r="C20" s="101">
        <v>43815</v>
      </c>
      <c r="D20" s="102"/>
      <c r="E20" s="100">
        <v>2500</v>
      </c>
      <c r="F20" s="101"/>
      <c r="G20" s="102"/>
      <c r="H20" s="100">
        <f t="shared" si="0"/>
        <v>137235</v>
      </c>
      <c r="I20" s="113"/>
      <c r="J20" s="114"/>
      <c r="K20" s="115" t="s">
        <v>328</v>
      </c>
      <c r="L20" s="122">
        <f>SUMIFS(B4:B9999,C4:C9999,"&gt;=2019/9/1",C4:C9999,"&lt;=2019/9/30")</f>
        <v>12000</v>
      </c>
      <c r="M20" s="122">
        <f>SUMIFS(E4:E9999,C4:C9999,"&gt;=2019/9/1",C4:C9999,"&lt;=2019/9/30")</f>
        <v>2500</v>
      </c>
      <c r="N20" s="122">
        <f t="shared" si="1"/>
        <v>9500</v>
      </c>
    </row>
    <row r="21" customHeight="1" spans="1:14">
      <c r="A21" s="103">
        <v>18</v>
      </c>
      <c r="B21" s="104">
        <v>12000</v>
      </c>
      <c r="C21" s="105">
        <v>43816</v>
      </c>
      <c r="D21" s="106"/>
      <c r="E21" s="104">
        <v>2500</v>
      </c>
      <c r="F21" s="105"/>
      <c r="G21" s="106"/>
      <c r="H21" s="104">
        <f t="shared" si="0"/>
        <v>146735</v>
      </c>
      <c r="I21" s="117"/>
      <c r="J21" s="114"/>
      <c r="K21" s="118" t="s">
        <v>329</v>
      </c>
      <c r="L21" s="123">
        <f>SUMIFS(B4:B9999,C4:C9999,"&gt;=2019/10/1",C4:C9999,"&lt;=2019/10/31")</f>
        <v>12000</v>
      </c>
      <c r="M21" s="123">
        <f>SUMIFS(E4:E9999,C4:C9999,"&gt;=2019/10/1",C4:C9999,"&lt;=2019/10/31")</f>
        <v>2500</v>
      </c>
      <c r="N21" s="123">
        <f t="shared" si="1"/>
        <v>9500</v>
      </c>
    </row>
    <row r="22" customHeight="1" spans="1:14">
      <c r="A22" s="99">
        <v>19</v>
      </c>
      <c r="B22" s="100">
        <v>12000</v>
      </c>
      <c r="C22" s="101">
        <v>43817</v>
      </c>
      <c r="D22" s="102"/>
      <c r="E22" s="100">
        <v>2500</v>
      </c>
      <c r="F22" s="101"/>
      <c r="G22" s="102"/>
      <c r="H22" s="100">
        <f t="shared" si="0"/>
        <v>156235</v>
      </c>
      <c r="I22" s="113"/>
      <c r="J22" s="114"/>
      <c r="K22" s="115" t="s">
        <v>330</v>
      </c>
      <c r="L22" s="122">
        <f>SUMIFS(B4:B9999,C4:C9999,"&gt;=2019/11/1",C4:C9999,"&lt;=2019/12/31")</f>
        <v>216000</v>
      </c>
      <c r="M22" s="122">
        <f>SUMIFS(E4:E9999,C4:C9999,"&gt;=2019/11/1",C4:C9999,"&lt;=2019/12/31")</f>
        <v>45000</v>
      </c>
      <c r="N22" s="122">
        <f t="shared" si="1"/>
        <v>171000</v>
      </c>
    </row>
    <row r="23" customHeight="1" spans="1:14">
      <c r="A23" s="103">
        <v>20</v>
      </c>
      <c r="B23" s="104">
        <v>12000</v>
      </c>
      <c r="C23" s="105">
        <v>43818</v>
      </c>
      <c r="D23" s="106"/>
      <c r="E23" s="104">
        <v>2500</v>
      </c>
      <c r="F23" s="105"/>
      <c r="G23" s="106"/>
      <c r="H23" s="104">
        <f t="shared" si="0"/>
        <v>165735</v>
      </c>
      <c r="I23" s="117"/>
      <c r="J23" s="114"/>
      <c r="K23" s="118" t="s">
        <v>331</v>
      </c>
      <c r="L23" s="123">
        <f>SUMIFS(B4:B9999,C4:C9999,"&gt;=2019/12/1",C4:C9999,"&lt;=2019/12/31")</f>
        <v>204000</v>
      </c>
      <c r="M23" s="123">
        <f>SUMIFS(E4:E9999,C4:C9999,"&gt;=2019/12/1",C4:C9999,"&lt;=2019/12/31")</f>
        <v>42500</v>
      </c>
      <c r="N23" s="123">
        <f t="shared" si="1"/>
        <v>161500</v>
      </c>
    </row>
    <row r="24" customHeight="1" spans="1:14">
      <c r="A24" s="99">
        <v>21</v>
      </c>
      <c r="B24" s="100">
        <v>12000</v>
      </c>
      <c r="C24" s="101">
        <v>43819</v>
      </c>
      <c r="D24" s="102"/>
      <c r="E24" s="100">
        <v>2500</v>
      </c>
      <c r="F24" s="101"/>
      <c r="G24" s="102"/>
      <c r="H24" s="100">
        <f t="shared" si="0"/>
        <v>175235</v>
      </c>
      <c r="I24" s="113"/>
      <c r="J24" s="114"/>
      <c r="K24" s="124"/>
      <c r="L24" s="124"/>
      <c r="M24" s="124"/>
      <c r="N24" s="124"/>
    </row>
    <row r="25" customHeight="1" spans="1:14">
      <c r="A25" s="103">
        <v>22</v>
      </c>
      <c r="B25" s="104">
        <v>12000</v>
      </c>
      <c r="C25" s="105">
        <v>43820</v>
      </c>
      <c r="D25" s="106"/>
      <c r="E25" s="104">
        <v>2500</v>
      </c>
      <c r="F25" s="105"/>
      <c r="G25" s="106"/>
      <c r="H25" s="104">
        <f t="shared" si="0"/>
        <v>184735</v>
      </c>
      <c r="I25" s="117"/>
      <c r="J25" s="114"/>
      <c r="K25" s="124"/>
      <c r="L25" s="124"/>
      <c r="M25" s="124"/>
      <c r="N25" s="124"/>
    </row>
    <row r="26" customHeight="1" spans="1:14">
      <c r="A26" s="99">
        <v>23</v>
      </c>
      <c r="B26" s="100">
        <v>12000</v>
      </c>
      <c r="C26" s="101">
        <v>43821</v>
      </c>
      <c r="D26" s="102"/>
      <c r="E26" s="100">
        <v>2500</v>
      </c>
      <c r="F26" s="101"/>
      <c r="G26" s="102"/>
      <c r="H26" s="100">
        <f t="shared" si="0"/>
        <v>194235</v>
      </c>
      <c r="I26" s="113"/>
      <c r="J26" s="114"/>
      <c r="K26" s="124"/>
      <c r="L26" s="124"/>
      <c r="M26" s="124"/>
      <c r="N26" s="124"/>
    </row>
    <row r="27" customHeight="1" spans="1:14">
      <c r="A27" s="103">
        <v>24</v>
      </c>
      <c r="B27" s="104">
        <v>12000</v>
      </c>
      <c r="C27" s="105">
        <v>43822</v>
      </c>
      <c r="D27" s="106"/>
      <c r="E27" s="104">
        <v>2500</v>
      </c>
      <c r="F27" s="105"/>
      <c r="G27" s="106"/>
      <c r="H27" s="104">
        <f t="shared" si="0"/>
        <v>203735</v>
      </c>
      <c r="I27" s="117"/>
      <c r="J27" s="114"/>
      <c r="K27" s="124"/>
      <c r="L27" s="124"/>
      <c r="M27" s="124"/>
      <c r="N27" s="124"/>
    </row>
    <row r="28" customHeight="1" spans="1:14">
      <c r="A28" s="99">
        <v>25</v>
      </c>
      <c r="B28" s="100">
        <v>12000</v>
      </c>
      <c r="C28" s="101">
        <v>43823</v>
      </c>
      <c r="D28" s="102"/>
      <c r="E28" s="100">
        <v>2500</v>
      </c>
      <c r="F28" s="101"/>
      <c r="G28" s="102"/>
      <c r="H28" s="100">
        <f t="shared" si="0"/>
        <v>213235</v>
      </c>
      <c r="I28" s="113"/>
      <c r="J28" s="114"/>
      <c r="K28" s="124"/>
      <c r="L28" s="124"/>
      <c r="M28" s="124"/>
      <c r="N28" s="124"/>
    </row>
    <row r="29" customHeight="1" spans="1:14">
      <c r="A29" s="103">
        <v>26</v>
      </c>
      <c r="B29" s="104">
        <v>12000</v>
      </c>
      <c r="C29" s="105">
        <v>43824</v>
      </c>
      <c r="D29" s="106"/>
      <c r="E29" s="104">
        <v>2500</v>
      </c>
      <c r="F29" s="105"/>
      <c r="G29" s="106"/>
      <c r="H29" s="104">
        <f t="shared" si="0"/>
        <v>222735</v>
      </c>
      <c r="I29" s="117"/>
      <c r="J29" s="114"/>
      <c r="K29" s="124"/>
      <c r="L29" s="124"/>
      <c r="M29" s="124"/>
      <c r="N29" s="124"/>
    </row>
    <row r="30" customHeight="1" spans="1:14">
      <c r="A30" s="99">
        <v>27</v>
      </c>
      <c r="B30" s="100">
        <v>12000</v>
      </c>
      <c r="C30" s="101">
        <v>43825</v>
      </c>
      <c r="D30" s="102"/>
      <c r="E30" s="100">
        <v>2500</v>
      </c>
      <c r="F30" s="101"/>
      <c r="G30" s="102"/>
      <c r="H30" s="100">
        <f t="shared" si="0"/>
        <v>232235</v>
      </c>
      <c r="I30" s="113"/>
      <c r="J30" s="114"/>
      <c r="K30" s="124"/>
      <c r="L30" s="124"/>
      <c r="M30" s="124"/>
      <c r="N30" s="124"/>
    </row>
    <row r="31" customHeight="1" spans="1:14">
      <c r="A31" s="103">
        <v>28</v>
      </c>
      <c r="B31" s="104">
        <v>12000</v>
      </c>
      <c r="C31" s="105">
        <v>43826</v>
      </c>
      <c r="D31" s="106"/>
      <c r="E31" s="104">
        <v>2500</v>
      </c>
      <c r="F31" s="105"/>
      <c r="G31" s="106"/>
      <c r="H31" s="104">
        <f t="shared" si="0"/>
        <v>241735</v>
      </c>
      <c r="I31" s="117"/>
      <c r="J31" s="114"/>
      <c r="K31" s="124"/>
      <c r="L31" s="124"/>
      <c r="M31" s="124"/>
      <c r="N31" s="124"/>
    </row>
    <row r="32" customHeight="1" spans="1:14">
      <c r="A32" s="99">
        <v>29</v>
      </c>
      <c r="B32" s="100">
        <v>12000</v>
      </c>
      <c r="C32" s="101">
        <v>43827</v>
      </c>
      <c r="D32" s="102"/>
      <c r="E32" s="100">
        <v>2500</v>
      </c>
      <c r="F32" s="101"/>
      <c r="G32" s="102"/>
      <c r="H32" s="100">
        <f t="shared" si="0"/>
        <v>251235</v>
      </c>
      <c r="I32" s="113"/>
      <c r="J32" s="114"/>
      <c r="K32" s="124"/>
      <c r="L32" s="124"/>
      <c r="M32" s="124"/>
      <c r="N32" s="124"/>
    </row>
    <row r="33" customHeight="1" spans="1:14">
      <c r="A33" s="103">
        <v>30</v>
      </c>
      <c r="B33" s="104">
        <v>12000</v>
      </c>
      <c r="C33" s="105">
        <v>43828</v>
      </c>
      <c r="D33" s="106"/>
      <c r="E33" s="104">
        <v>2500</v>
      </c>
      <c r="F33" s="105"/>
      <c r="G33" s="106"/>
      <c r="H33" s="104">
        <f t="shared" si="0"/>
        <v>260735</v>
      </c>
      <c r="I33" s="117"/>
      <c r="J33" s="114"/>
      <c r="K33" s="124"/>
      <c r="L33" s="124"/>
      <c r="M33" s="124"/>
      <c r="N33" s="124"/>
    </row>
    <row r="34" customHeight="1" spans="1:14">
      <c r="A34" s="99">
        <v>31</v>
      </c>
      <c r="B34" s="100">
        <v>12000</v>
      </c>
      <c r="C34" s="101">
        <v>43829</v>
      </c>
      <c r="D34" s="102"/>
      <c r="E34" s="100">
        <v>2500</v>
      </c>
      <c r="F34" s="101"/>
      <c r="G34" s="102"/>
      <c r="H34" s="100">
        <f t="shared" si="0"/>
        <v>270235</v>
      </c>
      <c r="I34" s="113"/>
      <c r="J34" s="114"/>
      <c r="K34" s="124"/>
      <c r="L34" s="124"/>
      <c r="M34" s="124"/>
      <c r="N34" s="124"/>
    </row>
    <row r="35" customHeight="1" spans="1:14">
      <c r="A35" s="103">
        <v>32</v>
      </c>
      <c r="B35" s="104"/>
      <c r="C35" s="105"/>
      <c r="D35" s="106"/>
      <c r="E35" s="104"/>
      <c r="F35" s="105"/>
      <c r="G35" s="106"/>
      <c r="H35" s="104">
        <f t="shared" si="0"/>
        <v>270235</v>
      </c>
      <c r="I35" s="117"/>
      <c r="J35" s="124"/>
      <c r="K35" s="125"/>
      <c r="L35" s="125"/>
      <c r="M35" s="125"/>
      <c r="N35" s="125"/>
    </row>
    <row r="36" customHeight="1" spans="1:14">
      <c r="A36" s="99">
        <v>33</v>
      </c>
      <c r="B36" s="100"/>
      <c r="C36" s="101"/>
      <c r="D36" s="102"/>
      <c r="E36" s="100"/>
      <c r="F36" s="101"/>
      <c r="G36" s="102"/>
      <c r="H36" s="100">
        <f t="shared" si="0"/>
        <v>270235</v>
      </c>
      <c r="I36" s="113"/>
      <c r="J36" s="124"/>
      <c r="K36" s="125"/>
      <c r="L36" s="125"/>
      <c r="M36" s="125"/>
      <c r="N36" s="125"/>
    </row>
    <row r="37" customHeight="1" spans="1:14">
      <c r="A37" s="103">
        <v>34</v>
      </c>
      <c r="B37" s="104"/>
      <c r="C37" s="105"/>
      <c r="D37" s="106"/>
      <c r="E37" s="104"/>
      <c r="F37" s="105"/>
      <c r="G37" s="106"/>
      <c r="H37" s="104">
        <f t="shared" si="0"/>
        <v>270235</v>
      </c>
      <c r="I37" s="117"/>
      <c r="J37" s="124"/>
      <c r="K37" s="125"/>
      <c r="L37" s="125"/>
      <c r="M37" s="125"/>
      <c r="N37" s="125"/>
    </row>
    <row r="38" customHeight="1" spans="1:14">
      <c r="A38" s="99">
        <v>35</v>
      </c>
      <c r="B38" s="100"/>
      <c r="C38" s="101"/>
      <c r="D38" s="102"/>
      <c r="E38" s="100"/>
      <c r="F38" s="101"/>
      <c r="G38" s="102"/>
      <c r="H38" s="100">
        <f t="shared" si="0"/>
        <v>270235</v>
      </c>
      <c r="I38" s="113"/>
      <c r="J38" s="124"/>
      <c r="K38" s="125"/>
      <c r="L38" s="125"/>
      <c r="M38" s="125"/>
      <c r="N38" s="125"/>
    </row>
    <row r="39" customHeight="1" spans="1:14">
      <c r="A39" s="103">
        <v>36</v>
      </c>
      <c r="B39" s="104"/>
      <c r="C39" s="105"/>
      <c r="D39" s="106"/>
      <c r="E39" s="104"/>
      <c r="F39" s="105"/>
      <c r="G39" s="106"/>
      <c r="H39" s="104">
        <f t="shared" si="0"/>
        <v>270235</v>
      </c>
      <c r="I39" s="117"/>
      <c r="J39" s="124"/>
      <c r="K39" s="125"/>
      <c r="L39" s="125"/>
      <c r="M39" s="125"/>
      <c r="N39" s="125"/>
    </row>
    <row r="40" customHeight="1" spans="1:14">
      <c r="A40" s="99">
        <v>37</v>
      </c>
      <c r="B40" s="100"/>
      <c r="C40" s="101"/>
      <c r="D40" s="102"/>
      <c r="E40" s="100"/>
      <c r="F40" s="101"/>
      <c r="G40" s="102"/>
      <c r="H40" s="100">
        <f t="shared" si="0"/>
        <v>270235</v>
      </c>
      <c r="I40" s="113"/>
      <c r="J40" s="124"/>
      <c r="K40" s="125"/>
      <c r="L40" s="125"/>
      <c r="M40" s="125"/>
      <c r="N40" s="125"/>
    </row>
    <row r="41" customHeight="1" spans="1:14">
      <c r="A41" s="103">
        <v>38</v>
      </c>
      <c r="B41" s="104"/>
      <c r="C41" s="105"/>
      <c r="D41" s="106"/>
      <c r="E41" s="104"/>
      <c r="F41" s="105"/>
      <c r="G41" s="106"/>
      <c r="H41" s="104">
        <f t="shared" si="0"/>
        <v>270235</v>
      </c>
      <c r="I41" s="117"/>
      <c r="J41" s="124"/>
      <c r="K41" s="125"/>
      <c r="L41" s="125"/>
      <c r="M41" s="125"/>
      <c r="N41" s="125"/>
    </row>
    <row r="42" customHeight="1" spans="1:14">
      <c r="A42" s="99">
        <v>39</v>
      </c>
      <c r="B42" s="100"/>
      <c r="C42" s="101"/>
      <c r="D42" s="102"/>
      <c r="E42" s="100"/>
      <c r="F42" s="101"/>
      <c r="G42" s="102"/>
      <c r="H42" s="100">
        <f t="shared" si="0"/>
        <v>270235</v>
      </c>
      <c r="I42" s="113"/>
      <c r="J42" s="124"/>
      <c r="K42" s="125"/>
      <c r="L42" s="125"/>
      <c r="M42" s="125"/>
      <c r="N42" s="125"/>
    </row>
    <row r="43" customHeight="1" spans="1:14">
      <c r="A43" s="103">
        <v>40</v>
      </c>
      <c r="B43" s="104"/>
      <c r="C43" s="105"/>
      <c r="D43" s="106"/>
      <c r="E43" s="104"/>
      <c r="F43" s="105"/>
      <c r="G43" s="106"/>
      <c r="H43" s="104">
        <f t="shared" si="0"/>
        <v>270235</v>
      </c>
      <c r="I43" s="117"/>
      <c r="J43" s="124"/>
      <c r="K43" s="125"/>
      <c r="L43" s="125"/>
      <c r="M43" s="125"/>
      <c r="N43" s="125"/>
    </row>
    <row r="44" customHeight="1" spans="1:14">
      <c r="A44" s="99">
        <v>41</v>
      </c>
      <c r="B44" s="100"/>
      <c r="C44" s="101"/>
      <c r="D44" s="102"/>
      <c r="E44" s="100"/>
      <c r="F44" s="101"/>
      <c r="G44" s="102"/>
      <c r="H44" s="100">
        <f t="shared" si="0"/>
        <v>270235</v>
      </c>
      <c r="I44" s="113"/>
      <c r="J44" s="124"/>
      <c r="K44" s="125"/>
      <c r="L44" s="125"/>
      <c r="M44" s="125"/>
      <c r="N44" s="125"/>
    </row>
    <row r="45" customHeight="1" spans="1:14">
      <c r="A45" s="103">
        <v>42</v>
      </c>
      <c r="B45" s="104"/>
      <c r="C45" s="105"/>
      <c r="D45" s="106"/>
      <c r="E45" s="104"/>
      <c r="F45" s="105"/>
      <c r="G45" s="106"/>
      <c r="H45" s="104">
        <f t="shared" si="0"/>
        <v>270235</v>
      </c>
      <c r="I45" s="117"/>
      <c r="J45" s="124"/>
      <c r="K45" s="125"/>
      <c r="L45" s="125"/>
      <c r="M45" s="125"/>
      <c r="N45" s="125"/>
    </row>
    <row r="46" customHeight="1" spans="1:14">
      <c r="A46" s="99">
        <v>43</v>
      </c>
      <c r="B46" s="100"/>
      <c r="C46" s="101"/>
      <c r="D46" s="102"/>
      <c r="E46" s="100"/>
      <c r="F46" s="101"/>
      <c r="G46" s="102"/>
      <c r="H46" s="100">
        <f t="shared" si="0"/>
        <v>270235</v>
      </c>
      <c r="I46" s="113"/>
      <c r="J46" s="124"/>
      <c r="K46" s="125"/>
      <c r="L46" s="125"/>
      <c r="M46" s="125"/>
      <c r="N46" s="125"/>
    </row>
    <row r="47" customHeight="1" spans="1:14">
      <c r="A47" s="103">
        <v>44</v>
      </c>
      <c r="B47" s="104"/>
      <c r="C47" s="105"/>
      <c r="D47" s="106"/>
      <c r="E47" s="104"/>
      <c r="F47" s="105"/>
      <c r="G47" s="106"/>
      <c r="H47" s="104">
        <f t="shared" si="0"/>
        <v>270235</v>
      </c>
      <c r="I47" s="117"/>
      <c r="J47" s="124"/>
      <c r="K47" s="125"/>
      <c r="L47" s="125"/>
      <c r="M47" s="125"/>
      <c r="N47" s="125"/>
    </row>
    <row r="48" customHeight="1" spans="1:14">
      <c r="A48" s="99">
        <v>45</v>
      </c>
      <c r="B48" s="100"/>
      <c r="C48" s="101"/>
      <c r="D48" s="102"/>
      <c r="E48" s="100"/>
      <c r="F48" s="101"/>
      <c r="G48" s="102"/>
      <c r="H48" s="100">
        <f t="shared" si="0"/>
        <v>270235</v>
      </c>
      <c r="I48" s="113"/>
      <c r="J48" s="124"/>
      <c r="K48" s="125"/>
      <c r="L48" s="125"/>
      <c r="M48" s="125"/>
      <c r="N48" s="125"/>
    </row>
    <row r="49" customHeight="1" spans="1:14">
      <c r="A49" s="103">
        <v>46</v>
      </c>
      <c r="B49" s="104"/>
      <c r="C49" s="105"/>
      <c r="D49" s="106"/>
      <c r="E49" s="104"/>
      <c r="F49" s="105"/>
      <c r="G49" s="106"/>
      <c r="H49" s="104">
        <f t="shared" si="0"/>
        <v>270235</v>
      </c>
      <c r="I49" s="117"/>
      <c r="J49" s="124"/>
      <c r="K49" s="125"/>
      <c r="L49" s="125"/>
      <c r="M49" s="125"/>
      <c r="N49" s="125"/>
    </row>
    <row r="50" customHeight="1" spans="1:14">
      <c r="A50" s="99">
        <v>47</v>
      </c>
      <c r="B50" s="100"/>
      <c r="C50" s="101"/>
      <c r="D50" s="102"/>
      <c r="E50" s="100"/>
      <c r="F50" s="101"/>
      <c r="G50" s="102"/>
      <c r="H50" s="100">
        <f t="shared" si="0"/>
        <v>270235</v>
      </c>
      <c r="I50" s="113"/>
      <c r="J50" s="124"/>
      <c r="K50" s="125"/>
      <c r="L50" s="125"/>
      <c r="M50" s="125"/>
      <c r="N50" s="125"/>
    </row>
    <row r="51" customHeight="1" spans="1:14">
      <c r="A51" s="103">
        <v>48</v>
      </c>
      <c r="B51" s="104"/>
      <c r="C51" s="105"/>
      <c r="D51" s="106"/>
      <c r="E51" s="104"/>
      <c r="F51" s="105"/>
      <c r="G51" s="106"/>
      <c r="H51" s="104">
        <f t="shared" si="0"/>
        <v>270235</v>
      </c>
      <c r="I51" s="117"/>
      <c r="J51" s="124"/>
      <c r="K51" s="125"/>
      <c r="L51" s="125"/>
      <c r="M51" s="125"/>
      <c r="N51" s="125"/>
    </row>
    <row r="52" customHeight="1" spans="1:14">
      <c r="A52" s="99">
        <v>49</v>
      </c>
      <c r="B52" s="100"/>
      <c r="C52" s="101"/>
      <c r="D52" s="102"/>
      <c r="E52" s="100"/>
      <c r="F52" s="101"/>
      <c r="G52" s="102"/>
      <c r="H52" s="100">
        <f t="shared" si="0"/>
        <v>270235</v>
      </c>
      <c r="I52" s="113"/>
      <c r="J52" s="124"/>
      <c r="K52" s="125"/>
      <c r="L52" s="125"/>
      <c r="M52" s="125"/>
      <c r="N52" s="125"/>
    </row>
    <row r="53" customHeight="1" spans="1:14">
      <c r="A53" s="103">
        <v>50</v>
      </c>
      <c r="B53" s="104"/>
      <c r="C53" s="105"/>
      <c r="D53" s="106"/>
      <c r="E53" s="104"/>
      <c r="F53" s="105"/>
      <c r="G53" s="106"/>
      <c r="H53" s="104">
        <f t="shared" si="0"/>
        <v>270235</v>
      </c>
      <c r="I53" s="117"/>
      <c r="J53" s="124"/>
      <c r="K53" s="125"/>
      <c r="L53" s="125"/>
      <c r="M53" s="125"/>
      <c r="N53" s="125"/>
    </row>
    <row r="54" customHeight="1" spans="1:14">
      <c r="A54" s="99">
        <v>51</v>
      </c>
      <c r="B54" s="100"/>
      <c r="C54" s="101"/>
      <c r="D54" s="102"/>
      <c r="E54" s="100"/>
      <c r="F54" s="101"/>
      <c r="G54" s="102"/>
      <c r="H54" s="100">
        <f t="shared" si="0"/>
        <v>270235</v>
      </c>
      <c r="I54" s="113"/>
      <c r="J54" s="124"/>
      <c r="K54" s="125"/>
      <c r="L54" s="125"/>
      <c r="M54" s="125"/>
      <c r="N54" s="125"/>
    </row>
    <row r="55" customHeight="1" spans="1:14">
      <c r="A55" s="103">
        <v>52</v>
      </c>
      <c r="B55" s="104"/>
      <c r="C55" s="105"/>
      <c r="D55" s="106"/>
      <c r="E55" s="104"/>
      <c r="F55" s="105"/>
      <c r="G55" s="106"/>
      <c r="H55" s="104">
        <f t="shared" si="0"/>
        <v>270235</v>
      </c>
      <c r="I55" s="117"/>
      <c r="J55" s="124"/>
      <c r="K55" s="125"/>
      <c r="L55" s="125"/>
      <c r="M55" s="125"/>
      <c r="N55" s="125"/>
    </row>
    <row r="56" customHeight="1" spans="1:14">
      <c r="A56" s="99">
        <v>53</v>
      </c>
      <c r="B56" s="100"/>
      <c r="C56" s="101"/>
      <c r="D56" s="102"/>
      <c r="E56" s="100"/>
      <c r="F56" s="101"/>
      <c r="G56" s="102"/>
      <c r="H56" s="100">
        <f t="shared" si="0"/>
        <v>270235</v>
      </c>
      <c r="I56" s="113"/>
      <c r="J56" s="124"/>
      <c r="K56" s="125"/>
      <c r="L56" s="125"/>
      <c r="M56" s="125"/>
      <c r="N56" s="125"/>
    </row>
    <row r="57" customHeight="1" spans="1:14">
      <c r="A57" s="103">
        <v>54</v>
      </c>
      <c r="B57" s="104"/>
      <c r="C57" s="105"/>
      <c r="D57" s="106"/>
      <c r="E57" s="104"/>
      <c r="F57" s="105"/>
      <c r="G57" s="106"/>
      <c r="H57" s="104">
        <f t="shared" si="0"/>
        <v>270235</v>
      </c>
      <c r="I57" s="117"/>
      <c r="J57" s="124"/>
      <c r="K57" s="125"/>
      <c r="L57" s="125"/>
      <c r="M57" s="125"/>
      <c r="N57" s="125"/>
    </row>
    <row r="58" customHeight="1" spans="1:14">
      <c r="A58" s="99">
        <v>55</v>
      </c>
      <c r="B58" s="100"/>
      <c r="C58" s="101"/>
      <c r="D58" s="102"/>
      <c r="E58" s="100"/>
      <c r="F58" s="101"/>
      <c r="G58" s="102"/>
      <c r="H58" s="100">
        <f t="shared" si="0"/>
        <v>270235</v>
      </c>
      <c r="I58" s="113"/>
      <c r="J58" s="124"/>
      <c r="K58" s="125"/>
      <c r="L58" s="125"/>
      <c r="M58" s="125"/>
      <c r="N58" s="125"/>
    </row>
    <row r="59" customHeight="1" spans="1:14">
      <c r="A59" s="103">
        <v>56</v>
      </c>
      <c r="B59" s="104"/>
      <c r="C59" s="105"/>
      <c r="D59" s="106"/>
      <c r="E59" s="104"/>
      <c r="F59" s="105"/>
      <c r="G59" s="106"/>
      <c r="H59" s="104">
        <f t="shared" si="0"/>
        <v>270235</v>
      </c>
      <c r="I59" s="117"/>
      <c r="J59" s="124"/>
      <c r="K59" s="125"/>
      <c r="L59" s="125"/>
      <c r="M59" s="125"/>
      <c r="N59" s="125"/>
    </row>
    <row r="60" customHeight="1" spans="1:14">
      <c r="A60" s="99">
        <v>57</v>
      </c>
      <c r="B60" s="100"/>
      <c r="C60" s="101"/>
      <c r="D60" s="102"/>
      <c r="E60" s="100"/>
      <c r="F60" s="101"/>
      <c r="G60" s="102"/>
      <c r="H60" s="100">
        <f t="shared" si="0"/>
        <v>270235</v>
      </c>
      <c r="I60" s="113"/>
      <c r="J60" s="124"/>
      <c r="K60" s="125"/>
      <c r="L60" s="125"/>
      <c r="M60" s="125"/>
      <c r="N60" s="125"/>
    </row>
    <row r="61" customHeight="1" spans="1:14">
      <c r="A61" s="103">
        <v>58</v>
      </c>
      <c r="B61" s="104"/>
      <c r="C61" s="105"/>
      <c r="D61" s="106"/>
      <c r="E61" s="104"/>
      <c r="F61" s="105"/>
      <c r="G61" s="106"/>
      <c r="H61" s="104">
        <f t="shared" si="0"/>
        <v>270235</v>
      </c>
      <c r="I61" s="117"/>
      <c r="J61" s="124"/>
      <c r="K61" s="125"/>
      <c r="L61" s="125"/>
      <c r="M61" s="125"/>
      <c r="N61" s="125"/>
    </row>
    <row r="62" customHeight="1" spans="1:14">
      <c r="A62" s="99">
        <v>59</v>
      </c>
      <c r="B62" s="100"/>
      <c r="C62" s="101"/>
      <c r="D62" s="102"/>
      <c r="E62" s="100"/>
      <c r="F62" s="101"/>
      <c r="G62" s="102"/>
      <c r="H62" s="100">
        <f t="shared" si="0"/>
        <v>270235</v>
      </c>
      <c r="I62" s="113"/>
      <c r="J62" s="124"/>
      <c r="K62" s="125"/>
      <c r="L62" s="125"/>
      <c r="M62" s="125"/>
      <c r="N62" s="125"/>
    </row>
    <row r="63" customHeight="1" spans="1:14">
      <c r="A63" s="103">
        <v>60</v>
      </c>
      <c r="B63" s="104"/>
      <c r="C63" s="105"/>
      <c r="D63" s="106"/>
      <c r="E63" s="104"/>
      <c r="F63" s="105"/>
      <c r="G63" s="106"/>
      <c r="H63" s="104">
        <f t="shared" si="0"/>
        <v>270235</v>
      </c>
      <c r="I63" s="117"/>
      <c r="J63" s="124"/>
      <c r="K63" s="125"/>
      <c r="L63" s="125"/>
      <c r="M63" s="125"/>
      <c r="N63" s="125"/>
    </row>
    <row r="64" customHeight="1" spans="1:14">
      <c r="A64" s="99">
        <v>61</v>
      </c>
      <c r="B64" s="100"/>
      <c r="C64" s="101"/>
      <c r="D64" s="102"/>
      <c r="E64" s="100"/>
      <c r="F64" s="101"/>
      <c r="G64" s="102"/>
      <c r="H64" s="100">
        <f t="shared" si="0"/>
        <v>270235</v>
      </c>
      <c r="I64" s="113"/>
      <c r="J64" s="124"/>
      <c r="K64" s="125"/>
      <c r="L64" s="125"/>
      <c r="M64" s="125"/>
      <c r="N64" s="125"/>
    </row>
    <row r="65" customHeight="1" spans="1:14">
      <c r="A65" s="103">
        <v>62</v>
      </c>
      <c r="B65" s="104"/>
      <c r="C65" s="105"/>
      <c r="D65" s="106"/>
      <c r="E65" s="104"/>
      <c r="F65" s="105"/>
      <c r="G65" s="106"/>
      <c r="H65" s="104">
        <f t="shared" si="0"/>
        <v>270235</v>
      </c>
      <c r="I65" s="117"/>
      <c r="J65" s="124"/>
      <c r="K65" s="125"/>
      <c r="L65" s="125"/>
      <c r="M65" s="125"/>
      <c r="N65" s="125"/>
    </row>
    <row r="66" customHeight="1" spans="1:14">
      <c r="A66" s="99">
        <v>63</v>
      </c>
      <c r="B66" s="100"/>
      <c r="C66" s="101"/>
      <c r="D66" s="102"/>
      <c r="E66" s="100"/>
      <c r="F66" s="101"/>
      <c r="G66" s="102"/>
      <c r="H66" s="100">
        <f t="shared" si="0"/>
        <v>270235</v>
      </c>
      <c r="I66" s="113"/>
      <c r="J66" s="124"/>
      <c r="K66" s="125"/>
      <c r="L66" s="125"/>
      <c r="M66" s="125"/>
      <c r="N66" s="125"/>
    </row>
    <row r="67" customHeight="1" spans="1:14">
      <c r="A67" s="103">
        <v>64</v>
      </c>
      <c r="B67" s="104"/>
      <c r="C67" s="105"/>
      <c r="D67" s="106"/>
      <c r="E67" s="104"/>
      <c r="F67" s="105"/>
      <c r="G67" s="106"/>
      <c r="H67" s="104">
        <f t="shared" si="0"/>
        <v>270235</v>
      </c>
      <c r="I67" s="117"/>
      <c r="J67" s="124"/>
      <c r="K67" s="125"/>
      <c r="L67" s="125"/>
      <c r="M67" s="125"/>
      <c r="N67" s="125"/>
    </row>
    <row r="68" customHeight="1" spans="1:14">
      <c r="A68" s="99">
        <v>65</v>
      </c>
      <c r="B68" s="100"/>
      <c r="C68" s="101"/>
      <c r="D68" s="102"/>
      <c r="E68" s="100"/>
      <c r="F68" s="101"/>
      <c r="G68" s="102"/>
      <c r="H68" s="100">
        <f t="shared" si="0"/>
        <v>270235</v>
      </c>
      <c r="I68" s="113"/>
      <c r="J68" s="124"/>
      <c r="K68" s="125"/>
      <c r="L68" s="125"/>
      <c r="M68" s="125"/>
      <c r="N68" s="125"/>
    </row>
    <row r="69" customHeight="1" spans="1:14">
      <c r="A69" s="103">
        <v>66</v>
      </c>
      <c r="B69" s="104"/>
      <c r="C69" s="105"/>
      <c r="D69" s="106"/>
      <c r="E69" s="104"/>
      <c r="F69" s="105"/>
      <c r="G69" s="106"/>
      <c r="H69" s="104">
        <f t="shared" ref="H69:H132" si="2">H68+B69-E69</f>
        <v>270235</v>
      </c>
      <c r="I69" s="117"/>
      <c r="J69" s="124"/>
      <c r="K69" s="125"/>
      <c r="L69" s="125"/>
      <c r="M69" s="125"/>
      <c r="N69" s="125"/>
    </row>
    <row r="70" customHeight="1" spans="1:14">
      <c r="A70" s="99">
        <v>67</v>
      </c>
      <c r="B70" s="100"/>
      <c r="C70" s="101"/>
      <c r="D70" s="102"/>
      <c r="E70" s="100"/>
      <c r="F70" s="101"/>
      <c r="G70" s="102"/>
      <c r="H70" s="100">
        <f t="shared" si="2"/>
        <v>270235</v>
      </c>
      <c r="I70" s="113"/>
      <c r="J70" s="126"/>
      <c r="K70" s="1"/>
      <c r="L70" s="1"/>
      <c r="M70" s="1"/>
      <c r="N70" s="1"/>
    </row>
    <row r="71" customHeight="1" spans="1:14">
      <c r="A71" s="103">
        <v>68</v>
      </c>
      <c r="B71" s="104"/>
      <c r="C71" s="105"/>
      <c r="D71" s="106"/>
      <c r="E71" s="104"/>
      <c r="F71" s="105"/>
      <c r="G71" s="106"/>
      <c r="H71" s="104">
        <f t="shared" si="2"/>
        <v>270235</v>
      </c>
      <c r="I71" s="117"/>
      <c r="J71" s="126"/>
      <c r="K71" s="1"/>
      <c r="L71" s="1"/>
      <c r="M71" s="1"/>
      <c r="N71" s="1"/>
    </row>
    <row r="72" customHeight="1" spans="1:14">
      <c r="A72" s="99">
        <v>69</v>
      </c>
      <c r="B72" s="100"/>
      <c r="C72" s="101"/>
      <c r="D72" s="102"/>
      <c r="E72" s="100"/>
      <c r="F72" s="101"/>
      <c r="G72" s="102"/>
      <c r="H72" s="100">
        <f t="shared" si="2"/>
        <v>270235</v>
      </c>
      <c r="I72" s="113"/>
      <c r="J72" s="126"/>
      <c r="K72" s="1"/>
      <c r="L72" s="1"/>
      <c r="M72" s="1"/>
      <c r="N72" s="1"/>
    </row>
    <row r="73" customHeight="1" spans="1:14">
      <c r="A73" s="103">
        <v>70</v>
      </c>
      <c r="B73" s="104"/>
      <c r="C73" s="105"/>
      <c r="D73" s="106"/>
      <c r="E73" s="104"/>
      <c r="F73" s="105"/>
      <c r="G73" s="106"/>
      <c r="H73" s="104">
        <f t="shared" si="2"/>
        <v>270235</v>
      </c>
      <c r="I73" s="117"/>
      <c r="J73" s="126"/>
      <c r="K73" s="1"/>
      <c r="L73" s="1"/>
      <c r="M73" s="1"/>
      <c r="N73" s="1"/>
    </row>
    <row r="74" customHeight="1" spans="1:14">
      <c r="A74" s="99">
        <v>71</v>
      </c>
      <c r="B74" s="100"/>
      <c r="C74" s="101"/>
      <c r="D74" s="102"/>
      <c r="E74" s="100"/>
      <c r="F74" s="101"/>
      <c r="G74" s="102"/>
      <c r="H74" s="100">
        <f t="shared" si="2"/>
        <v>270235</v>
      </c>
      <c r="I74" s="113"/>
      <c r="J74" s="126"/>
      <c r="K74" s="1"/>
      <c r="L74" s="1"/>
      <c r="M74" s="1"/>
      <c r="N74" s="1"/>
    </row>
    <row r="75" customHeight="1" spans="1:14">
      <c r="A75" s="103">
        <v>72</v>
      </c>
      <c r="B75" s="104"/>
      <c r="C75" s="105"/>
      <c r="D75" s="106"/>
      <c r="E75" s="104"/>
      <c r="F75" s="105"/>
      <c r="G75" s="106"/>
      <c r="H75" s="104">
        <f t="shared" si="2"/>
        <v>270235</v>
      </c>
      <c r="I75" s="117"/>
      <c r="J75" s="126"/>
      <c r="K75" s="1"/>
      <c r="L75" s="1"/>
      <c r="M75" s="1"/>
      <c r="N75" s="1"/>
    </row>
    <row r="76" customHeight="1" spans="1:14">
      <c r="A76" s="99">
        <v>73</v>
      </c>
      <c r="B76" s="100"/>
      <c r="C76" s="101"/>
      <c r="D76" s="102"/>
      <c r="E76" s="100"/>
      <c r="F76" s="101"/>
      <c r="G76" s="102"/>
      <c r="H76" s="100">
        <f t="shared" si="2"/>
        <v>270235</v>
      </c>
      <c r="I76" s="113"/>
      <c r="J76" s="126"/>
      <c r="K76" s="1"/>
      <c r="L76" s="1"/>
      <c r="M76" s="1"/>
      <c r="N76" s="1"/>
    </row>
    <row r="77" customHeight="1" spans="1:14">
      <c r="A77" s="103">
        <v>74</v>
      </c>
      <c r="B77" s="104"/>
      <c r="C77" s="105"/>
      <c r="D77" s="106"/>
      <c r="E77" s="104"/>
      <c r="F77" s="105"/>
      <c r="G77" s="106"/>
      <c r="H77" s="104">
        <f t="shared" si="2"/>
        <v>270235</v>
      </c>
      <c r="I77" s="117"/>
      <c r="J77" s="126"/>
      <c r="K77" s="1"/>
      <c r="L77" s="1"/>
      <c r="M77" s="1"/>
      <c r="N77" s="1"/>
    </row>
    <row r="78" customHeight="1" spans="1:14">
      <c r="A78" s="99">
        <v>75</v>
      </c>
      <c r="B78" s="100"/>
      <c r="C78" s="101"/>
      <c r="D78" s="102"/>
      <c r="E78" s="100"/>
      <c r="F78" s="101"/>
      <c r="G78" s="102"/>
      <c r="H78" s="100">
        <f t="shared" si="2"/>
        <v>270235</v>
      </c>
      <c r="I78" s="113"/>
      <c r="J78" s="126"/>
      <c r="K78" s="1"/>
      <c r="L78" s="1"/>
      <c r="M78" s="1"/>
      <c r="N78" s="1"/>
    </row>
    <row r="79" customHeight="1" spans="1:14">
      <c r="A79" s="103">
        <v>76</v>
      </c>
      <c r="B79" s="104"/>
      <c r="C79" s="105"/>
      <c r="D79" s="106"/>
      <c r="E79" s="104"/>
      <c r="F79" s="105"/>
      <c r="G79" s="106"/>
      <c r="H79" s="104">
        <f t="shared" si="2"/>
        <v>270235</v>
      </c>
      <c r="I79" s="117"/>
      <c r="J79" s="126"/>
      <c r="K79" s="1"/>
      <c r="L79" s="1"/>
      <c r="M79" s="1"/>
      <c r="N79" s="1"/>
    </row>
    <row r="80" customHeight="1" spans="1:14">
      <c r="A80" s="99">
        <v>77</v>
      </c>
      <c r="B80" s="100"/>
      <c r="C80" s="101"/>
      <c r="D80" s="102"/>
      <c r="E80" s="100"/>
      <c r="F80" s="101"/>
      <c r="G80" s="102"/>
      <c r="H80" s="100">
        <f t="shared" si="2"/>
        <v>270235</v>
      </c>
      <c r="I80" s="113"/>
      <c r="J80" s="126"/>
      <c r="K80" s="1"/>
      <c r="L80" s="1"/>
      <c r="M80" s="1"/>
      <c r="N80" s="1"/>
    </row>
    <row r="81" customHeight="1" spans="1:14">
      <c r="A81" s="103">
        <v>78</v>
      </c>
      <c r="B81" s="104"/>
      <c r="C81" s="105"/>
      <c r="D81" s="106"/>
      <c r="E81" s="104"/>
      <c r="F81" s="105"/>
      <c r="G81" s="106"/>
      <c r="H81" s="104">
        <f t="shared" si="2"/>
        <v>270235</v>
      </c>
      <c r="I81" s="117"/>
      <c r="J81" s="126"/>
      <c r="K81" s="1"/>
      <c r="L81" s="1"/>
      <c r="M81" s="1"/>
      <c r="N81" s="1"/>
    </row>
    <row r="82" customHeight="1" spans="1:14">
      <c r="A82" s="99">
        <v>79</v>
      </c>
      <c r="B82" s="100"/>
      <c r="C82" s="101"/>
      <c r="D82" s="102"/>
      <c r="E82" s="100"/>
      <c r="F82" s="101"/>
      <c r="G82" s="102"/>
      <c r="H82" s="100">
        <f t="shared" si="2"/>
        <v>270235</v>
      </c>
      <c r="I82" s="113"/>
      <c r="J82" s="126"/>
      <c r="K82" s="1"/>
      <c r="L82" s="1"/>
      <c r="M82" s="1"/>
      <c r="N82" s="1"/>
    </row>
    <row r="83" customHeight="1" spans="1:14">
      <c r="A83" s="103">
        <v>80</v>
      </c>
      <c r="B83" s="104"/>
      <c r="C83" s="105"/>
      <c r="D83" s="106"/>
      <c r="E83" s="104"/>
      <c r="F83" s="105"/>
      <c r="G83" s="106"/>
      <c r="H83" s="104">
        <f t="shared" si="2"/>
        <v>270235</v>
      </c>
      <c r="I83" s="117"/>
      <c r="J83" s="126"/>
      <c r="K83" s="1"/>
      <c r="L83" s="1"/>
      <c r="M83" s="1"/>
      <c r="N83" s="1"/>
    </row>
    <row r="84" customHeight="1" spans="1:14">
      <c r="A84" s="99">
        <v>81</v>
      </c>
      <c r="B84" s="100"/>
      <c r="C84" s="101"/>
      <c r="D84" s="102"/>
      <c r="E84" s="100"/>
      <c r="F84" s="101"/>
      <c r="G84" s="102"/>
      <c r="H84" s="100">
        <f t="shared" si="2"/>
        <v>270235</v>
      </c>
      <c r="I84" s="113"/>
      <c r="J84" s="126"/>
      <c r="K84" s="1"/>
      <c r="L84" s="1"/>
      <c r="M84" s="1"/>
      <c r="N84" s="1"/>
    </row>
    <row r="85" customHeight="1" spans="1:14">
      <c r="A85" s="103">
        <v>82</v>
      </c>
      <c r="B85" s="104"/>
      <c r="C85" s="105"/>
      <c r="D85" s="106"/>
      <c r="E85" s="104"/>
      <c r="F85" s="105"/>
      <c r="G85" s="106"/>
      <c r="H85" s="104">
        <f t="shared" si="2"/>
        <v>270235</v>
      </c>
      <c r="I85" s="117"/>
      <c r="J85" s="126"/>
      <c r="K85" s="1"/>
      <c r="L85" s="1"/>
      <c r="M85" s="1"/>
      <c r="N85" s="1"/>
    </row>
    <row r="86" customHeight="1" spans="1:14">
      <c r="A86" s="99">
        <v>83</v>
      </c>
      <c r="B86" s="100"/>
      <c r="C86" s="101"/>
      <c r="D86" s="102"/>
      <c r="E86" s="100"/>
      <c r="F86" s="101"/>
      <c r="G86" s="102"/>
      <c r="H86" s="100">
        <f t="shared" si="2"/>
        <v>270235</v>
      </c>
      <c r="I86" s="113"/>
      <c r="J86" s="126"/>
      <c r="K86" s="1"/>
      <c r="L86" s="1"/>
      <c r="M86" s="1"/>
      <c r="N86" s="1"/>
    </row>
    <row r="87" customHeight="1" spans="1:14">
      <c r="A87" s="103">
        <v>84</v>
      </c>
      <c r="B87" s="104"/>
      <c r="C87" s="105"/>
      <c r="D87" s="106"/>
      <c r="E87" s="104"/>
      <c r="F87" s="105"/>
      <c r="G87" s="106"/>
      <c r="H87" s="104">
        <f t="shared" si="2"/>
        <v>270235</v>
      </c>
      <c r="I87" s="117"/>
      <c r="J87" s="126"/>
      <c r="K87" s="1"/>
      <c r="L87" s="1"/>
      <c r="M87" s="1"/>
      <c r="N87" s="1"/>
    </row>
    <row r="88" customHeight="1" spans="1:14">
      <c r="A88" s="99">
        <v>85</v>
      </c>
      <c r="B88" s="100"/>
      <c r="C88" s="101"/>
      <c r="D88" s="102"/>
      <c r="E88" s="100"/>
      <c r="F88" s="101"/>
      <c r="G88" s="102"/>
      <c r="H88" s="100">
        <f t="shared" si="2"/>
        <v>270235</v>
      </c>
      <c r="I88" s="113"/>
      <c r="J88" s="126"/>
      <c r="K88" s="1"/>
      <c r="L88" s="1"/>
      <c r="M88" s="1"/>
      <c r="N88" s="1"/>
    </row>
    <row r="89" customHeight="1" spans="1:14">
      <c r="A89" s="103">
        <v>86</v>
      </c>
      <c r="B89" s="104"/>
      <c r="C89" s="105"/>
      <c r="D89" s="106"/>
      <c r="E89" s="104"/>
      <c r="F89" s="105"/>
      <c r="G89" s="106"/>
      <c r="H89" s="104">
        <f t="shared" si="2"/>
        <v>270235</v>
      </c>
      <c r="I89" s="117"/>
      <c r="J89" s="126"/>
      <c r="K89" s="1"/>
      <c r="L89" s="1"/>
      <c r="M89" s="1"/>
      <c r="N89" s="1"/>
    </row>
    <row r="90" customHeight="1" spans="1:14">
      <c r="A90" s="99">
        <v>87</v>
      </c>
      <c r="B90" s="100"/>
      <c r="C90" s="101"/>
      <c r="D90" s="102"/>
      <c r="E90" s="100"/>
      <c r="F90" s="101"/>
      <c r="G90" s="102"/>
      <c r="H90" s="100">
        <f t="shared" si="2"/>
        <v>270235</v>
      </c>
      <c r="I90" s="113"/>
      <c r="J90" s="126"/>
      <c r="K90" s="1"/>
      <c r="L90" s="1"/>
      <c r="M90" s="1"/>
      <c r="N90" s="1"/>
    </row>
    <row r="91" customHeight="1" spans="1:14">
      <c r="A91" s="103">
        <v>88</v>
      </c>
      <c r="B91" s="104"/>
      <c r="C91" s="105"/>
      <c r="D91" s="106"/>
      <c r="E91" s="104"/>
      <c r="F91" s="105"/>
      <c r="G91" s="106"/>
      <c r="H91" s="104">
        <f t="shared" si="2"/>
        <v>270235</v>
      </c>
      <c r="I91" s="117"/>
      <c r="J91" s="126"/>
      <c r="K91" s="1"/>
      <c r="L91" s="1"/>
      <c r="M91" s="1"/>
      <c r="N91" s="1"/>
    </row>
    <row r="92" customHeight="1" spans="1:14">
      <c r="A92" s="99">
        <v>89</v>
      </c>
      <c r="B92" s="100"/>
      <c r="C92" s="101"/>
      <c r="D92" s="102"/>
      <c r="E92" s="100"/>
      <c r="F92" s="101"/>
      <c r="G92" s="102"/>
      <c r="H92" s="100">
        <f t="shared" si="2"/>
        <v>270235</v>
      </c>
      <c r="I92" s="113"/>
      <c r="J92" s="126"/>
      <c r="K92" s="1"/>
      <c r="L92" s="1"/>
      <c r="M92" s="1"/>
      <c r="N92" s="1"/>
    </row>
    <row r="93" customHeight="1" spans="1:14">
      <c r="A93" s="103">
        <v>90</v>
      </c>
      <c r="B93" s="104"/>
      <c r="C93" s="105"/>
      <c r="D93" s="106"/>
      <c r="E93" s="104"/>
      <c r="F93" s="105"/>
      <c r="G93" s="106"/>
      <c r="H93" s="104">
        <f t="shared" si="2"/>
        <v>270235</v>
      </c>
      <c r="I93" s="117"/>
      <c r="J93" s="126"/>
      <c r="K93" s="1"/>
      <c r="L93" s="1"/>
      <c r="M93" s="1"/>
      <c r="N93" s="1"/>
    </row>
    <row r="94" customHeight="1" spans="1:14">
      <c r="A94" s="99">
        <v>91</v>
      </c>
      <c r="B94" s="100"/>
      <c r="C94" s="101"/>
      <c r="D94" s="102"/>
      <c r="E94" s="100"/>
      <c r="F94" s="101"/>
      <c r="G94" s="102"/>
      <c r="H94" s="100">
        <f t="shared" si="2"/>
        <v>270235</v>
      </c>
      <c r="I94" s="113"/>
      <c r="J94" s="126"/>
      <c r="K94" s="1"/>
      <c r="L94" s="1"/>
      <c r="M94" s="1"/>
      <c r="N94" s="1"/>
    </row>
    <row r="95" customHeight="1" spans="1:14">
      <c r="A95" s="103">
        <v>92</v>
      </c>
      <c r="B95" s="104"/>
      <c r="C95" s="105"/>
      <c r="D95" s="106"/>
      <c r="E95" s="104"/>
      <c r="F95" s="105"/>
      <c r="G95" s="106"/>
      <c r="H95" s="104">
        <f t="shared" si="2"/>
        <v>270235</v>
      </c>
      <c r="I95" s="117"/>
      <c r="J95" s="126"/>
      <c r="K95" s="1"/>
      <c r="L95" s="1"/>
      <c r="M95" s="1"/>
      <c r="N95" s="1"/>
    </row>
    <row r="96" customHeight="1" spans="1:14">
      <c r="A96" s="99">
        <v>93</v>
      </c>
      <c r="B96" s="100"/>
      <c r="C96" s="101"/>
      <c r="D96" s="102"/>
      <c r="E96" s="100"/>
      <c r="F96" s="101"/>
      <c r="G96" s="102"/>
      <c r="H96" s="100">
        <f t="shared" si="2"/>
        <v>270235</v>
      </c>
      <c r="I96" s="113"/>
      <c r="J96" s="126"/>
      <c r="K96" s="1"/>
      <c r="L96" s="1"/>
      <c r="M96" s="1"/>
      <c r="N96" s="1"/>
    </row>
    <row r="97" customHeight="1" spans="1:14">
      <c r="A97" s="103">
        <v>94</v>
      </c>
      <c r="B97" s="104"/>
      <c r="C97" s="105"/>
      <c r="D97" s="106"/>
      <c r="E97" s="104"/>
      <c r="F97" s="105"/>
      <c r="G97" s="106"/>
      <c r="H97" s="104">
        <f t="shared" si="2"/>
        <v>270235</v>
      </c>
      <c r="I97" s="117"/>
      <c r="J97" s="126"/>
      <c r="K97" s="1"/>
      <c r="L97" s="1"/>
      <c r="M97" s="1"/>
      <c r="N97" s="1"/>
    </row>
    <row r="98" customHeight="1" spans="1:14">
      <c r="A98" s="99">
        <v>95</v>
      </c>
      <c r="B98" s="100"/>
      <c r="C98" s="101"/>
      <c r="D98" s="102"/>
      <c r="E98" s="100"/>
      <c r="F98" s="101"/>
      <c r="G98" s="102"/>
      <c r="H98" s="100">
        <f t="shared" si="2"/>
        <v>270235</v>
      </c>
      <c r="I98" s="113"/>
      <c r="J98" s="126"/>
      <c r="K98" s="1"/>
      <c r="L98" s="1"/>
      <c r="M98" s="1"/>
      <c r="N98" s="1"/>
    </row>
    <row r="99" customHeight="1" spans="1:14">
      <c r="A99" s="103">
        <v>96</v>
      </c>
      <c r="B99" s="104"/>
      <c r="C99" s="105"/>
      <c r="D99" s="106"/>
      <c r="E99" s="104"/>
      <c r="F99" s="105"/>
      <c r="G99" s="106"/>
      <c r="H99" s="104">
        <f t="shared" si="2"/>
        <v>270235</v>
      </c>
      <c r="I99" s="117"/>
      <c r="J99" s="126"/>
      <c r="K99" s="1"/>
      <c r="L99" s="1"/>
      <c r="M99" s="1"/>
      <c r="N99" s="1"/>
    </row>
    <row r="100" customHeight="1" spans="1:14">
      <c r="A100" s="99">
        <v>97</v>
      </c>
      <c r="B100" s="100"/>
      <c r="C100" s="101"/>
      <c r="D100" s="102"/>
      <c r="E100" s="100"/>
      <c r="F100" s="101"/>
      <c r="G100" s="102"/>
      <c r="H100" s="100">
        <f t="shared" si="2"/>
        <v>270235</v>
      </c>
      <c r="I100" s="113"/>
      <c r="J100" s="126"/>
      <c r="K100" s="1"/>
      <c r="L100" s="1"/>
      <c r="M100" s="1"/>
      <c r="N100" s="1"/>
    </row>
    <row r="101" customHeight="1" spans="1:14">
      <c r="A101" s="103">
        <v>98</v>
      </c>
      <c r="B101" s="104"/>
      <c r="C101" s="105"/>
      <c r="D101" s="106"/>
      <c r="E101" s="104"/>
      <c r="F101" s="105"/>
      <c r="G101" s="106"/>
      <c r="H101" s="104">
        <f t="shared" si="2"/>
        <v>270235</v>
      </c>
      <c r="I101" s="117"/>
      <c r="J101" s="126"/>
      <c r="K101" s="1"/>
      <c r="L101" s="1"/>
      <c r="M101" s="1"/>
      <c r="N101" s="1"/>
    </row>
    <row r="102" customHeight="1" spans="1:14">
      <c r="A102" s="99">
        <v>99</v>
      </c>
      <c r="B102" s="100"/>
      <c r="C102" s="101"/>
      <c r="D102" s="102"/>
      <c r="E102" s="100"/>
      <c r="F102" s="101"/>
      <c r="G102" s="102"/>
      <c r="H102" s="100">
        <f t="shared" si="2"/>
        <v>270235</v>
      </c>
      <c r="I102" s="113"/>
      <c r="J102" s="126"/>
      <c r="K102" s="1"/>
      <c r="L102" s="1"/>
      <c r="M102" s="1"/>
      <c r="N102" s="1"/>
    </row>
    <row r="103" customHeight="1" spans="1:14">
      <c r="A103" s="103">
        <v>100</v>
      </c>
      <c r="B103" s="104"/>
      <c r="C103" s="105"/>
      <c r="D103" s="106"/>
      <c r="E103" s="104"/>
      <c r="F103" s="105"/>
      <c r="G103" s="106"/>
      <c r="H103" s="104">
        <f t="shared" si="2"/>
        <v>270235</v>
      </c>
      <c r="I103" s="117"/>
      <c r="J103" s="126"/>
      <c r="K103" s="1"/>
      <c r="L103" s="1"/>
      <c r="M103" s="1"/>
      <c r="N103" s="1"/>
    </row>
    <row r="104" customHeight="1" spans="1:14">
      <c r="A104" s="99">
        <v>101</v>
      </c>
      <c r="B104" s="100"/>
      <c r="C104" s="101"/>
      <c r="D104" s="102"/>
      <c r="E104" s="100"/>
      <c r="F104" s="101"/>
      <c r="G104" s="102"/>
      <c r="H104" s="100">
        <f t="shared" si="2"/>
        <v>270235</v>
      </c>
      <c r="I104" s="113"/>
      <c r="J104" s="126"/>
      <c r="K104" s="1"/>
      <c r="L104" s="1"/>
      <c r="M104" s="1"/>
      <c r="N104" s="1"/>
    </row>
    <row r="105" customHeight="1" spans="1:14">
      <c r="A105" s="103">
        <v>102</v>
      </c>
      <c r="B105" s="104"/>
      <c r="C105" s="105"/>
      <c r="D105" s="106"/>
      <c r="E105" s="104"/>
      <c r="F105" s="105"/>
      <c r="G105" s="106"/>
      <c r="H105" s="104">
        <f t="shared" si="2"/>
        <v>270235</v>
      </c>
      <c r="I105" s="117"/>
      <c r="J105" s="126"/>
      <c r="K105" s="1"/>
      <c r="L105" s="1"/>
      <c r="M105" s="1"/>
      <c r="N105" s="1"/>
    </row>
    <row r="106" customHeight="1" spans="1:14">
      <c r="A106" s="99">
        <v>103</v>
      </c>
      <c r="B106" s="100"/>
      <c r="C106" s="101"/>
      <c r="D106" s="102"/>
      <c r="E106" s="100"/>
      <c r="F106" s="101"/>
      <c r="G106" s="102"/>
      <c r="H106" s="100">
        <f t="shared" si="2"/>
        <v>270235</v>
      </c>
      <c r="I106" s="113"/>
      <c r="J106" s="126"/>
      <c r="K106" s="1"/>
      <c r="L106" s="1"/>
      <c r="M106" s="1"/>
      <c r="N106" s="1"/>
    </row>
    <row r="107" customHeight="1" spans="1:14">
      <c r="A107" s="103">
        <v>104</v>
      </c>
      <c r="B107" s="104"/>
      <c r="C107" s="105"/>
      <c r="D107" s="106"/>
      <c r="E107" s="104"/>
      <c r="F107" s="105"/>
      <c r="G107" s="106"/>
      <c r="H107" s="104">
        <f t="shared" si="2"/>
        <v>270235</v>
      </c>
      <c r="I107" s="117"/>
      <c r="J107" s="126"/>
      <c r="K107" s="1"/>
      <c r="L107" s="1"/>
      <c r="M107" s="1"/>
      <c r="N107" s="1"/>
    </row>
    <row r="108" customHeight="1" spans="1:14">
      <c r="A108" s="99">
        <v>105</v>
      </c>
      <c r="B108" s="100"/>
      <c r="C108" s="101"/>
      <c r="D108" s="102"/>
      <c r="E108" s="100"/>
      <c r="F108" s="101"/>
      <c r="G108" s="102"/>
      <c r="H108" s="100">
        <f t="shared" si="2"/>
        <v>270235</v>
      </c>
      <c r="I108" s="113"/>
      <c r="J108" s="126"/>
      <c r="K108" s="1"/>
      <c r="L108" s="1"/>
      <c r="M108" s="1"/>
      <c r="N108" s="1"/>
    </row>
    <row r="109" customHeight="1" spans="1:14">
      <c r="A109" s="103">
        <v>106</v>
      </c>
      <c r="B109" s="104"/>
      <c r="C109" s="105"/>
      <c r="D109" s="106"/>
      <c r="E109" s="104"/>
      <c r="F109" s="105"/>
      <c r="G109" s="106"/>
      <c r="H109" s="104">
        <f t="shared" si="2"/>
        <v>270235</v>
      </c>
      <c r="I109" s="117"/>
      <c r="J109" s="126"/>
      <c r="K109" s="1"/>
      <c r="L109" s="1"/>
      <c r="M109" s="1"/>
      <c r="N109" s="1"/>
    </row>
    <row r="110" customHeight="1" spans="1:14">
      <c r="A110" s="99">
        <v>107</v>
      </c>
      <c r="B110" s="100"/>
      <c r="C110" s="101"/>
      <c r="D110" s="102"/>
      <c r="E110" s="100"/>
      <c r="F110" s="101"/>
      <c r="G110" s="102"/>
      <c r="H110" s="100">
        <f t="shared" si="2"/>
        <v>270235</v>
      </c>
      <c r="I110" s="113"/>
      <c r="J110" s="126"/>
      <c r="K110" s="1"/>
      <c r="L110" s="1"/>
      <c r="M110" s="1"/>
      <c r="N110" s="1"/>
    </row>
    <row r="111" customHeight="1" spans="1:14">
      <c r="A111" s="103">
        <v>108</v>
      </c>
      <c r="B111" s="104"/>
      <c r="C111" s="105"/>
      <c r="D111" s="106"/>
      <c r="E111" s="104"/>
      <c r="F111" s="105"/>
      <c r="G111" s="106"/>
      <c r="H111" s="104">
        <f t="shared" si="2"/>
        <v>270235</v>
      </c>
      <c r="I111" s="117"/>
      <c r="J111" s="126"/>
      <c r="K111" s="1"/>
      <c r="L111" s="1"/>
      <c r="M111" s="1"/>
      <c r="N111" s="1"/>
    </row>
    <row r="112" customHeight="1" spans="1:14">
      <c r="A112" s="99">
        <v>109</v>
      </c>
      <c r="B112" s="100"/>
      <c r="C112" s="101"/>
      <c r="D112" s="102"/>
      <c r="E112" s="100"/>
      <c r="F112" s="101"/>
      <c r="G112" s="102"/>
      <c r="H112" s="100">
        <f t="shared" si="2"/>
        <v>270235</v>
      </c>
      <c r="I112" s="113"/>
      <c r="J112" s="126"/>
      <c r="K112" s="1"/>
      <c r="L112" s="1"/>
      <c r="M112" s="1"/>
      <c r="N112" s="1"/>
    </row>
    <row r="113" customHeight="1" spans="1:14">
      <c r="A113" s="103">
        <v>110</v>
      </c>
      <c r="B113" s="104"/>
      <c r="C113" s="105"/>
      <c r="D113" s="106"/>
      <c r="E113" s="104"/>
      <c r="F113" s="105"/>
      <c r="G113" s="106"/>
      <c r="H113" s="104">
        <f t="shared" si="2"/>
        <v>270235</v>
      </c>
      <c r="I113" s="117"/>
      <c r="J113" s="126"/>
      <c r="K113" s="1"/>
      <c r="L113" s="1"/>
      <c r="M113" s="1"/>
      <c r="N113" s="1"/>
    </row>
    <row r="114" customHeight="1" spans="1:14">
      <c r="A114" s="99">
        <v>111</v>
      </c>
      <c r="B114" s="100"/>
      <c r="C114" s="101"/>
      <c r="D114" s="102"/>
      <c r="E114" s="100"/>
      <c r="F114" s="101"/>
      <c r="G114" s="102"/>
      <c r="H114" s="100">
        <f t="shared" si="2"/>
        <v>270235</v>
      </c>
      <c r="I114" s="113"/>
      <c r="J114" s="126"/>
      <c r="K114" s="1"/>
      <c r="L114" s="1"/>
      <c r="M114" s="1"/>
      <c r="N114" s="1"/>
    </row>
    <row r="115" customHeight="1" spans="1:14">
      <c r="A115" s="103">
        <v>112</v>
      </c>
      <c r="B115" s="104"/>
      <c r="C115" s="105"/>
      <c r="D115" s="106"/>
      <c r="E115" s="104"/>
      <c r="F115" s="105"/>
      <c r="G115" s="106"/>
      <c r="H115" s="104">
        <f t="shared" si="2"/>
        <v>270235</v>
      </c>
      <c r="I115" s="117"/>
      <c r="J115" s="126"/>
      <c r="K115" s="1"/>
      <c r="L115" s="1"/>
      <c r="M115" s="1"/>
      <c r="N115" s="1"/>
    </row>
    <row r="116" customHeight="1" spans="1:14">
      <c r="A116" s="99">
        <v>113</v>
      </c>
      <c r="B116" s="100"/>
      <c r="C116" s="101"/>
      <c r="D116" s="102"/>
      <c r="E116" s="100"/>
      <c r="F116" s="101"/>
      <c r="G116" s="102"/>
      <c r="H116" s="100">
        <f t="shared" si="2"/>
        <v>270235</v>
      </c>
      <c r="I116" s="113"/>
      <c r="J116" s="126"/>
      <c r="K116" s="1"/>
      <c r="L116" s="1"/>
      <c r="M116" s="1"/>
      <c r="N116" s="1"/>
    </row>
    <row r="117" customHeight="1" spans="1:14">
      <c r="A117" s="103">
        <v>114</v>
      </c>
      <c r="B117" s="104"/>
      <c r="C117" s="105"/>
      <c r="D117" s="106"/>
      <c r="E117" s="104"/>
      <c r="F117" s="105"/>
      <c r="G117" s="106"/>
      <c r="H117" s="104">
        <f t="shared" si="2"/>
        <v>270235</v>
      </c>
      <c r="I117" s="117"/>
      <c r="J117" s="126"/>
      <c r="K117" s="1"/>
      <c r="L117" s="1"/>
      <c r="M117" s="1"/>
      <c r="N117" s="1"/>
    </row>
    <row r="118" customHeight="1" spans="1:14">
      <c r="A118" s="99">
        <v>115</v>
      </c>
      <c r="B118" s="100"/>
      <c r="C118" s="101"/>
      <c r="D118" s="102"/>
      <c r="E118" s="100"/>
      <c r="F118" s="101"/>
      <c r="G118" s="102"/>
      <c r="H118" s="100">
        <f t="shared" si="2"/>
        <v>270235</v>
      </c>
      <c r="I118" s="113"/>
      <c r="J118" s="126"/>
      <c r="K118" s="1"/>
      <c r="L118" s="1"/>
      <c r="M118" s="1"/>
      <c r="N118" s="1"/>
    </row>
    <row r="119" customHeight="1" spans="1:14">
      <c r="A119" s="103">
        <v>116</v>
      </c>
      <c r="B119" s="104"/>
      <c r="C119" s="105"/>
      <c r="D119" s="106"/>
      <c r="E119" s="104"/>
      <c r="F119" s="105"/>
      <c r="G119" s="106"/>
      <c r="H119" s="104">
        <f t="shared" si="2"/>
        <v>270235</v>
      </c>
      <c r="I119" s="117"/>
      <c r="J119" s="126"/>
      <c r="K119" s="1"/>
      <c r="L119" s="1"/>
      <c r="M119" s="1"/>
      <c r="N119" s="1"/>
    </row>
    <row r="120" customHeight="1" spans="1:14">
      <c r="A120" s="99">
        <v>117</v>
      </c>
      <c r="B120" s="100"/>
      <c r="C120" s="101"/>
      <c r="D120" s="102"/>
      <c r="E120" s="100"/>
      <c r="F120" s="101"/>
      <c r="G120" s="102"/>
      <c r="H120" s="100">
        <f t="shared" si="2"/>
        <v>270235</v>
      </c>
      <c r="I120" s="113"/>
      <c r="J120" s="126"/>
      <c r="K120" s="1"/>
      <c r="L120" s="1"/>
      <c r="M120" s="1"/>
      <c r="N120" s="1"/>
    </row>
    <row r="121" customHeight="1" spans="1:14">
      <c r="A121" s="103">
        <v>118</v>
      </c>
      <c r="B121" s="104"/>
      <c r="C121" s="105"/>
      <c r="D121" s="106"/>
      <c r="E121" s="104"/>
      <c r="F121" s="105"/>
      <c r="G121" s="106"/>
      <c r="H121" s="104">
        <f t="shared" si="2"/>
        <v>270235</v>
      </c>
      <c r="I121" s="117"/>
      <c r="J121" s="126"/>
      <c r="K121" s="1"/>
      <c r="L121" s="1"/>
      <c r="M121" s="1"/>
      <c r="N121" s="1"/>
    </row>
    <row r="122" customHeight="1" spans="1:14">
      <c r="A122" s="99">
        <v>119</v>
      </c>
      <c r="B122" s="100"/>
      <c r="C122" s="101"/>
      <c r="D122" s="102"/>
      <c r="E122" s="100"/>
      <c r="F122" s="101"/>
      <c r="G122" s="102"/>
      <c r="H122" s="100">
        <f t="shared" si="2"/>
        <v>270235</v>
      </c>
      <c r="I122" s="113"/>
      <c r="J122" s="126"/>
      <c r="K122" s="1"/>
      <c r="L122" s="1"/>
      <c r="M122" s="1"/>
      <c r="N122" s="1"/>
    </row>
    <row r="123" customHeight="1" spans="1:14">
      <c r="A123" s="103">
        <v>120</v>
      </c>
      <c r="B123" s="104"/>
      <c r="C123" s="105"/>
      <c r="D123" s="106"/>
      <c r="E123" s="104"/>
      <c r="F123" s="105"/>
      <c r="G123" s="106"/>
      <c r="H123" s="104">
        <f t="shared" si="2"/>
        <v>270235</v>
      </c>
      <c r="I123" s="117"/>
      <c r="J123" s="126"/>
      <c r="K123" s="1"/>
      <c r="L123" s="1"/>
      <c r="M123" s="1"/>
      <c r="N123" s="1"/>
    </row>
    <row r="124" customHeight="1" spans="1:14">
      <c r="A124" s="99">
        <v>121</v>
      </c>
      <c r="B124" s="100"/>
      <c r="C124" s="101"/>
      <c r="D124" s="102"/>
      <c r="E124" s="100"/>
      <c r="F124" s="101"/>
      <c r="G124" s="102"/>
      <c r="H124" s="100">
        <f t="shared" si="2"/>
        <v>270235</v>
      </c>
      <c r="I124" s="113"/>
      <c r="J124" s="126"/>
      <c r="K124" s="1"/>
      <c r="L124" s="1"/>
      <c r="M124" s="1"/>
      <c r="N124" s="1"/>
    </row>
    <row r="125" customHeight="1" spans="1:14">
      <c r="A125" s="103">
        <v>122</v>
      </c>
      <c r="B125" s="104"/>
      <c r="C125" s="105"/>
      <c r="D125" s="106"/>
      <c r="E125" s="104"/>
      <c r="F125" s="105"/>
      <c r="G125" s="106"/>
      <c r="H125" s="104">
        <f t="shared" si="2"/>
        <v>270235</v>
      </c>
      <c r="I125" s="117"/>
      <c r="J125" s="126"/>
      <c r="K125" s="1"/>
      <c r="L125" s="1"/>
      <c r="M125" s="1"/>
      <c r="N125" s="1"/>
    </row>
    <row r="126" customHeight="1" spans="1:14">
      <c r="A126" s="99">
        <v>123</v>
      </c>
      <c r="B126" s="100"/>
      <c r="C126" s="101"/>
      <c r="D126" s="102"/>
      <c r="E126" s="100"/>
      <c r="F126" s="101"/>
      <c r="G126" s="102"/>
      <c r="H126" s="100">
        <f t="shared" si="2"/>
        <v>270235</v>
      </c>
      <c r="I126" s="113"/>
      <c r="J126" s="126"/>
      <c r="K126" s="1"/>
      <c r="L126" s="1"/>
      <c r="M126" s="1"/>
      <c r="N126" s="1"/>
    </row>
    <row r="127" customHeight="1" spans="1:14">
      <c r="A127" s="103">
        <v>124</v>
      </c>
      <c r="B127" s="104"/>
      <c r="C127" s="105"/>
      <c r="D127" s="106"/>
      <c r="E127" s="104"/>
      <c r="F127" s="105"/>
      <c r="G127" s="106"/>
      <c r="H127" s="104">
        <f t="shared" si="2"/>
        <v>270235</v>
      </c>
      <c r="I127" s="117"/>
      <c r="J127" s="126"/>
      <c r="K127" s="1"/>
      <c r="L127" s="1"/>
      <c r="M127" s="1"/>
      <c r="N127" s="1"/>
    </row>
    <row r="128" customHeight="1" spans="1:14">
      <c r="A128" s="99">
        <v>125</v>
      </c>
      <c r="B128" s="100"/>
      <c r="C128" s="101"/>
      <c r="D128" s="102"/>
      <c r="E128" s="100"/>
      <c r="F128" s="101"/>
      <c r="G128" s="102"/>
      <c r="H128" s="100">
        <f t="shared" si="2"/>
        <v>270235</v>
      </c>
      <c r="I128" s="113"/>
      <c r="J128" s="126"/>
      <c r="K128" s="1"/>
      <c r="L128" s="1"/>
      <c r="M128" s="1"/>
      <c r="N128" s="1"/>
    </row>
    <row r="129" customHeight="1" spans="1:14">
      <c r="A129" s="103">
        <v>126</v>
      </c>
      <c r="B129" s="104"/>
      <c r="C129" s="105"/>
      <c r="D129" s="106"/>
      <c r="E129" s="104"/>
      <c r="F129" s="105"/>
      <c r="G129" s="106"/>
      <c r="H129" s="104">
        <f t="shared" si="2"/>
        <v>270235</v>
      </c>
      <c r="I129" s="117"/>
      <c r="J129" s="126"/>
      <c r="K129" s="1"/>
      <c r="L129" s="1"/>
      <c r="M129" s="1"/>
      <c r="N129" s="1"/>
    </row>
    <row r="130" customHeight="1" spans="1:14">
      <c r="A130" s="99">
        <v>127</v>
      </c>
      <c r="B130" s="100"/>
      <c r="C130" s="101"/>
      <c r="D130" s="102"/>
      <c r="E130" s="100"/>
      <c r="F130" s="101"/>
      <c r="G130" s="102"/>
      <c r="H130" s="100">
        <f t="shared" si="2"/>
        <v>270235</v>
      </c>
      <c r="I130" s="113"/>
      <c r="J130" s="126"/>
      <c r="K130" s="1"/>
      <c r="L130" s="1"/>
      <c r="M130" s="1"/>
      <c r="N130" s="1"/>
    </row>
    <row r="131" customHeight="1" spans="1:14">
      <c r="A131" s="103">
        <v>128</v>
      </c>
      <c r="B131" s="104"/>
      <c r="C131" s="105"/>
      <c r="D131" s="106"/>
      <c r="E131" s="104"/>
      <c r="F131" s="105"/>
      <c r="G131" s="106"/>
      <c r="H131" s="104">
        <f t="shared" si="2"/>
        <v>270235</v>
      </c>
      <c r="I131" s="117"/>
      <c r="J131" s="126"/>
      <c r="K131" s="1"/>
      <c r="L131" s="1"/>
      <c r="M131" s="1"/>
      <c r="N131" s="1"/>
    </row>
    <row r="132" customHeight="1" spans="1:14">
      <c r="A132" s="99">
        <v>129</v>
      </c>
      <c r="B132" s="100"/>
      <c r="C132" s="101"/>
      <c r="D132" s="102"/>
      <c r="E132" s="100"/>
      <c r="F132" s="101"/>
      <c r="G132" s="102"/>
      <c r="H132" s="100">
        <f t="shared" si="2"/>
        <v>270235</v>
      </c>
      <c r="I132" s="113"/>
      <c r="J132" s="126"/>
      <c r="K132" s="1"/>
      <c r="L132" s="1"/>
      <c r="M132" s="1"/>
      <c r="N132" s="1"/>
    </row>
    <row r="133" customHeight="1" spans="1:14">
      <c r="A133" s="103">
        <v>130</v>
      </c>
      <c r="B133" s="104"/>
      <c r="C133" s="105"/>
      <c r="D133" s="106"/>
      <c r="E133" s="104"/>
      <c r="F133" s="105"/>
      <c r="G133" s="106"/>
      <c r="H133" s="104">
        <f t="shared" ref="H133:H196" si="3">H132+B133-E133</f>
        <v>270235</v>
      </c>
      <c r="I133" s="117"/>
      <c r="J133" s="126"/>
      <c r="K133" s="1"/>
      <c r="L133" s="1"/>
      <c r="M133" s="1"/>
      <c r="N133" s="1"/>
    </row>
    <row r="134" customHeight="1" spans="1:14">
      <c r="A134" s="99">
        <v>131</v>
      </c>
      <c r="B134" s="100"/>
      <c r="C134" s="101"/>
      <c r="D134" s="102"/>
      <c r="E134" s="100"/>
      <c r="F134" s="101"/>
      <c r="G134" s="102"/>
      <c r="H134" s="100">
        <f t="shared" si="3"/>
        <v>270235</v>
      </c>
      <c r="I134" s="113"/>
      <c r="J134" s="126"/>
      <c r="K134" s="1"/>
      <c r="L134" s="1"/>
      <c r="M134" s="1"/>
      <c r="N134" s="1"/>
    </row>
    <row r="135" customHeight="1" spans="1:14">
      <c r="A135" s="103">
        <v>132</v>
      </c>
      <c r="B135" s="104"/>
      <c r="C135" s="105"/>
      <c r="D135" s="106"/>
      <c r="E135" s="104"/>
      <c r="F135" s="105"/>
      <c r="G135" s="106"/>
      <c r="H135" s="104">
        <f t="shared" si="3"/>
        <v>270235</v>
      </c>
      <c r="I135" s="117"/>
      <c r="J135" s="126"/>
      <c r="K135" s="1"/>
      <c r="L135" s="1"/>
      <c r="M135" s="1"/>
      <c r="N135" s="1"/>
    </row>
    <row r="136" customHeight="1" spans="1:14">
      <c r="A136" s="99">
        <v>133</v>
      </c>
      <c r="B136" s="100"/>
      <c r="C136" s="101"/>
      <c r="D136" s="102"/>
      <c r="E136" s="100"/>
      <c r="F136" s="101"/>
      <c r="G136" s="102"/>
      <c r="H136" s="100">
        <f t="shared" si="3"/>
        <v>270235</v>
      </c>
      <c r="I136" s="113"/>
      <c r="J136" s="126"/>
      <c r="K136" s="1"/>
      <c r="L136" s="1"/>
      <c r="M136" s="1"/>
      <c r="N136" s="1"/>
    </row>
    <row r="137" customHeight="1" spans="1:14">
      <c r="A137" s="103">
        <v>134</v>
      </c>
      <c r="B137" s="104"/>
      <c r="C137" s="105"/>
      <c r="D137" s="106"/>
      <c r="E137" s="104"/>
      <c r="F137" s="105"/>
      <c r="G137" s="106"/>
      <c r="H137" s="104">
        <f t="shared" si="3"/>
        <v>270235</v>
      </c>
      <c r="I137" s="117"/>
      <c r="J137" s="126"/>
      <c r="K137" s="1"/>
      <c r="L137" s="1"/>
      <c r="M137" s="1"/>
      <c r="N137" s="1"/>
    </row>
    <row r="138" customHeight="1" spans="1:14">
      <c r="A138" s="99">
        <v>135</v>
      </c>
      <c r="B138" s="100"/>
      <c r="C138" s="101"/>
      <c r="D138" s="102"/>
      <c r="E138" s="100"/>
      <c r="F138" s="101"/>
      <c r="G138" s="102"/>
      <c r="H138" s="100">
        <f t="shared" si="3"/>
        <v>270235</v>
      </c>
      <c r="I138" s="113"/>
      <c r="J138" s="126"/>
      <c r="K138" s="1"/>
      <c r="L138" s="1"/>
      <c r="M138" s="1"/>
      <c r="N138" s="1"/>
    </row>
    <row r="139" customHeight="1" spans="1:14">
      <c r="A139" s="103">
        <v>136</v>
      </c>
      <c r="B139" s="104"/>
      <c r="C139" s="105"/>
      <c r="D139" s="106"/>
      <c r="E139" s="104"/>
      <c r="F139" s="105"/>
      <c r="G139" s="106"/>
      <c r="H139" s="104">
        <f t="shared" si="3"/>
        <v>270235</v>
      </c>
      <c r="I139" s="117"/>
      <c r="J139" s="126"/>
      <c r="K139" s="1"/>
      <c r="L139" s="1"/>
      <c r="M139" s="1"/>
      <c r="N139" s="1"/>
    </row>
    <row r="140" customHeight="1" spans="1:14">
      <c r="A140" s="99">
        <v>137</v>
      </c>
      <c r="B140" s="100"/>
      <c r="C140" s="101"/>
      <c r="D140" s="102"/>
      <c r="E140" s="100"/>
      <c r="F140" s="101"/>
      <c r="G140" s="102"/>
      <c r="H140" s="100">
        <f t="shared" si="3"/>
        <v>270235</v>
      </c>
      <c r="I140" s="113"/>
      <c r="J140" s="126"/>
      <c r="K140" s="1"/>
      <c r="L140" s="1"/>
      <c r="M140" s="1"/>
      <c r="N140" s="1"/>
    </row>
    <row r="141" customHeight="1" spans="1:14">
      <c r="A141" s="103">
        <v>138</v>
      </c>
      <c r="B141" s="104"/>
      <c r="C141" s="105"/>
      <c r="D141" s="106"/>
      <c r="E141" s="104"/>
      <c r="F141" s="105"/>
      <c r="G141" s="106"/>
      <c r="H141" s="104">
        <f t="shared" si="3"/>
        <v>270235</v>
      </c>
      <c r="I141" s="117"/>
      <c r="J141" s="126"/>
      <c r="K141" s="1"/>
      <c r="L141" s="1"/>
      <c r="M141" s="1"/>
      <c r="N141" s="1"/>
    </row>
    <row r="142" customHeight="1" spans="1:14">
      <c r="A142" s="99">
        <v>139</v>
      </c>
      <c r="B142" s="100"/>
      <c r="C142" s="101"/>
      <c r="D142" s="102"/>
      <c r="E142" s="100"/>
      <c r="F142" s="101"/>
      <c r="G142" s="102"/>
      <c r="H142" s="100">
        <f t="shared" si="3"/>
        <v>270235</v>
      </c>
      <c r="I142" s="113"/>
      <c r="J142" s="126"/>
      <c r="K142" s="1"/>
      <c r="L142" s="1"/>
      <c r="M142" s="1"/>
      <c r="N142" s="1"/>
    </row>
    <row r="143" customHeight="1" spans="1:14">
      <c r="A143" s="103">
        <v>140</v>
      </c>
      <c r="B143" s="104"/>
      <c r="C143" s="105"/>
      <c r="D143" s="106"/>
      <c r="E143" s="104"/>
      <c r="F143" s="105"/>
      <c r="G143" s="106"/>
      <c r="H143" s="104">
        <f t="shared" si="3"/>
        <v>270235</v>
      </c>
      <c r="I143" s="117"/>
      <c r="J143" s="126"/>
      <c r="K143" s="1"/>
      <c r="L143" s="1"/>
      <c r="M143" s="1"/>
      <c r="N143" s="1"/>
    </row>
    <row r="144" customHeight="1" spans="1:14">
      <c r="A144" s="99">
        <v>141</v>
      </c>
      <c r="B144" s="100"/>
      <c r="C144" s="101"/>
      <c r="D144" s="102"/>
      <c r="E144" s="100"/>
      <c r="F144" s="101"/>
      <c r="G144" s="102"/>
      <c r="H144" s="100">
        <f t="shared" si="3"/>
        <v>270235</v>
      </c>
      <c r="I144" s="113"/>
      <c r="J144" s="126"/>
      <c r="K144" s="1"/>
      <c r="L144" s="1"/>
      <c r="M144" s="1"/>
      <c r="N144" s="1"/>
    </row>
    <row r="145" customHeight="1" spans="1:14">
      <c r="A145" s="103">
        <v>142</v>
      </c>
      <c r="B145" s="104"/>
      <c r="C145" s="105"/>
      <c r="D145" s="106"/>
      <c r="E145" s="104"/>
      <c r="F145" s="105"/>
      <c r="G145" s="106"/>
      <c r="H145" s="104">
        <f t="shared" si="3"/>
        <v>270235</v>
      </c>
      <c r="I145" s="117"/>
      <c r="J145" s="126"/>
      <c r="K145" s="1"/>
      <c r="L145" s="1"/>
      <c r="M145" s="1"/>
      <c r="N145" s="1"/>
    </row>
    <row r="146" customHeight="1" spans="1:14">
      <c r="A146" s="99">
        <v>143</v>
      </c>
      <c r="B146" s="100"/>
      <c r="C146" s="101"/>
      <c r="D146" s="102"/>
      <c r="E146" s="100"/>
      <c r="F146" s="101"/>
      <c r="G146" s="102"/>
      <c r="H146" s="100">
        <f t="shared" si="3"/>
        <v>270235</v>
      </c>
      <c r="I146" s="113"/>
      <c r="J146" s="126"/>
      <c r="K146" s="1"/>
      <c r="L146" s="1"/>
      <c r="M146" s="1"/>
      <c r="N146" s="1"/>
    </row>
    <row r="147" customHeight="1" spans="1:14">
      <c r="A147" s="103">
        <v>144</v>
      </c>
      <c r="B147" s="104"/>
      <c r="C147" s="105"/>
      <c r="D147" s="106"/>
      <c r="E147" s="104"/>
      <c r="F147" s="105"/>
      <c r="G147" s="106"/>
      <c r="H147" s="104">
        <f t="shared" si="3"/>
        <v>270235</v>
      </c>
      <c r="I147" s="117"/>
      <c r="J147" s="126"/>
      <c r="K147" s="1"/>
      <c r="L147" s="1"/>
      <c r="M147" s="1"/>
      <c r="N147" s="1"/>
    </row>
    <row r="148" customHeight="1" spans="1:14">
      <c r="A148" s="99">
        <v>145</v>
      </c>
      <c r="B148" s="100"/>
      <c r="C148" s="101"/>
      <c r="D148" s="102"/>
      <c r="E148" s="100"/>
      <c r="F148" s="101"/>
      <c r="G148" s="102"/>
      <c r="H148" s="100">
        <f t="shared" si="3"/>
        <v>270235</v>
      </c>
      <c r="I148" s="113"/>
      <c r="J148" s="126"/>
      <c r="K148" s="1"/>
      <c r="L148" s="1"/>
      <c r="M148" s="1"/>
      <c r="N148" s="1"/>
    </row>
    <row r="149" customHeight="1" spans="1:14">
      <c r="A149" s="103">
        <v>146</v>
      </c>
      <c r="B149" s="104"/>
      <c r="C149" s="105"/>
      <c r="D149" s="106"/>
      <c r="E149" s="104"/>
      <c r="F149" s="105"/>
      <c r="G149" s="106"/>
      <c r="H149" s="104">
        <f t="shared" si="3"/>
        <v>270235</v>
      </c>
      <c r="I149" s="117"/>
      <c r="J149" s="126"/>
      <c r="K149" s="1"/>
      <c r="L149" s="1"/>
      <c r="M149" s="1"/>
      <c r="N149" s="1"/>
    </row>
    <row r="150" customHeight="1" spans="1:14">
      <c r="A150" s="99">
        <v>147</v>
      </c>
      <c r="B150" s="100"/>
      <c r="C150" s="101"/>
      <c r="D150" s="102"/>
      <c r="E150" s="100"/>
      <c r="F150" s="101"/>
      <c r="G150" s="102"/>
      <c r="H150" s="100">
        <f t="shared" si="3"/>
        <v>270235</v>
      </c>
      <c r="I150" s="113"/>
      <c r="J150" s="126"/>
      <c r="K150" s="1"/>
      <c r="L150" s="1"/>
      <c r="M150" s="1"/>
      <c r="N150" s="1"/>
    </row>
    <row r="151" customHeight="1" spans="1:14">
      <c r="A151" s="103">
        <v>148</v>
      </c>
      <c r="B151" s="104"/>
      <c r="C151" s="105"/>
      <c r="D151" s="106"/>
      <c r="E151" s="104"/>
      <c r="F151" s="105"/>
      <c r="G151" s="106"/>
      <c r="H151" s="104">
        <f t="shared" si="3"/>
        <v>270235</v>
      </c>
      <c r="I151" s="117"/>
      <c r="J151" s="126"/>
      <c r="K151" s="1"/>
      <c r="L151" s="1"/>
      <c r="M151" s="1"/>
      <c r="N151" s="1"/>
    </row>
    <row r="152" customHeight="1" spans="1:14">
      <c r="A152" s="99">
        <v>149</v>
      </c>
      <c r="B152" s="100"/>
      <c r="C152" s="101"/>
      <c r="D152" s="102"/>
      <c r="E152" s="100"/>
      <c r="F152" s="101"/>
      <c r="G152" s="102"/>
      <c r="H152" s="100">
        <f t="shared" si="3"/>
        <v>270235</v>
      </c>
      <c r="I152" s="113"/>
      <c r="J152" s="126"/>
      <c r="K152" s="1"/>
      <c r="L152" s="1"/>
      <c r="M152" s="1"/>
      <c r="N152" s="1"/>
    </row>
    <row r="153" customHeight="1" spans="1:14">
      <c r="A153" s="103">
        <v>150</v>
      </c>
      <c r="B153" s="104"/>
      <c r="C153" s="105"/>
      <c r="D153" s="106"/>
      <c r="E153" s="104"/>
      <c r="F153" s="105"/>
      <c r="G153" s="106"/>
      <c r="H153" s="104">
        <f t="shared" si="3"/>
        <v>270235</v>
      </c>
      <c r="I153" s="117"/>
      <c r="J153" s="126"/>
      <c r="K153" s="1"/>
      <c r="L153" s="1"/>
      <c r="M153" s="1"/>
      <c r="N153" s="1"/>
    </row>
    <row r="154" customHeight="1" spans="1:14">
      <c r="A154" s="99">
        <v>151</v>
      </c>
      <c r="B154" s="100"/>
      <c r="C154" s="101"/>
      <c r="D154" s="102"/>
      <c r="E154" s="100"/>
      <c r="F154" s="101"/>
      <c r="G154" s="102"/>
      <c r="H154" s="100">
        <f t="shared" si="3"/>
        <v>270235</v>
      </c>
      <c r="I154" s="113"/>
      <c r="J154" s="126"/>
      <c r="K154" s="1"/>
      <c r="L154" s="1"/>
      <c r="M154" s="1"/>
      <c r="N154" s="1"/>
    </row>
    <row r="155" customHeight="1" spans="1:14">
      <c r="A155" s="103">
        <v>152</v>
      </c>
      <c r="B155" s="104"/>
      <c r="C155" s="105"/>
      <c r="D155" s="106"/>
      <c r="E155" s="104"/>
      <c r="F155" s="105"/>
      <c r="G155" s="106"/>
      <c r="H155" s="104">
        <f t="shared" si="3"/>
        <v>270235</v>
      </c>
      <c r="I155" s="117"/>
      <c r="J155" s="126"/>
      <c r="K155" s="1"/>
      <c r="L155" s="1"/>
      <c r="M155" s="1"/>
      <c r="N155" s="1"/>
    </row>
    <row r="156" customHeight="1" spans="1:14">
      <c r="A156" s="99">
        <v>153</v>
      </c>
      <c r="B156" s="100"/>
      <c r="C156" s="101"/>
      <c r="D156" s="102"/>
      <c r="E156" s="100"/>
      <c r="F156" s="101"/>
      <c r="G156" s="102"/>
      <c r="H156" s="100">
        <f t="shared" si="3"/>
        <v>270235</v>
      </c>
      <c r="I156" s="113"/>
      <c r="J156" s="126"/>
      <c r="K156" s="1"/>
      <c r="L156" s="1"/>
      <c r="M156" s="1"/>
      <c r="N156" s="1"/>
    </row>
    <row r="157" customHeight="1" spans="1:14">
      <c r="A157" s="103">
        <v>154</v>
      </c>
      <c r="B157" s="104"/>
      <c r="C157" s="105"/>
      <c r="D157" s="106"/>
      <c r="E157" s="104"/>
      <c r="F157" s="105"/>
      <c r="G157" s="106"/>
      <c r="H157" s="104">
        <f t="shared" si="3"/>
        <v>270235</v>
      </c>
      <c r="I157" s="117"/>
      <c r="J157" s="126"/>
      <c r="K157" s="1"/>
      <c r="L157" s="1"/>
      <c r="M157" s="1"/>
      <c r="N157" s="1"/>
    </row>
    <row r="158" customHeight="1" spans="1:14">
      <c r="A158" s="99">
        <v>155</v>
      </c>
      <c r="B158" s="100"/>
      <c r="C158" s="101"/>
      <c r="D158" s="102"/>
      <c r="E158" s="100"/>
      <c r="F158" s="101"/>
      <c r="G158" s="102"/>
      <c r="H158" s="100">
        <f t="shared" si="3"/>
        <v>270235</v>
      </c>
      <c r="I158" s="113"/>
      <c r="J158" s="126"/>
      <c r="K158" s="1"/>
      <c r="L158" s="1"/>
      <c r="M158" s="1"/>
      <c r="N158" s="1"/>
    </row>
    <row r="159" customHeight="1" spans="1:14">
      <c r="A159" s="103">
        <v>156</v>
      </c>
      <c r="B159" s="104"/>
      <c r="C159" s="105"/>
      <c r="D159" s="106"/>
      <c r="E159" s="104"/>
      <c r="F159" s="105"/>
      <c r="G159" s="106"/>
      <c r="H159" s="104">
        <f t="shared" si="3"/>
        <v>270235</v>
      </c>
      <c r="I159" s="117"/>
      <c r="J159" s="126"/>
      <c r="K159" s="1"/>
      <c r="L159" s="1"/>
      <c r="M159" s="1"/>
      <c r="N159" s="1"/>
    </row>
    <row r="160" customHeight="1" spans="1:14">
      <c r="A160" s="99">
        <v>157</v>
      </c>
      <c r="B160" s="100"/>
      <c r="C160" s="101"/>
      <c r="D160" s="102"/>
      <c r="E160" s="100"/>
      <c r="F160" s="101"/>
      <c r="G160" s="102"/>
      <c r="H160" s="100">
        <f t="shared" si="3"/>
        <v>270235</v>
      </c>
      <c r="I160" s="113"/>
      <c r="J160" s="126"/>
      <c r="K160" s="1"/>
      <c r="L160" s="1"/>
      <c r="M160" s="1"/>
      <c r="N160" s="1"/>
    </row>
    <row r="161" customHeight="1" spans="1:14">
      <c r="A161" s="103">
        <v>158</v>
      </c>
      <c r="B161" s="104"/>
      <c r="C161" s="105"/>
      <c r="D161" s="106"/>
      <c r="E161" s="104"/>
      <c r="F161" s="105"/>
      <c r="G161" s="106"/>
      <c r="H161" s="104">
        <f t="shared" si="3"/>
        <v>270235</v>
      </c>
      <c r="I161" s="117"/>
      <c r="J161" s="126"/>
      <c r="K161" s="1"/>
      <c r="L161" s="1"/>
      <c r="M161" s="1"/>
      <c r="N161" s="1"/>
    </row>
    <row r="162" customHeight="1" spans="1:14">
      <c r="A162" s="99">
        <v>159</v>
      </c>
      <c r="B162" s="100"/>
      <c r="C162" s="101"/>
      <c r="D162" s="102"/>
      <c r="E162" s="100"/>
      <c r="F162" s="101"/>
      <c r="G162" s="102"/>
      <c r="H162" s="100">
        <f t="shared" si="3"/>
        <v>270235</v>
      </c>
      <c r="I162" s="113"/>
      <c r="J162" s="126"/>
      <c r="K162" s="1"/>
      <c r="L162" s="1"/>
      <c r="M162" s="1"/>
      <c r="N162" s="1"/>
    </row>
    <row r="163" customHeight="1" spans="1:14">
      <c r="A163" s="103">
        <v>160</v>
      </c>
      <c r="B163" s="104"/>
      <c r="C163" s="105"/>
      <c r="D163" s="106"/>
      <c r="E163" s="104"/>
      <c r="F163" s="105"/>
      <c r="G163" s="106"/>
      <c r="H163" s="104">
        <f t="shared" si="3"/>
        <v>270235</v>
      </c>
      <c r="I163" s="117"/>
      <c r="J163" s="126"/>
      <c r="K163" s="1"/>
      <c r="L163" s="1"/>
      <c r="M163" s="1"/>
      <c r="N163" s="1"/>
    </row>
    <row r="164" customHeight="1" spans="1:14">
      <c r="A164" s="99">
        <v>161</v>
      </c>
      <c r="B164" s="100"/>
      <c r="C164" s="101"/>
      <c r="D164" s="102"/>
      <c r="E164" s="100"/>
      <c r="F164" s="101"/>
      <c r="G164" s="102"/>
      <c r="H164" s="100">
        <f t="shared" si="3"/>
        <v>270235</v>
      </c>
      <c r="I164" s="113"/>
      <c r="J164" s="126"/>
      <c r="K164" s="1"/>
      <c r="L164" s="1"/>
      <c r="M164" s="1"/>
      <c r="N164" s="1"/>
    </row>
    <row r="165" customHeight="1" spans="1:14">
      <c r="A165" s="103">
        <v>162</v>
      </c>
      <c r="B165" s="104"/>
      <c r="C165" s="105"/>
      <c r="D165" s="106"/>
      <c r="E165" s="104"/>
      <c r="F165" s="105"/>
      <c r="G165" s="106"/>
      <c r="H165" s="104">
        <f t="shared" si="3"/>
        <v>270235</v>
      </c>
      <c r="I165" s="117"/>
      <c r="J165" s="126"/>
      <c r="K165" s="1"/>
      <c r="L165" s="1"/>
      <c r="M165" s="1"/>
      <c r="N165" s="1"/>
    </row>
    <row r="166" customHeight="1" spans="1:14">
      <c r="A166" s="99">
        <v>163</v>
      </c>
      <c r="B166" s="100"/>
      <c r="C166" s="101"/>
      <c r="D166" s="102"/>
      <c r="E166" s="100"/>
      <c r="F166" s="101"/>
      <c r="G166" s="102"/>
      <c r="H166" s="100">
        <f t="shared" si="3"/>
        <v>270235</v>
      </c>
      <c r="I166" s="113"/>
      <c r="J166" s="126"/>
      <c r="K166" s="1"/>
      <c r="L166" s="1"/>
      <c r="M166" s="1"/>
      <c r="N166" s="1"/>
    </row>
    <row r="167" customHeight="1" spans="1:14">
      <c r="A167" s="103">
        <v>164</v>
      </c>
      <c r="B167" s="104"/>
      <c r="C167" s="105"/>
      <c r="D167" s="106"/>
      <c r="E167" s="104"/>
      <c r="F167" s="105"/>
      <c r="G167" s="106"/>
      <c r="H167" s="104">
        <f t="shared" si="3"/>
        <v>270235</v>
      </c>
      <c r="I167" s="117"/>
      <c r="J167" s="126"/>
      <c r="K167" s="1"/>
      <c r="L167" s="1"/>
      <c r="M167" s="1"/>
      <c r="N167" s="1"/>
    </row>
    <row r="168" customHeight="1" spans="1:14">
      <c r="A168" s="99">
        <v>165</v>
      </c>
      <c r="B168" s="100"/>
      <c r="C168" s="101"/>
      <c r="D168" s="102"/>
      <c r="E168" s="100"/>
      <c r="F168" s="101"/>
      <c r="G168" s="102"/>
      <c r="H168" s="100">
        <f t="shared" si="3"/>
        <v>270235</v>
      </c>
      <c r="I168" s="113"/>
      <c r="J168" s="126"/>
      <c r="K168" s="1"/>
      <c r="L168" s="1"/>
      <c r="M168" s="1"/>
      <c r="N168" s="1"/>
    </row>
    <row r="169" customHeight="1" spans="1:14">
      <c r="A169" s="103">
        <v>166</v>
      </c>
      <c r="B169" s="104"/>
      <c r="C169" s="105"/>
      <c r="D169" s="106"/>
      <c r="E169" s="104"/>
      <c r="F169" s="105"/>
      <c r="G169" s="106"/>
      <c r="H169" s="104">
        <f t="shared" si="3"/>
        <v>270235</v>
      </c>
      <c r="I169" s="117"/>
      <c r="J169" s="126"/>
      <c r="K169" s="1"/>
      <c r="L169" s="1"/>
      <c r="M169" s="1"/>
      <c r="N169" s="1"/>
    </row>
    <row r="170" customHeight="1" spans="1:14">
      <c r="A170" s="99">
        <v>167</v>
      </c>
      <c r="B170" s="100"/>
      <c r="C170" s="101"/>
      <c r="D170" s="102"/>
      <c r="E170" s="100"/>
      <c r="F170" s="101"/>
      <c r="G170" s="102"/>
      <c r="H170" s="100">
        <f t="shared" si="3"/>
        <v>270235</v>
      </c>
      <c r="I170" s="113"/>
      <c r="J170" s="126"/>
      <c r="K170" s="1"/>
      <c r="L170" s="1"/>
      <c r="M170" s="1"/>
      <c r="N170" s="1"/>
    </row>
    <row r="171" customHeight="1" spans="1:14">
      <c r="A171" s="103">
        <v>168</v>
      </c>
      <c r="B171" s="104"/>
      <c r="C171" s="105"/>
      <c r="D171" s="106"/>
      <c r="E171" s="104"/>
      <c r="F171" s="105"/>
      <c r="G171" s="106"/>
      <c r="H171" s="104">
        <f t="shared" si="3"/>
        <v>270235</v>
      </c>
      <c r="I171" s="117"/>
      <c r="J171" s="126"/>
      <c r="K171" s="1"/>
      <c r="L171" s="1"/>
      <c r="M171" s="1"/>
      <c r="N171" s="1"/>
    </row>
    <row r="172" customHeight="1" spans="1:14">
      <c r="A172" s="99">
        <v>169</v>
      </c>
      <c r="B172" s="100"/>
      <c r="C172" s="101"/>
      <c r="D172" s="102"/>
      <c r="E172" s="100"/>
      <c r="F172" s="101"/>
      <c r="G172" s="102"/>
      <c r="H172" s="100">
        <f t="shared" si="3"/>
        <v>270235</v>
      </c>
      <c r="I172" s="113"/>
      <c r="J172" s="126"/>
      <c r="K172" s="1"/>
      <c r="L172" s="1"/>
      <c r="M172" s="1"/>
      <c r="N172" s="1"/>
    </row>
    <row r="173" customHeight="1" spans="1:14">
      <c r="A173" s="103">
        <v>170</v>
      </c>
      <c r="B173" s="104"/>
      <c r="C173" s="105"/>
      <c r="D173" s="106"/>
      <c r="E173" s="104"/>
      <c r="F173" s="105"/>
      <c r="G173" s="106"/>
      <c r="H173" s="104">
        <f t="shared" si="3"/>
        <v>270235</v>
      </c>
      <c r="I173" s="117"/>
      <c r="J173" s="126"/>
      <c r="K173" s="1"/>
      <c r="L173" s="1"/>
      <c r="M173" s="1"/>
      <c r="N173" s="1"/>
    </row>
    <row r="174" customHeight="1" spans="1:14">
      <c r="A174" s="99">
        <v>171</v>
      </c>
      <c r="B174" s="100"/>
      <c r="C174" s="101"/>
      <c r="D174" s="102"/>
      <c r="E174" s="100"/>
      <c r="F174" s="101"/>
      <c r="G174" s="102"/>
      <c r="H174" s="100">
        <f t="shared" si="3"/>
        <v>270235</v>
      </c>
      <c r="I174" s="113"/>
      <c r="J174" s="126"/>
      <c r="K174" s="1"/>
      <c r="L174" s="1"/>
      <c r="M174" s="1"/>
      <c r="N174" s="1"/>
    </row>
    <row r="175" customHeight="1" spans="1:14">
      <c r="A175" s="103">
        <v>172</v>
      </c>
      <c r="B175" s="104"/>
      <c r="C175" s="105"/>
      <c r="D175" s="106"/>
      <c r="E175" s="104"/>
      <c r="F175" s="105"/>
      <c r="G175" s="106"/>
      <c r="H175" s="104">
        <f t="shared" si="3"/>
        <v>270235</v>
      </c>
      <c r="I175" s="117"/>
      <c r="J175" s="126"/>
      <c r="K175" s="1"/>
      <c r="L175" s="1"/>
      <c r="M175" s="1"/>
      <c r="N175" s="1"/>
    </row>
    <row r="176" customHeight="1" spans="1:14">
      <c r="A176" s="99">
        <v>173</v>
      </c>
      <c r="B176" s="100"/>
      <c r="C176" s="101"/>
      <c r="D176" s="102"/>
      <c r="E176" s="100"/>
      <c r="F176" s="101"/>
      <c r="G176" s="102"/>
      <c r="H176" s="100">
        <f t="shared" si="3"/>
        <v>270235</v>
      </c>
      <c r="I176" s="113"/>
      <c r="J176" s="126"/>
      <c r="K176" s="1"/>
      <c r="L176" s="1"/>
      <c r="M176" s="1"/>
      <c r="N176" s="1"/>
    </row>
    <row r="177" customHeight="1" spans="1:14">
      <c r="A177" s="103">
        <v>174</v>
      </c>
      <c r="B177" s="104"/>
      <c r="C177" s="105"/>
      <c r="D177" s="106"/>
      <c r="E177" s="104"/>
      <c r="F177" s="105"/>
      <c r="G177" s="106"/>
      <c r="H177" s="104">
        <f t="shared" si="3"/>
        <v>270235</v>
      </c>
      <c r="I177" s="117"/>
      <c r="J177" s="126"/>
      <c r="K177" s="1"/>
      <c r="L177" s="1"/>
      <c r="M177" s="1"/>
      <c r="N177" s="1"/>
    </row>
    <row r="178" customHeight="1" spans="1:14">
      <c r="A178" s="99">
        <v>175</v>
      </c>
      <c r="B178" s="100"/>
      <c r="C178" s="101"/>
      <c r="D178" s="102"/>
      <c r="E178" s="100"/>
      <c r="F178" s="101"/>
      <c r="G178" s="102"/>
      <c r="H178" s="100">
        <f t="shared" si="3"/>
        <v>270235</v>
      </c>
      <c r="I178" s="113"/>
      <c r="J178" s="126"/>
      <c r="K178" s="1"/>
      <c r="L178" s="1"/>
      <c r="M178" s="1"/>
      <c r="N178" s="1"/>
    </row>
    <row r="179" customHeight="1" spans="1:14">
      <c r="A179" s="103">
        <v>176</v>
      </c>
      <c r="B179" s="104"/>
      <c r="C179" s="105"/>
      <c r="D179" s="106"/>
      <c r="E179" s="104"/>
      <c r="F179" s="105"/>
      <c r="G179" s="106"/>
      <c r="H179" s="104">
        <f t="shared" si="3"/>
        <v>270235</v>
      </c>
      <c r="I179" s="117"/>
      <c r="J179" s="126"/>
      <c r="K179" s="1"/>
      <c r="L179" s="1"/>
      <c r="M179" s="1"/>
      <c r="N179" s="1"/>
    </row>
    <row r="180" customHeight="1" spans="1:14">
      <c r="A180" s="99">
        <v>177</v>
      </c>
      <c r="B180" s="100"/>
      <c r="C180" s="101"/>
      <c r="D180" s="102"/>
      <c r="E180" s="100"/>
      <c r="F180" s="101"/>
      <c r="G180" s="102"/>
      <c r="H180" s="100">
        <f t="shared" si="3"/>
        <v>270235</v>
      </c>
      <c r="I180" s="113"/>
      <c r="J180" s="126"/>
      <c r="K180" s="1"/>
      <c r="L180" s="1"/>
      <c r="M180" s="1"/>
      <c r="N180" s="1"/>
    </row>
    <row r="181" customHeight="1" spans="1:14">
      <c r="A181" s="103">
        <v>178</v>
      </c>
      <c r="B181" s="104"/>
      <c r="C181" s="105"/>
      <c r="D181" s="106"/>
      <c r="E181" s="104"/>
      <c r="F181" s="105"/>
      <c r="G181" s="106"/>
      <c r="H181" s="104">
        <f t="shared" si="3"/>
        <v>270235</v>
      </c>
      <c r="I181" s="117"/>
      <c r="J181" s="126"/>
      <c r="K181" s="1"/>
      <c r="L181" s="1"/>
      <c r="M181" s="1"/>
      <c r="N181" s="1"/>
    </row>
    <row r="182" customHeight="1" spans="1:14">
      <c r="A182" s="99">
        <v>179</v>
      </c>
      <c r="B182" s="100"/>
      <c r="C182" s="101"/>
      <c r="D182" s="102"/>
      <c r="E182" s="100"/>
      <c r="F182" s="101"/>
      <c r="G182" s="102"/>
      <c r="H182" s="100">
        <f t="shared" si="3"/>
        <v>270235</v>
      </c>
      <c r="I182" s="113"/>
      <c r="J182" s="126"/>
      <c r="K182" s="1"/>
      <c r="L182" s="1"/>
      <c r="M182" s="1"/>
      <c r="N182" s="1"/>
    </row>
    <row r="183" customHeight="1" spans="1:14">
      <c r="A183" s="103">
        <v>180</v>
      </c>
      <c r="B183" s="104"/>
      <c r="C183" s="105"/>
      <c r="D183" s="106"/>
      <c r="E183" s="104"/>
      <c r="F183" s="105"/>
      <c r="G183" s="106"/>
      <c r="H183" s="104">
        <f t="shared" si="3"/>
        <v>270235</v>
      </c>
      <c r="I183" s="117"/>
      <c r="J183" s="126"/>
      <c r="K183" s="1"/>
      <c r="L183" s="1"/>
      <c r="M183" s="1"/>
      <c r="N183" s="1"/>
    </row>
    <row r="184" customHeight="1" spans="1:14">
      <c r="A184" s="99">
        <v>181</v>
      </c>
      <c r="B184" s="100"/>
      <c r="C184" s="101"/>
      <c r="D184" s="102"/>
      <c r="E184" s="100"/>
      <c r="F184" s="101"/>
      <c r="G184" s="102"/>
      <c r="H184" s="100">
        <f t="shared" si="3"/>
        <v>270235</v>
      </c>
      <c r="I184" s="113"/>
      <c r="J184" s="126"/>
      <c r="K184" s="1"/>
      <c r="L184" s="1"/>
      <c r="M184" s="1"/>
      <c r="N184" s="1"/>
    </row>
    <row r="185" customHeight="1" spans="1:14">
      <c r="A185" s="103">
        <v>182</v>
      </c>
      <c r="B185" s="104"/>
      <c r="C185" s="105"/>
      <c r="D185" s="106"/>
      <c r="E185" s="104"/>
      <c r="F185" s="105"/>
      <c r="G185" s="106"/>
      <c r="H185" s="104">
        <f t="shared" si="3"/>
        <v>270235</v>
      </c>
      <c r="I185" s="117"/>
      <c r="J185" s="126"/>
      <c r="K185" s="1"/>
      <c r="L185" s="1"/>
      <c r="M185" s="1"/>
      <c r="N185" s="1"/>
    </row>
    <row r="186" customHeight="1" spans="1:14">
      <c r="A186" s="99">
        <v>183</v>
      </c>
      <c r="B186" s="100"/>
      <c r="C186" s="101"/>
      <c r="D186" s="102"/>
      <c r="E186" s="100"/>
      <c r="F186" s="101"/>
      <c r="G186" s="102"/>
      <c r="H186" s="100">
        <f t="shared" si="3"/>
        <v>270235</v>
      </c>
      <c r="I186" s="113"/>
      <c r="J186" s="126"/>
      <c r="K186" s="1"/>
      <c r="L186" s="1"/>
      <c r="M186" s="1"/>
      <c r="N186" s="1"/>
    </row>
    <row r="187" customHeight="1" spans="1:14">
      <c r="A187" s="103">
        <v>184</v>
      </c>
      <c r="B187" s="104"/>
      <c r="C187" s="105"/>
      <c r="D187" s="106"/>
      <c r="E187" s="104"/>
      <c r="F187" s="105"/>
      <c r="G187" s="106"/>
      <c r="H187" s="104">
        <f t="shared" si="3"/>
        <v>270235</v>
      </c>
      <c r="I187" s="117"/>
      <c r="J187" s="126"/>
      <c r="K187" s="1"/>
      <c r="L187" s="1"/>
      <c r="M187" s="1"/>
      <c r="N187" s="1"/>
    </row>
    <row r="188" customHeight="1" spans="1:14">
      <c r="A188" s="99">
        <v>185</v>
      </c>
      <c r="B188" s="100"/>
      <c r="C188" s="101"/>
      <c r="D188" s="102"/>
      <c r="E188" s="100"/>
      <c r="F188" s="101"/>
      <c r="G188" s="102"/>
      <c r="H188" s="100">
        <f t="shared" si="3"/>
        <v>270235</v>
      </c>
      <c r="I188" s="113"/>
      <c r="J188" s="126"/>
      <c r="K188" s="1"/>
      <c r="L188" s="1"/>
      <c r="M188" s="1"/>
      <c r="N188" s="1"/>
    </row>
    <row r="189" customHeight="1" spans="1:14">
      <c r="A189" s="103">
        <v>186</v>
      </c>
      <c r="B189" s="104"/>
      <c r="C189" s="105"/>
      <c r="D189" s="106"/>
      <c r="E189" s="104"/>
      <c r="F189" s="105"/>
      <c r="G189" s="106"/>
      <c r="H189" s="104">
        <f t="shared" si="3"/>
        <v>270235</v>
      </c>
      <c r="I189" s="117"/>
      <c r="J189" s="126"/>
      <c r="K189" s="1"/>
      <c r="L189" s="1"/>
      <c r="M189" s="1"/>
      <c r="N189" s="1"/>
    </row>
    <row r="190" customHeight="1" spans="1:14">
      <c r="A190" s="99">
        <v>187</v>
      </c>
      <c r="B190" s="100"/>
      <c r="C190" s="101"/>
      <c r="D190" s="102"/>
      <c r="E190" s="100"/>
      <c r="F190" s="101"/>
      <c r="G190" s="102"/>
      <c r="H190" s="100">
        <f t="shared" si="3"/>
        <v>270235</v>
      </c>
      <c r="I190" s="113"/>
      <c r="J190" s="126"/>
      <c r="K190" s="1"/>
      <c r="L190" s="1"/>
      <c r="M190" s="1"/>
      <c r="N190" s="1"/>
    </row>
    <row r="191" customHeight="1" spans="1:14">
      <c r="A191" s="103">
        <v>188</v>
      </c>
      <c r="B191" s="104"/>
      <c r="C191" s="105"/>
      <c r="D191" s="106"/>
      <c r="E191" s="104"/>
      <c r="F191" s="105"/>
      <c r="G191" s="106"/>
      <c r="H191" s="104">
        <f t="shared" si="3"/>
        <v>270235</v>
      </c>
      <c r="I191" s="117"/>
      <c r="J191" s="126"/>
      <c r="K191" s="1"/>
      <c r="L191" s="1"/>
      <c r="M191" s="1"/>
      <c r="N191" s="1"/>
    </row>
    <row r="192" customHeight="1" spans="1:14">
      <c r="A192" s="99">
        <v>189</v>
      </c>
      <c r="B192" s="100"/>
      <c r="C192" s="101"/>
      <c r="D192" s="102"/>
      <c r="E192" s="100"/>
      <c r="F192" s="101"/>
      <c r="G192" s="102"/>
      <c r="H192" s="100">
        <f t="shared" si="3"/>
        <v>270235</v>
      </c>
      <c r="I192" s="113"/>
      <c r="J192" s="126"/>
      <c r="K192" s="1"/>
      <c r="L192" s="1"/>
      <c r="M192" s="1"/>
      <c r="N192" s="1"/>
    </row>
    <row r="193" customHeight="1" spans="1:14">
      <c r="A193" s="103">
        <v>190</v>
      </c>
      <c r="B193" s="104"/>
      <c r="C193" s="105"/>
      <c r="D193" s="106"/>
      <c r="E193" s="104"/>
      <c r="F193" s="105"/>
      <c r="G193" s="106"/>
      <c r="H193" s="104">
        <f t="shared" si="3"/>
        <v>270235</v>
      </c>
      <c r="I193" s="117"/>
      <c r="J193" s="126"/>
      <c r="K193" s="1"/>
      <c r="L193" s="1"/>
      <c r="M193" s="1"/>
      <c r="N193" s="1"/>
    </row>
    <row r="194" customHeight="1" spans="1:14">
      <c r="A194" s="99">
        <v>191</v>
      </c>
      <c r="B194" s="100"/>
      <c r="C194" s="101"/>
      <c r="D194" s="102"/>
      <c r="E194" s="100"/>
      <c r="F194" s="101"/>
      <c r="G194" s="102"/>
      <c r="H194" s="100">
        <f t="shared" si="3"/>
        <v>270235</v>
      </c>
      <c r="I194" s="113"/>
      <c r="J194" s="126"/>
      <c r="K194" s="1"/>
      <c r="L194" s="1"/>
      <c r="M194" s="1"/>
      <c r="N194" s="1"/>
    </row>
    <row r="195" customHeight="1" spans="1:14">
      <c r="A195" s="103">
        <v>192</v>
      </c>
      <c r="B195" s="104"/>
      <c r="C195" s="105"/>
      <c r="D195" s="106"/>
      <c r="E195" s="104"/>
      <c r="F195" s="105"/>
      <c r="G195" s="106"/>
      <c r="H195" s="104">
        <f t="shared" si="3"/>
        <v>270235</v>
      </c>
      <c r="I195" s="117"/>
      <c r="J195" s="126"/>
      <c r="K195" s="1"/>
      <c r="L195" s="1"/>
      <c r="M195" s="1"/>
      <c r="N195" s="1"/>
    </row>
    <row r="196" customHeight="1" spans="1:14">
      <c r="A196" s="99">
        <v>193</v>
      </c>
      <c r="B196" s="100"/>
      <c r="C196" s="101"/>
      <c r="D196" s="102"/>
      <c r="E196" s="100"/>
      <c r="F196" s="101"/>
      <c r="G196" s="102"/>
      <c r="H196" s="100">
        <f t="shared" si="3"/>
        <v>270235</v>
      </c>
      <c r="I196" s="113"/>
      <c r="J196" s="126"/>
      <c r="K196" s="1"/>
      <c r="L196" s="1"/>
      <c r="M196" s="1"/>
      <c r="N196" s="1"/>
    </row>
    <row r="197" customHeight="1" spans="1:14">
      <c r="A197" s="103">
        <v>194</v>
      </c>
      <c r="B197" s="104"/>
      <c r="C197" s="105"/>
      <c r="D197" s="106"/>
      <c r="E197" s="104"/>
      <c r="F197" s="105"/>
      <c r="G197" s="106"/>
      <c r="H197" s="104">
        <f t="shared" ref="H197:H260" si="4">H196+B197-E197</f>
        <v>270235</v>
      </c>
      <c r="I197" s="117"/>
      <c r="J197" s="126"/>
      <c r="K197" s="1"/>
      <c r="L197" s="1"/>
      <c r="M197" s="1"/>
      <c r="N197" s="1"/>
    </row>
    <row r="198" customHeight="1" spans="1:14">
      <c r="A198" s="99">
        <v>195</v>
      </c>
      <c r="B198" s="100"/>
      <c r="C198" s="101"/>
      <c r="D198" s="102"/>
      <c r="E198" s="100"/>
      <c r="F198" s="101"/>
      <c r="G198" s="102"/>
      <c r="H198" s="100">
        <f t="shared" si="4"/>
        <v>270235</v>
      </c>
      <c r="I198" s="113"/>
      <c r="J198" s="126"/>
      <c r="K198" s="1"/>
      <c r="L198" s="1"/>
      <c r="M198" s="1"/>
      <c r="N198" s="1"/>
    </row>
    <row r="199" customHeight="1" spans="1:14">
      <c r="A199" s="103">
        <v>196</v>
      </c>
      <c r="B199" s="104"/>
      <c r="C199" s="105"/>
      <c r="D199" s="106"/>
      <c r="E199" s="104"/>
      <c r="F199" s="105"/>
      <c r="G199" s="106"/>
      <c r="H199" s="104">
        <f t="shared" si="4"/>
        <v>270235</v>
      </c>
      <c r="I199" s="117"/>
      <c r="J199" s="126"/>
      <c r="K199" s="1"/>
      <c r="L199" s="1"/>
      <c r="M199" s="1"/>
      <c r="N199" s="1"/>
    </row>
    <row r="200" customHeight="1" spans="1:14">
      <c r="A200" s="99">
        <v>197</v>
      </c>
      <c r="B200" s="100"/>
      <c r="C200" s="101"/>
      <c r="D200" s="102"/>
      <c r="E200" s="100"/>
      <c r="F200" s="101"/>
      <c r="G200" s="102"/>
      <c r="H200" s="100">
        <f t="shared" si="4"/>
        <v>270235</v>
      </c>
      <c r="I200" s="113"/>
      <c r="J200" s="126"/>
      <c r="K200" s="1"/>
      <c r="L200" s="1"/>
      <c r="M200" s="1"/>
      <c r="N200" s="1"/>
    </row>
    <row r="201" customHeight="1" spans="1:14">
      <c r="A201" s="103">
        <v>198</v>
      </c>
      <c r="B201" s="104"/>
      <c r="C201" s="105"/>
      <c r="D201" s="106"/>
      <c r="E201" s="104"/>
      <c r="F201" s="105"/>
      <c r="G201" s="106"/>
      <c r="H201" s="104">
        <f t="shared" si="4"/>
        <v>270235</v>
      </c>
      <c r="I201" s="117"/>
      <c r="J201" s="126"/>
      <c r="K201" s="1"/>
      <c r="L201" s="1"/>
      <c r="M201" s="1"/>
      <c r="N201" s="1"/>
    </row>
    <row r="202" customHeight="1" spans="1:14">
      <c r="A202" s="99">
        <v>199</v>
      </c>
      <c r="B202" s="100"/>
      <c r="C202" s="101"/>
      <c r="D202" s="102"/>
      <c r="E202" s="100"/>
      <c r="F202" s="101"/>
      <c r="G202" s="102"/>
      <c r="H202" s="100">
        <f t="shared" si="4"/>
        <v>270235</v>
      </c>
      <c r="I202" s="113"/>
      <c r="J202" s="126"/>
      <c r="K202" s="1"/>
      <c r="L202" s="1"/>
      <c r="M202" s="1"/>
      <c r="N202" s="1"/>
    </row>
    <row r="203" customHeight="1" spans="1:14">
      <c r="A203" s="103">
        <v>200</v>
      </c>
      <c r="B203" s="104"/>
      <c r="C203" s="105"/>
      <c r="D203" s="106"/>
      <c r="E203" s="104"/>
      <c r="F203" s="105"/>
      <c r="G203" s="106"/>
      <c r="H203" s="104">
        <f t="shared" si="4"/>
        <v>270235</v>
      </c>
      <c r="I203" s="117"/>
      <c r="J203" s="126"/>
      <c r="K203" s="1"/>
      <c r="L203" s="1"/>
      <c r="M203" s="1"/>
      <c r="N203" s="1"/>
    </row>
    <row r="204" customHeight="1" spans="1:14">
      <c r="A204" s="99">
        <v>201</v>
      </c>
      <c r="B204" s="100"/>
      <c r="C204" s="101"/>
      <c r="D204" s="102"/>
      <c r="E204" s="100"/>
      <c r="F204" s="101"/>
      <c r="G204" s="102"/>
      <c r="H204" s="100">
        <f t="shared" si="4"/>
        <v>270235</v>
      </c>
      <c r="I204" s="113"/>
      <c r="J204" s="126"/>
      <c r="K204" s="1"/>
      <c r="L204" s="1"/>
      <c r="M204" s="1"/>
      <c r="N204" s="1"/>
    </row>
    <row r="205" customHeight="1" spans="1:14">
      <c r="A205" s="103">
        <v>202</v>
      </c>
      <c r="B205" s="104"/>
      <c r="C205" s="105"/>
      <c r="D205" s="106"/>
      <c r="E205" s="104"/>
      <c r="F205" s="105"/>
      <c r="G205" s="106"/>
      <c r="H205" s="104">
        <f t="shared" si="4"/>
        <v>270235</v>
      </c>
      <c r="I205" s="117"/>
      <c r="J205" s="126"/>
      <c r="K205" s="1"/>
      <c r="L205" s="1"/>
      <c r="M205" s="1"/>
      <c r="N205" s="1"/>
    </row>
    <row r="206" customHeight="1" spans="1:14">
      <c r="A206" s="99">
        <v>203</v>
      </c>
      <c r="B206" s="100"/>
      <c r="C206" s="101"/>
      <c r="D206" s="102"/>
      <c r="E206" s="100"/>
      <c r="F206" s="101"/>
      <c r="G206" s="102"/>
      <c r="H206" s="100">
        <f t="shared" si="4"/>
        <v>270235</v>
      </c>
      <c r="I206" s="113"/>
      <c r="J206" s="126"/>
      <c r="K206" s="1"/>
      <c r="L206" s="1"/>
      <c r="M206" s="1"/>
      <c r="N206" s="1"/>
    </row>
    <row r="207" customHeight="1" spans="1:14">
      <c r="A207" s="103">
        <v>204</v>
      </c>
      <c r="B207" s="104"/>
      <c r="C207" s="105"/>
      <c r="D207" s="106"/>
      <c r="E207" s="104"/>
      <c r="F207" s="105"/>
      <c r="G207" s="106"/>
      <c r="H207" s="104">
        <f t="shared" si="4"/>
        <v>270235</v>
      </c>
      <c r="I207" s="117"/>
      <c r="J207" s="126"/>
      <c r="K207" s="1"/>
      <c r="L207" s="1"/>
      <c r="M207" s="1"/>
      <c r="N207" s="1"/>
    </row>
    <row r="208" customHeight="1" spans="1:14">
      <c r="A208" s="99">
        <v>205</v>
      </c>
      <c r="B208" s="100"/>
      <c r="C208" s="101"/>
      <c r="D208" s="102"/>
      <c r="E208" s="100"/>
      <c r="F208" s="101"/>
      <c r="G208" s="102"/>
      <c r="H208" s="100">
        <f t="shared" si="4"/>
        <v>270235</v>
      </c>
      <c r="I208" s="113"/>
      <c r="J208" s="126"/>
      <c r="K208" s="1"/>
      <c r="L208" s="1"/>
      <c r="M208" s="1"/>
      <c r="N208" s="1"/>
    </row>
    <row r="209" customHeight="1" spans="1:14">
      <c r="A209" s="103">
        <v>206</v>
      </c>
      <c r="B209" s="104"/>
      <c r="C209" s="105"/>
      <c r="D209" s="106"/>
      <c r="E209" s="104"/>
      <c r="F209" s="105"/>
      <c r="G209" s="106"/>
      <c r="H209" s="104">
        <f t="shared" si="4"/>
        <v>270235</v>
      </c>
      <c r="I209" s="117"/>
      <c r="J209" s="126"/>
      <c r="K209" s="1"/>
      <c r="L209" s="1"/>
      <c r="M209" s="1"/>
      <c r="N209" s="1"/>
    </row>
    <row r="210" customHeight="1" spans="1:14">
      <c r="A210" s="99">
        <v>207</v>
      </c>
      <c r="B210" s="100"/>
      <c r="C210" s="101"/>
      <c r="D210" s="102"/>
      <c r="E210" s="100"/>
      <c r="F210" s="101"/>
      <c r="G210" s="102"/>
      <c r="H210" s="100">
        <f t="shared" si="4"/>
        <v>270235</v>
      </c>
      <c r="I210" s="113"/>
      <c r="J210" s="126"/>
      <c r="K210" s="1"/>
      <c r="L210" s="1"/>
      <c r="M210" s="1"/>
      <c r="N210" s="1"/>
    </row>
    <row r="211" customHeight="1" spans="1:14">
      <c r="A211" s="103">
        <v>208</v>
      </c>
      <c r="B211" s="104"/>
      <c r="C211" s="105"/>
      <c r="D211" s="106"/>
      <c r="E211" s="104"/>
      <c r="F211" s="105"/>
      <c r="G211" s="106"/>
      <c r="H211" s="104">
        <f t="shared" si="4"/>
        <v>270235</v>
      </c>
      <c r="I211" s="117"/>
      <c r="J211" s="126"/>
      <c r="K211" s="1"/>
      <c r="L211" s="1"/>
      <c r="M211" s="1"/>
      <c r="N211" s="1"/>
    </row>
    <row r="212" customHeight="1" spans="1:14">
      <c r="A212" s="99">
        <v>209</v>
      </c>
      <c r="B212" s="100"/>
      <c r="C212" s="101"/>
      <c r="D212" s="102"/>
      <c r="E212" s="100"/>
      <c r="F212" s="101"/>
      <c r="G212" s="102"/>
      <c r="H212" s="100">
        <f t="shared" si="4"/>
        <v>270235</v>
      </c>
      <c r="I212" s="113"/>
      <c r="J212" s="126"/>
      <c r="K212" s="1"/>
      <c r="L212" s="1"/>
      <c r="M212" s="1"/>
      <c r="N212" s="1"/>
    </row>
    <row r="213" customHeight="1" spans="1:14">
      <c r="A213" s="103">
        <v>210</v>
      </c>
      <c r="B213" s="104"/>
      <c r="C213" s="105"/>
      <c r="D213" s="106"/>
      <c r="E213" s="104"/>
      <c r="F213" s="105"/>
      <c r="G213" s="106"/>
      <c r="H213" s="104">
        <f t="shared" si="4"/>
        <v>270235</v>
      </c>
      <c r="I213" s="117"/>
      <c r="J213" s="126"/>
      <c r="K213" s="1"/>
      <c r="L213" s="1"/>
      <c r="M213" s="1"/>
      <c r="N213" s="1"/>
    </row>
    <row r="214" customHeight="1" spans="1:14">
      <c r="A214" s="99">
        <v>211</v>
      </c>
      <c r="B214" s="100"/>
      <c r="C214" s="101"/>
      <c r="D214" s="102"/>
      <c r="E214" s="100"/>
      <c r="F214" s="101"/>
      <c r="G214" s="102"/>
      <c r="H214" s="100">
        <f t="shared" si="4"/>
        <v>270235</v>
      </c>
      <c r="I214" s="113"/>
      <c r="J214" s="126"/>
      <c r="K214" s="1"/>
      <c r="L214" s="1"/>
      <c r="M214" s="1"/>
      <c r="N214" s="1"/>
    </row>
    <row r="215" customHeight="1" spans="1:14">
      <c r="A215" s="103">
        <v>212</v>
      </c>
      <c r="B215" s="104"/>
      <c r="C215" s="105"/>
      <c r="D215" s="106"/>
      <c r="E215" s="104"/>
      <c r="F215" s="105"/>
      <c r="G215" s="106"/>
      <c r="H215" s="104">
        <f t="shared" si="4"/>
        <v>270235</v>
      </c>
      <c r="I215" s="117"/>
      <c r="J215" s="126"/>
      <c r="K215" s="1"/>
      <c r="L215" s="1"/>
      <c r="M215" s="1"/>
      <c r="N215" s="1"/>
    </row>
    <row r="216" customHeight="1" spans="1:14">
      <c r="A216" s="99">
        <v>213</v>
      </c>
      <c r="B216" s="100"/>
      <c r="C216" s="101"/>
      <c r="D216" s="102"/>
      <c r="E216" s="100"/>
      <c r="F216" s="101"/>
      <c r="G216" s="102"/>
      <c r="H216" s="100">
        <f t="shared" si="4"/>
        <v>270235</v>
      </c>
      <c r="I216" s="113"/>
      <c r="J216" s="126"/>
      <c r="K216" s="1"/>
      <c r="L216" s="1"/>
      <c r="M216" s="1"/>
      <c r="N216" s="1"/>
    </row>
    <row r="217" customHeight="1" spans="1:14">
      <c r="A217" s="103">
        <v>214</v>
      </c>
      <c r="B217" s="104"/>
      <c r="C217" s="105"/>
      <c r="D217" s="106"/>
      <c r="E217" s="104"/>
      <c r="F217" s="105"/>
      <c r="G217" s="106"/>
      <c r="H217" s="104">
        <f t="shared" si="4"/>
        <v>270235</v>
      </c>
      <c r="I217" s="117"/>
      <c r="J217" s="126"/>
      <c r="K217" s="1"/>
      <c r="L217" s="1"/>
      <c r="M217" s="1"/>
      <c r="N217" s="1"/>
    </row>
    <row r="218" customHeight="1" spans="1:14">
      <c r="A218" s="99">
        <v>215</v>
      </c>
      <c r="B218" s="100"/>
      <c r="C218" s="101"/>
      <c r="D218" s="102"/>
      <c r="E218" s="100"/>
      <c r="F218" s="101"/>
      <c r="G218" s="102"/>
      <c r="H218" s="100">
        <f t="shared" si="4"/>
        <v>270235</v>
      </c>
      <c r="I218" s="113"/>
      <c r="J218" s="126"/>
      <c r="K218" s="1"/>
      <c r="L218" s="1"/>
      <c r="M218" s="1"/>
      <c r="N218" s="1"/>
    </row>
    <row r="219" customHeight="1" spans="1:14">
      <c r="A219" s="103">
        <v>216</v>
      </c>
      <c r="B219" s="104"/>
      <c r="C219" s="105"/>
      <c r="D219" s="106"/>
      <c r="E219" s="104"/>
      <c r="F219" s="105"/>
      <c r="G219" s="106"/>
      <c r="H219" s="104">
        <f t="shared" si="4"/>
        <v>270235</v>
      </c>
      <c r="I219" s="117"/>
      <c r="J219" s="126"/>
      <c r="K219" s="1"/>
      <c r="L219" s="1"/>
      <c r="M219" s="1"/>
      <c r="N219" s="1"/>
    </row>
    <row r="220" customHeight="1" spans="1:14">
      <c r="A220" s="99">
        <v>217</v>
      </c>
      <c r="B220" s="100"/>
      <c r="C220" s="101"/>
      <c r="D220" s="102"/>
      <c r="E220" s="100"/>
      <c r="F220" s="101"/>
      <c r="G220" s="102"/>
      <c r="H220" s="100">
        <f t="shared" si="4"/>
        <v>270235</v>
      </c>
      <c r="I220" s="113"/>
      <c r="J220" s="126"/>
      <c r="K220" s="1"/>
      <c r="L220" s="1"/>
      <c r="M220" s="1"/>
      <c r="N220" s="1"/>
    </row>
    <row r="221" customHeight="1" spans="1:14">
      <c r="A221" s="103">
        <v>218</v>
      </c>
      <c r="B221" s="104"/>
      <c r="C221" s="105"/>
      <c r="D221" s="106"/>
      <c r="E221" s="104"/>
      <c r="F221" s="105"/>
      <c r="G221" s="106"/>
      <c r="H221" s="104">
        <f t="shared" si="4"/>
        <v>270235</v>
      </c>
      <c r="I221" s="117"/>
      <c r="J221" s="126"/>
      <c r="K221" s="1"/>
      <c r="L221" s="1"/>
      <c r="M221" s="1"/>
      <c r="N221" s="1"/>
    </row>
    <row r="222" customHeight="1" spans="1:14">
      <c r="A222" s="99">
        <v>219</v>
      </c>
      <c r="B222" s="100"/>
      <c r="C222" s="101"/>
      <c r="D222" s="102"/>
      <c r="E222" s="100"/>
      <c r="F222" s="101"/>
      <c r="G222" s="102"/>
      <c r="H222" s="100">
        <f t="shared" si="4"/>
        <v>270235</v>
      </c>
      <c r="I222" s="113"/>
      <c r="J222" s="126"/>
      <c r="K222" s="1"/>
      <c r="L222" s="1"/>
      <c r="M222" s="1"/>
      <c r="N222" s="1"/>
    </row>
    <row r="223" customHeight="1" spans="1:14">
      <c r="A223" s="103">
        <v>220</v>
      </c>
      <c r="B223" s="104"/>
      <c r="C223" s="105"/>
      <c r="D223" s="106"/>
      <c r="E223" s="104"/>
      <c r="F223" s="105"/>
      <c r="G223" s="106"/>
      <c r="H223" s="104">
        <f t="shared" si="4"/>
        <v>270235</v>
      </c>
      <c r="I223" s="117"/>
      <c r="J223" s="126"/>
      <c r="K223" s="1"/>
      <c r="L223" s="1"/>
      <c r="M223" s="1"/>
      <c r="N223" s="1"/>
    </row>
    <row r="224" customHeight="1" spans="1:14">
      <c r="A224" s="99">
        <v>221</v>
      </c>
      <c r="B224" s="100"/>
      <c r="C224" s="101"/>
      <c r="D224" s="102"/>
      <c r="E224" s="100"/>
      <c r="F224" s="101"/>
      <c r="G224" s="102"/>
      <c r="H224" s="100">
        <f t="shared" si="4"/>
        <v>270235</v>
      </c>
      <c r="I224" s="113"/>
      <c r="J224" s="126"/>
      <c r="K224" s="1"/>
      <c r="L224" s="1"/>
      <c r="M224" s="1"/>
      <c r="N224" s="1"/>
    </row>
    <row r="225" customHeight="1" spans="1:14">
      <c r="A225" s="103">
        <v>222</v>
      </c>
      <c r="B225" s="104"/>
      <c r="C225" s="105"/>
      <c r="D225" s="106"/>
      <c r="E225" s="104"/>
      <c r="F225" s="105"/>
      <c r="G225" s="106"/>
      <c r="H225" s="104">
        <f t="shared" si="4"/>
        <v>270235</v>
      </c>
      <c r="I225" s="117"/>
      <c r="J225" s="126"/>
      <c r="K225" s="1"/>
      <c r="L225" s="1"/>
      <c r="M225" s="1"/>
      <c r="N225" s="1"/>
    </row>
    <row r="226" customHeight="1" spans="1:14">
      <c r="A226" s="99">
        <v>223</v>
      </c>
      <c r="B226" s="100"/>
      <c r="C226" s="101"/>
      <c r="D226" s="102"/>
      <c r="E226" s="100"/>
      <c r="F226" s="101"/>
      <c r="G226" s="102"/>
      <c r="H226" s="100">
        <f t="shared" si="4"/>
        <v>270235</v>
      </c>
      <c r="I226" s="113"/>
      <c r="J226" s="126"/>
      <c r="K226" s="1"/>
      <c r="L226" s="1"/>
      <c r="M226" s="1"/>
      <c r="N226" s="1"/>
    </row>
    <row r="227" customHeight="1" spans="1:14">
      <c r="A227" s="103">
        <v>224</v>
      </c>
      <c r="B227" s="104"/>
      <c r="C227" s="105"/>
      <c r="D227" s="106"/>
      <c r="E227" s="104"/>
      <c r="F227" s="105"/>
      <c r="G227" s="106"/>
      <c r="H227" s="104">
        <f t="shared" si="4"/>
        <v>270235</v>
      </c>
      <c r="I227" s="117"/>
      <c r="J227" s="126"/>
      <c r="K227" s="1"/>
      <c r="L227" s="1"/>
      <c r="M227" s="1"/>
      <c r="N227" s="1"/>
    </row>
    <row r="228" customHeight="1" spans="1:14">
      <c r="A228" s="99">
        <v>225</v>
      </c>
      <c r="B228" s="100"/>
      <c r="C228" s="101"/>
      <c r="D228" s="102"/>
      <c r="E228" s="100"/>
      <c r="F228" s="101"/>
      <c r="G228" s="102"/>
      <c r="H228" s="100">
        <f t="shared" si="4"/>
        <v>270235</v>
      </c>
      <c r="I228" s="113"/>
      <c r="J228" s="126"/>
      <c r="K228" s="1"/>
      <c r="L228" s="1"/>
      <c r="M228" s="1"/>
      <c r="N228" s="1"/>
    </row>
    <row r="229" customHeight="1" spans="1:14">
      <c r="A229" s="103">
        <v>226</v>
      </c>
      <c r="B229" s="104"/>
      <c r="C229" s="105"/>
      <c r="D229" s="106"/>
      <c r="E229" s="104"/>
      <c r="F229" s="105"/>
      <c r="G229" s="106"/>
      <c r="H229" s="104">
        <f t="shared" si="4"/>
        <v>270235</v>
      </c>
      <c r="I229" s="117"/>
      <c r="J229" s="126"/>
      <c r="K229" s="1"/>
      <c r="L229" s="1"/>
      <c r="M229" s="1"/>
      <c r="N229" s="1"/>
    </row>
    <row r="230" customHeight="1" spans="1:14">
      <c r="A230" s="99">
        <v>227</v>
      </c>
      <c r="B230" s="100"/>
      <c r="C230" s="101"/>
      <c r="D230" s="102"/>
      <c r="E230" s="100"/>
      <c r="F230" s="101"/>
      <c r="G230" s="102"/>
      <c r="H230" s="100">
        <f t="shared" si="4"/>
        <v>270235</v>
      </c>
      <c r="I230" s="113"/>
      <c r="J230" s="126"/>
      <c r="K230" s="1"/>
      <c r="L230" s="1"/>
      <c r="M230" s="1"/>
      <c r="N230" s="1"/>
    </row>
    <row r="231" customHeight="1" spans="1:14">
      <c r="A231" s="103">
        <v>228</v>
      </c>
      <c r="B231" s="104"/>
      <c r="C231" s="105"/>
      <c r="D231" s="106"/>
      <c r="E231" s="104"/>
      <c r="F231" s="105"/>
      <c r="G231" s="106"/>
      <c r="H231" s="104">
        <f t="shared" si="4"/>
        <v>270235</v>
      </c>
      <c r="I231" s="117"/>
      <c r="J231" s="126"/>
      <c r="K231" s="1"/>
      <c r="L231" s="1"/>
      <c r="M231" s="1"/>
      <c r="N231" s="1"/>
    </row>
    <row r="232" customHeight="1" spans="1:14">
      <c r="A232" s="99">
        <v>229</v>
      </c>
      <c r="B232" s="100"/>
      <c r="C232" s="101"/>
      <c r="D232" s="102"/>
      <c r="E232" s="100"/>
      <c r="F232" s="101"/>
      <c r="G232" s="102"/>
      <c r="H232" s="100">
        <f t="shared" si="4"/>
        <v>270235</v>
      </c>
      <c r="I232" s="113"/>
      <c r="J232" s="126"/>
      <c r="K232" s="1"/>
      <c r="L232" s="1"/>
      <c r="M232" s="1"/>
      <c r="N232" s="1"/>
    </row>
    <row r="233" customHeight="1" spans="1:14">
      <c r="A233" s="103">
        <v>230</v>
      </c>
      <c r="B233" s="104"/>
      <c r="C233" s="105"/>
      <c r="D233" s="106"/>
      <c r="E233" s="104"/>
      <c r="F233" s="105"/>
      <c r="G233" s="106"/>
      <c r="H233" s="104">
        <f t="shared" si="4"/>
        <v>270235</v>
      </c>
      <c r="I233" s="117"/>
      <c r="J233" s="126"/>
      <c r="K233" s="1"/>
      <c r="L233" s="1"/>
      <c r="M233" s="1"/>
      <c r="N233" s="1"/>
    </row>
    <row r="234" customHeight="1" spans="1:14">
      <c r="A234" s="99">
        <v>231</v>
      </c>
      <c r="B234" s="100"/>
      <c r="C234" s="101"/>
      <c r="D234" s="102"/>
      <c r="E234" s="100"/>
      <c r="F234" s="101"/>
      <c r="G234" s="102"/>
      <c r="H234" s="100">
        <f t="shared" si="4"/>
        <v>270235</v>
      </c>
      <c r="I234" s="113"/>
      <c r="J234" s="126"/>
      <c r="K234" s="1"/>
      <c r="L234" s="1"/>
      <c r="M234" s="1"/>
      <c r="N234" s="1"/>
    </row>
    <row r="235" customHeight="1" spans="1:14">
      <c r="A235" s="103">
        <v>232</v>
      </c>
      <c r="B235" s="104"/>
      <c r="C235" s="105"/>
      <c r="D235" s="106"/>
      <c r="E235" s="104"/>
      <c r="F235" s="105"/>
      <c r="G235" s="106"/>
      <c r="H235" s="104">
        <f t="shared" si="4"/>
        <v>270235</v>
      </c>
      <c r="I235" s="117"/>
      <c r="J235" s="126"/>
      <c r="K235" s="1"/>
      <c r="L235" s="1"/>
      <c r="M235" s="1"/>
      <c r="N235" s="1"/>
    </row>
    <row r="236" customHeight="1" spans="1:14">
      <c r="A236" s="99">
        <v>233</v>
      </c>
      <c r="B236" s="100"/>
      <c r="C236" s="101"/>
      <c r="D236" s="102"/>
      <c r="E236" s="100"/>
      <c r="F236" s="101"/>
      <c r="G236" s="102"/>
      <c r="H236" s="100">
        <f t="shared" si="4"/>
        <v>270235</v>
      </c>
      <c r="I236" s="113"/>
      <c r="J236" s="126"/>
      <c r="K236" s="1"/>
      <c r="L236" s="1"/>
      <c r="M236" s="1"/>
      <c r="N236" s="1"/>
    </row>
    <row r="237" customHeight="1" spans="1:14">
      <c r="A237" s="103">
        <v>234</v>
      </c>
      <c r="B237" s="104"/>
      <c r="C237" s="105"/>
      <c r="D237" s="106"/>
      <c r="E237" s="104"/>
      <c r="F237" s="105"/>
      <c r="G237" s="106"/>
      <c r="H237" s="104">
        <f t="shared" si="4"/>
        <v>270235</v>
      </c>
      <c r="I237" s="117"/>
      <c r="J237" s="126"/>
      <c r="K237" s="1"/>
      <c r="L237" s="1"/>
      <c r="M237" s="1"/>
      <c r="N237" s="1"/>
    </row>
    <row r="238" customHeight="1" spans="1:14">
      <c r="A238" s="99">
        <v>235</v>
      </c>
      <c r="B238" s="100"/>
      <c r="C238" s="101"/>
      <c r="D238" s="102"/>
      <c r="E238" s="100"/>
      <c r="F238" s="101"/>
      <c r="G238" s="102"/>
      <c r="H238" s="100">
        <f t="shared" si="4"/>
        <v>270235</v>
      </c>
      <c r="I238" s="113"/>
      <c r="J238" s="126"/>
      <c r="K238" s="1"/>
      <c r="L238" s="1"/>
      <c r="M238" s="1"/>
      <c r="N238" s="1"/>
    </row>
    <row r="239" customHeight="1" spans="1:14">
      <c r="A239" s="103">
        <v>236</v>
      </c>
      <c r="B239" s="104"/>
      <c r="C239" s="105"/>
      <c r="D239" s="106"/>
      <c r="E239" s="104"/>
      <c r="F239" s="105"/>
      <c r="G239" s="106"/>
      <c r="H239" s="104">
        <f t="shared" si="4"/>
        <v>270235</v>
      </c>
      <c r="I239" s="117"/>
      <c r="J239" s="126"/>
      <c r="K239" s="1"/>
      <c r="L239" s="1"/>
      <c r="M239" s="1"/>
      <c r="N239" s="1"/>
    </row>
    <row r="240" customHeight="1" spans="1:14">
      <c r="A240" s="99">
        <v>237</v>
      </c>
      <c r="B240" s="100"/>
      <c r="C240" s="101"/>
      <c r="D240" s="102"/>
      <c r="E240" s="100"/>
      <c r="F240" s="101"/>
      <c r="G240" s="102"/>
      <c r="H240" s="100">
        <f t="shared" si="4"/>
        <v>270235</v>
      </c>
      <c r="I240" s="113"/>
      <c r="J240" s="126"/>
      <c r="K240" s="1"/>
      <c r="L240" s="1"/>
      <c r="M240" s="1"/>
      <c r="N240" s="1"/>
    </row>
    <row r="241" customHeight="1" spans="1:14">
      <c r="A241" s="103">
        <v>238</v>
      </c>
      <c r="B241" s="104"/>
      <c r="C241" s="105"/>
      <c r="D241" s="106"/>
      <c r="E241" s="104"/>
      <c r="F241" s="105"/>
      <c r="G241" s="106"/>
      <c r="H241" s="104">
        <f t="shared" si="4"/>
        <v>270235</v>
      </c>
      <c r="I241" s="117"/>
      <c r="J241" s="126"/>
      <c r="K241" s="1"/>
      <c r="L241" s="1"/>
      <c r="M241" s="1"/>
      <c r="N241" s="1"/>
    </row>
    <row r="242" customHeight="1" spans="1:14">
      <c r="A242" s="99">
        <v>239</v>
      </c>
      <c r="B242" s="100"/>
      <c r="C242" s="101"/>
      <c r="D242" s="102"/>
      <c r="E242" s="100"/>
      <c r="F242" s="101"/>
      <c r="G242" s="102"/>
      <c r="H242" s="100">
        <f t="shared" si="4"/>
        <v>270235</v>
      </c>
      <c r="I242" s="113"/>
      <c r="J242" s="126"/>
      <c r="K242" s="1"/>
      <c r="L242" s="1"/>
      <c r="M242" s="1"/>
      <c r="N242" s="1"/>
    </row>
    <row r="243" customHeight="1" spans="1:14">
      <c r="A243" s="103">
        <v>240</v>
      </c>
      <c r="B243" s="104"/>
      <c r="C243" s="105"/>
      <c r="D243" s="106"/>
      <c r="E243" s="104"/>
      <c r="F243" s="105"/>
      <c r="G243" s="106"/>
      <c r="H243" s="104">
        <f t="shared" si="4"/>
        <v>270235</v>
      </c>
      <c r="I243" s="117"/>
      <c r="J243" s="126"/>
      <c r="K243" s="1"/>
      <c r="L243" s="1"/>
      <c r="M243" s="1"/>
      <c r="N243" s="1"/>
    </row>
    <row r="244" customHeight="1" spans="1:14">
      <c r="A244" s="99">
        <v>241</v>
      </c>
      <c r="B244" s="100"/>
      <c r="C244" s="101"/>
      <c r="D244" s="102"/>
      <c r="E244" s="100"/>
      <c r="F244" s="101"/>
      <c r="G244" s="102"/>
      <c r="H244" s="100">
        <f t="shared" si="4"/>
        <v>270235</v>
      </c>
      <c r="I244" s="113"/>
      <c r="J244" s="126"/>
      <c r="K244" s="1"/>
      <c r="L244" s="1"/>
      <c r="M244" s="1"/>
      <c r="N244" s="1"/>
    </row>
    <row r="245" customHeight="1" spans="1:14">
      <c r="A245" s="103">
        <v>242</v>
      </c>
      <c r="B245" s="104"/>
      <c r="C245" s="105"/>
      <c r="D245" s="106"/>
      <c r="E245" s="104"/>
      <c r="F245" s="105"/>
      <c r="G245" s="106"/>
      <c r="H245" s="104">
        <f t="shared" si="4"/>
        <v>270235</v>
      </c>
      <c r="I245" s="117"/>
      <c r="J245" s="126"/>
      <c r="K245" s="1"/>
      <c r="L245" s="1"/>
      <c r="M245" s="1"/>
      <c r="N245" s="1"/>
    </row>
    <row r="246" customHeight="1" spans="1:14">
      <c r="A246" s="99">
        <v>243</v>
      </c>
      <c r="B246" s="100"/>
      <c r="C246" s="101"/>
      <c r="D246" s="102"/>
      <c r="E246" s="100"/>
      <c r="F246" s="101"/>
      <c r="G246" s="102"/>
      <c r="H246" s="100">
        <f t="shared" si="4"/>
        <v>270235</v>
      </c>
      <c r="I246" s="113"/>
      <c r="J246" s="126"/>
      <c r="K246" s="1"/>
      <c r="L246" s="1"/>
      <c r="M246" s="1"/>
      <c r="N246" s="1"/>
    </row>
    <row r="247" customHeight="1" spans="1:14">
      <c r="A247" s="103">
        <v>244</v>
      </c>
      <c r="B247" s="104"/>
      <c r="C247" s="105"/>
      <c r="D247" s="106"/>
      <c r="E247" s="104"/>
      <c r="F247" s="105"/>
      <c r="G247" s="106"/>
      <c r="H247" s="104">
        <f t="shared" si="4"/>
        <v>270235</v>
      </c>
      <c r="I247" s="117"/>
      <c r="J247" s="126"/>
      <c r="K247" s="1"/>
      <c r="L247" s="1"/>
      <c r="M247" s="1"/>
      <c r="N247" s="1"/>
    </row>
    <row r="248" customHeight="1" spans="1:14">
      <c r="A248" s="99">
        <v>245</v>
      </c>
      <c r="B248" s="100"/>
      <c r="C248" s="101"/>
      <c r="D248" s="102"/>
      <c r="E248" s="100"/>
      <c r="F248" s="101"/>
      <c r="G248" s="102"/>
      <c r="H248" s="100">
        <f t="shared" si="4"/>
        <v>270235</v>
      </c>
      <c r="I248" s="113"/>
      <c r="J248" s="126"/>
      <c r="K248" s="1"/>
      <c r="L248" s="1"/>
      <c r="M248" s="1"/>
      <c r="N248" s="1"/>
    </row>
    <row r="249" customHeight="1" spans="1:14">
      <c r="A249" s="103">
        <v>246</v>
      </c>
      <c r="B249" s="104"/>
      <c r="C249" s="105"/>
      <c r="D249" s="106"/>
      <c r="E249" s="104"/>
      <c r="F249" s="105"/>
      <c r="G249" s="106"/>
      <c r="H249" s="104">
        <f t="shared" si="4"/>
        <v>270235</v>
      </c>
      <c r="I249" s="117"/>
      <c r="J249" s="126"/>
      <c r="K249" s="1"/>
      <c r="L249" s="1"/>
      <c r="M249" s="1"/>
      <c r="N249" s="1"/>
    </row>
    <row r="250" customHeight="1" spans="1:14">
      <c r="A250" s="99">
        <v>247</v>
      </c>
      <c r="B250" s="100"/>
      <c r="C250" s="101"/>
      <c r="D250" s="102"/>
      <c r="E250" s="100"/>
      <c r="F250" s="101"/>
      <c r="G250" s="102"/>
      <c r="H250" s="100">
        <f t="shared" si="4"/>
        <v>270235</v>
      </c>
      <c r="I250" s="113"/>
      <c r="J250" s="126"/>
      <c r="K250" s="1"/>
      <c r="L250" s="1"/>
      <c r="M250" s="1"/>
      <c r="N250" s="1"/>
    </row>
    <row r="251" customHeight="1" spans="1:14">
      <c r="A251" s="103">
        <v>248</v>
      </c>
      <c r="B251" s="104"/>
      <c r="C251" s="105"/>
      <c r="D251" s="106"/>
      <c r="E251" s="104"/>
      <c r="F251" s="105"/>
      <c r="G251" s="106"/>
      <c r="H251" s="104">
        <f t="shared" si="4"/>
        <v>270235</v>
      </c>
      <c r="I251" s="117"/>
      <c r="J251" s="126"/>
      <c r="K251" s="1"/>
      <c r="L251" s="1"/>
      <c r="M251" s="1"/>
      <c r="N251" s="1"/>
    </row>
    <row r="252" customHeight="1" spans="1:14">
      <c r="A252" s="99">
        <v>249</v>
      </c>
      <c r="B252" s="100"/>
      <c r="C252" s="101"/>
      <c r="D252" s="102"/>
      <c r="E252" s="100"/>
      <c r="F252" s="101"/>
      <c r="G252" s="102"/>
      <c r="H252" s="100">
        <f t="shared" si="4"/>
        <v>270235</v>
      </c>
      <c r="I252" s="113"/>
      <c r="J252" s="126"/>
      <c r="K252" s="1"/>
      <c r="L252" s="1"/>
      <c r="M252" s="1"/>
      <c r="N252" s="1"/>
    </row>
    <row r="253" customHeight="1" spans="1:14">
      <c r="A253" s="103">
        <v>250</v>
      </c>
      <c r="B253" s="104"/>
      <c r="C253" s="105"/>
      <c r="D253" s="106"/>
      <c r="E253" s="104"/>
      <c r="F253" s="105"/>
      <c r="G253" s="106"/>
      <c r="H253" s="104">
        <f t="shared" si="4"/>
        <v>270235</v>
      </c>
      <c r="I253" s="117"/>
      <c r="J253" s="126"/>
      <c r="K253" s="1"/>
      <c r="L253" s="1"/>
      <c r="M253" s="1"/>
      <c r="N253" s="1"/>
    </row>
    <row r="254" customHeight="1" spans="1:14">
      <c r="A254" s="99">
        <v>251</v>
      </c>
      <c r="B254" s="100"/>
      <c r="C254" s="101"/>
      <c r="D254" s="102"/>
      <c r="E254" s="100"/>
      <c r="F254" s="101"/>
      <c r="G254" s="102"/>
      <c r="H254" s="100">
        <f t="shared" si="4"/>
        <v>270235</v>
      </c>
      <c r="I254" s="113"/>
      <c r="J254" s="126"/>
      <c r="K254" s="1"/>
      <c r="L254" s="1"/>
      <c r="M254" s="1"/>
      <c r="N254" s="1"/>
    </row>
    <row r="255" customHeight="1" spans="1:14">
      <c r="A255" s="103">
        <v>252</v>
      </c>
      <c r="B255" s="104"/>
      <c r="C255" s="105"/>
      <c r="D255" s="106"/>
      <c r="E255" s="104"/>
      <c r="F255" s="105"/>
      <c r="G255" s="106"/>
      <c r="H255" s="104">
        <f t="shared" si="4"/>
        <v>270235</v>
      </c>
      <c r="I255" s="117"/>
      <c r="J255" s="126"/>
      <c r="K255" s="1"/>
      <c r="L255" s="1"/>
      <c r="M255" s="1"/>
      <c r="N255" s="1"/>
    </row>
    <row r="256" customHeight="1" spans="1:14">
      <c r="A256" s="99">
        <v>253</v>
      </c>
      <c r="B256" s="100"/>
      <c r="C256" s="101"/>
      <c r="D256" s="102"/>
      <c r="E256" s="100"/>
      <c r="F256" s="101"/>
      <c r="G256" s="102"/>
      <c r="H256" s="100">
        <f t="shared" si="4"/>
        <v>270235</v>
      </c>
      <c r="I256" s="113"/>
      <c r="J256" s="126"/>
      <c r="K256" s="1"/>
      <c r="L256" s="1"/>
      <c r="M256" s="1"/>
      <c r="N256" s="1"/>
    </row>
    <row r="257" customHeight="1" spans="1:14">
      <c r="A257" s="103">
        <v>254</v>
      </c>
      <c r="B257" s="104"/>
      <c r="C257" s="105"/>
      <c r="D257" s="106"/>
      <c r="E257" s="104"/>
      <c r="F257" s="105"/>
      <c r="G257" s="106"/>
      <c r="H257" s="104">
        <f t="shared" si="4"/>
        <v>270235</v>
      </c>
      <c r="I257" s="117"/>
      <c r="J257" s="126"/>
      <c r="K257" s="1"/>
      <c r="L257" s="1"/>
      <c r="M257" s="1"/>
      <c r="N257" s="1"/>
    </row>
    <row r="258" customHeight="1" spans="1:14">
      <c r="A258" s="99">
        <v>255</v>
      </c>
      <c r="B258" s="100"/>
      <c r="C258" s="101"/>
      <c r="D258" s="102"/>
      <c r="E258" s="100"/>
      <c r="F258" s="101"/>
      <c r="G258" s="102"/>
      <c r="H258" s="100">
        <f t="shared" si="4"/>
        <v>270235</v>
      </c>
      <c r="I258" s="113"/>
      <c r="J258" s="126"/>
      <c r="K258" s="1"/>
      <c r="L258" s="1"/>
      <c r="M258" s="1"/>
      <c r="N258" s="1"/>
    </row>
    <row r="259" customHeight="1" spans="1:14">
      <c r="A259" s="103">
        <v>256</v>
      </c>
      <c r="B259" s="104"/>
      <c r="C259" s="105"/>
      <c r="D259" s="106"/>
      <c r="E259" s="104"/>
      <c r="F259" s="105"/>
      <c r="G259" s="106"/>
      <c r="H259" s="104">
        <f t="shared" si="4"/>
        <v>270235</v>
      </c>
      <c r="I259" s="117"/>
      <c r="J259" s="126"/>
      <c r="K259" s="1"/>
      <c r="L259" s="1"/>
      <c r="M259" s="1"/>
      <c r="N259" s="1"/>
    </row>
    <row r="260" customHeight="1" spans="1:14">
      <c r="A260" s="99">
        <v>257</v>
      </c>
      <c r="B260" s="100"/>
      <c r="C260" s="101"/>
      <c r="D260" s="102"/>
      <c r="E260" s="100"/>
      <c r="F260" s="101"/>
      <c r="G260" s="102"/>
      <c r="H260" s="100">
        <f t="shared" si="4"/>
        <v>270235</v>
      </c>
      <c r="I260" s="113"/>
      <c r="J260" s="126"/>
      <c r="K260" s="1"/>
      <c r="L260" s="1"/>
      <c r="M260" s="1"/>
      <c r="N260" s="1"/>
    </row>
    <row r="261" customHeight="1" spans="1:14">
      <c r="A261" s="103">
        <v>258</v>
      </c>
      <c r="B261" s="104"/>
      <c r="C261" s="105"/>
      <c r="D261" s="106"/>
      <c r="E261" s="104"/>
      <c r="F261" s="105"/>
      <c r="G261" s="106"/>
      <c r="H261" s="104">
        <f t="shared" ref="H261:H291" si="5">H260+B261-E261</f>
        <v>270235</v>
      </c>
      <c r="I261" s="117"/>
      <c r="J261" s="126"/>
      <c r="K261" s="1"/>
      <c r="L261" s="1"/>
      <c r="M261" s="1"/>
      <c r="N261" s="1"/>
    </row>
    <row r="262" customHeight="1" spans="1:14">
      <c r="A262" s="99">
        <v>259</v>
      </c>
      <c r="B262" s="100"/>
      <c r="C262" s="101"/>
      <c r="D262" s="102"/>
      <c r="E262" s="100"/>
      <c r="F262" s="101"/>
      <c r="G262" s="102"/>
      <c r="H262" s="100">
        <f t="shared" si="5"/>
        <v>270235</v>
      </c>
      <c r="I262" s="113"/>
      <c r="J262" s="126"/>
      <c r="K262" s="1"/>
      <c r="L262" s="1"/>
      <c r="M262" s="1"/>
      <c r="N262" s="1"/>
    </row>
    <row r="263" customHeight="1" spans="1:14">
      <c r="A263" s="103">
        <v>260</v>
      </c>
      <c r="B263" s="104"/>
      <c r="C263" s="105"/>
      <c r="D263" s="106"/>
      <c r="E263" s="104"/>
      <c r="F263" s="105"/>
      <c r="G263" s="106"/>
      <c r="H263" s="104">
        <f t="shared" si="5"/>
        <v>270235</v>
      </c>
      <c r="I263" s="117"/>
      <c r="J263" s="126"/>
      <c r="K263" s="1"/>
      <c r="L263" s="1"/>
      <c r="M263" s="1"/>
      <c r="N263" s="1"/>
    </row>
    <row r="264" customHeight="1" spans="1:14">
      <c r="A264" s="99">
        <v>261</v>
      </c>
      <c r="B264" s="100"/>
      <c r="C264" s="101"/>
      <c r="D264" s="102"/>
      <c r="E264" s="100"/>
      <c r="F264" s="101"/>
      <c r="G264" s="102"/>
      <c r="H264" s="100">
        <f t="shared" si="5"/>
        <v>270235</v>
      </c>
      <c r="I264" s="113"/>
      <c r="J264" s="126"/>
      <c r="K264" s="1"/>
      <c r="L264" s="1"/>
      <c r="M264" s="1"/>
      <c r="N264" s="1"/>
    </row>
    <row r="265" customHeight="1" spans="1:14">
      <c r="A265" s="103">
        <v>262</v>
      </c>
      <c r="B265" s="104"/>
      <c r="C265" s="105"/>
      <c r="D265" s="106"/>
      <c r="E265" s="104"/>
      <c r="F265" s="105"/>
      <c r="G265" s="106"/>
      <c r="H265" s="104">
        <f t="shared" si="5"/>
        <v>270235</v>
      </c>
      <c r="I265" s="117"/>
      <c r="J265" s="126"/>
      <c r="K265" s="1"/>
      <c r="L265" s="1"/>
      <c r="M265" s="1"/>
      <c r="N265" s="1"/>
    </row>
    <row r="266" customHeight="1" spans="1:14">
      <c r="A266" s="99">
        <v>263</v>
      </c>
      <c r="B266" s="100"/>
      <c r="C266" s="101"/>
      <c r="D266" s="102"/>
      <c r="E266" s="100"/>
      <c r="F266" s="101"/>
      <c r="G266" s="102"/>
      <c r="H266" s="100">
        <f t="shared" si="5"/>
        <v>270235</v>
      </c>
      <c r="I266" s="113"/>
      <c r="J266" s="126"/>
      <c r="K266" s="1"/>
      <c r="L266" s="1"/>
      <c r="M266" s="1"/>
      <c r="N266" s="1"/>
    </row>
    <row r="267" customHeight="1" spans="1:14">
      <c r="A267" s="103">
        <v>264</v>
      </c>
      <c r="B267" s="104"/>
      <c r="C267" s="105"/>
      <c r="D267" s="106"/>
      <c r="E267" s="104"/>
      <c r="F267" s="105"/>
      <c r="G267" s="106"/>
      <c r="H267" s="104">
        <f t="shared" si="5"/>
        <v>270235</v>
      </c>
      <c r="I267" s="117"/>
      <c r="J267" s="126"/>
      <c r="K267" s="1"/>
      <c r="L267" s="1"/>
      <c r="M267" s="1"/>
      <c r="N267" s="1"/>
    </row>
    <row r="268" customHeight="1" spans="1:14">
      <c r="A268" s="99">
        <v>265</v>
      </c>
      <c r="B268" s="100"/>
      <c r="C268" s="101"/>
      <c r="D268" s="102"/>
      <c r="E268" s="100"/>
      <c r="F268" s="101"/>
      <c r="G268" s="102"/>
      <c r="H268" s="100">
        <f t="shared" si="5"/>
        <v>270235</v>
      </c>
      <c r="I268" s="113"/>
      <c r="J268" s="126"/>
      <c r="K268" s="1"/>
      <c r="L268" s="1"/>
      <c r="M268" s="1"/>
      <c r="N268" s="1"/>
    </row>
    <row r="269" customHeight="1" spans="1:14">
      <c r="A269" s="103">
        <v>266</v>
      </c>
      <c r="B269" s="104"/>
      <c r="C269" s="105"/>
      <c r="D269" s="106"/>
      <c r="E269" s="104"/>
      <c r="F269" s="105"/>
      <c r="G269" s="106"/>
      <c r="H269" s="104">
        <f t="shared" si="5"/>
        <v>270235</v>
      </c>
      <c r="I269" s="117"/>
      <c r="J269" s="126"/>
      <c r="K269" s="1"/>
      <c r="L269" s="1"/>
      <c r="M269" s="1"/>
      <c r="N269" s="1"/>
    </row>
    <row r="270" customHeight="1" spans="1:14">
      <c r="A270" s="99">
        <v>267</v>
      </c>
      <c r="B270" s="100"/>
      <c r="C270" s="101"/>
      <c r="D270" s="102"/>
      <c r="E270" s="100"/>
      <c r="F270" s="101"/>
      <c r="G270" s="102"/>
      <c r="H270" s="100">
        <f t="shared" si="5"/>
        <v>270235</v>
      </c>
      <c r="I270" s="113"/>
      <c r="J270" s="126"/>
      <c r="K270" s="1"/>
      <c r="L270" s="1"/>
      <c r="M270" s="1"/>
      <c r="N270" s="1"/>
    </row>
    <row r="271" customHeight="1" spans="1:14">
      <c r="A271" s="103">
        <v>268</v>
      </c>
      <c r="B271" s="104"/>
      <c r="C271" s="105"/>
      <c r="D271" s="106"/>
      <c r="E271" s="104"/>
      <c r="F271" s="105"/>
      <c r="G271" s="106"/>
      <c r="H271" s="104">
        <f t="shared" si="5"/>
        <v>270235</v>
      </c>
      <c r="I271" s="117"/>
      <c r="J271" s="126"/>
      <c r="K271" s="1"/>
      <c r="L271" s="1"/>
      <c r="M271" s="1"/>
      <c r="N271" s="1"/>
    </row>
    <row r="272" customHeight="1" spans="1:14">
      <c r="A272" s="99">
        <v>269</v>
      </c>
      <c r="B272" s="100"/>
      <c r="C272" s="101"/>
      <c r="D272" s="102"/>
      <c r="E272" s="100"/>
      <c r="F272" s="101"/>
      <c r="G272" s="102"/>
      <c r="H272" s="100">
        <f t="shared" si="5"/>
        <v>270235</v>
      </c>
      <c r="I272" s="113"/>
      <c r="J272" s="126"/>
      <c r="K272" s="1"/>
      <c r="L272" s="1"/>
      <c r="M272" s="1"/>
      <c r="N272" s="1"/>
    </row>
    <row r="273" customHeight="1" spans="1:14">
      <c r="A273" s="103">
        <v>270</v>
      </c>
      <c r="B273" s="104"/>
      <c r="C273" s="105"/>
      <c r="D273" s="106"/>
      <c r="E273" s="104"/>
      <c r="F273" s="105"/>
      <c r="G273" s="106"/>
      <c r="H273" s="104">
        <f t="shared" si="5"/>
        <v>270235</v>
      </c>
      <c r="I273" s="117"/>
      <c r="J273" s="126"/>
      <c r="K273" s="1"/>
      <c r="L273" s="1"/>
      <c r="M273" s="1"/>
      <c r="N273" s="1"/>
    </row>
    <row r="274" customHeight="1" spans="1:14">
      <c r="A274" s="99">
        <v>271</v>
      </c>
      <c r="B274" s="100"/>
      <c r="C274" s="101"/>
      <c r="D274" s="102"/>
      <c r="E274" s="100"/>
      <c r="F274" s="101"/>
      <c r="G274" s="102"/>
      <c r="H274" s="100">
        <f t="shared" si="5"/>
        <v>270235</v>
      </c>
      <c r="I274" s="113"/>
      <c r="J274" s="126"/>
      <c r="K274" s="1"/>
      <c r="L274" s="1"/>
      <c r="M274" s="1"/>
      <c r="N274" s="1"/>
    </row>
    <row r="275" customHeight="1" spans="1:14">
      <c r="A275" s="103">
        <v>272</v>
      </c>
      <c r="B275" s="104"/>
      <c r="C275" s="105"/>
      <c r="D275" s="106"/>
      <c r="E275" s="104"/>
      <c r="F275" s="105"/>
      <c r="G275" s="106"/>
      <c r="H275" s="104">
        <f t="shared" si="5"/>
        <v>270235</v>
      </c>
      <c r="I275" s="117"/>
      <c r="J275" s="126"/>
      <c r="K275" s="1"/>
      <c r="L275" s="1"/>
      <c r="M275" s="1"/>
      <c r="N275" s="1"/>
    </row>
    <row r="276" customHeight="1" spans="1:14">
      <c r="A276" s="99">
        <v>273</v>
      </c>
      <c r="B276" s="100"/>
      <c r="C276" s="101"/>
      <c r="D276" s="102"/>
      <c r="E276" s="100"/>
      <c r="F276" s="101"/>
      <c r="G276" s="102"/>
      <c r="H276" s="100">
        <f t="shared" si="5"/>
        <v>270235</v>
      </c>
      <c r="I276" s="113"/>
      <c r="J276" s="126"/>
      <c r="K276" s="1"/>
      <c r="L276" s="1"/>
      <c r="M276" s="1"/>
      <c r="N276" s="1"/>
    </row>
    <row r="277" customHeight="1" spans="1:14">
      <c r="A277" s="103">
        <v>274</v>
      </c>
      <c r="B277" s="104"/>
      <c r="C277" s="105"/>
      <c r="D277" s="106"/>
      <c r="E277" s="104"/>
      <c r="F277" s="105"/>
      <c r="G277" s="106"/>
      <c r="H277" s="104">
        <f t="shared" si="5"/>
        <v>270235</v>
      </c>
      <c r="I277" s="117"/>
      <c r="J277" s="126"/>
      <c r="K277" s="1"/>
      <c r="L277" s="1"/>
      <c r="M277" s="1"/>
      <c r="N277" s="1"/>
    </row>
    <row r="278" customHeight="1" spans="1:14">
      <c r="A278" s="99">
        <v>275</v>
      </c>
      <c r="B278" s="100"/>
      <c r="C278" s="101"/>
      <c r="D278" s="102"/>
      <c r="E278" s="100"/>
      <c r="F278" s="101"/>
      <c r="G278" s="102"/>
      <c r="H278" s="100">
        <f t="shared" si="5"/>
        <v>270235</v>
      </c>
      <c r="I278" s="113"/>
      <c r="J278" s="126"/>
      <c r="K278" s="1"/>
      <c r="L278" s="1"/>
      <c r="M278" s="1"/>
      <c r="N278" s="1"/>
    </row>
    <row r="279" customHeight="1" spans="1:14">
      <c r="A279" s="103">
        <v>276</v>
      </c>
      <c r="B279" s="104"/>
      <c r="C279" s="105"/>
      <c r="D279" s="106"/>
      <c r="E279" s="104"/>
      <c r="F279" s="105"/>
      <c r="G279" s="106"/>
      <c r="H279" s="104">
        <f t="shared" si="5"/>
        <v>270235</v>
      </c>
      <c r="I279" s="117"/>
      <c r="J279" s="126"/>
      <c r="K279" s="1"/>
      <c r="L279" s="1"/>
      <c r="M279" s="1"/>
      <c r="N279" s="1"/>
    </row>
    <row r="280" customHeight="1" spans="1:14">
      <c r="A280" s="99">
        <v>277</v>
      </c>
      <c r="B280" s="100"/>
      <c r="C280" s="101"/>
      <c r="D280" s="102"/>
      <c r="E280" s="100"/>
      <c r="F280" s="101"/>
      <c r="G280" s="102"/>
      <c r="H280" s="100">
        <f t="shared" si="5"/>
        <v>270235</v>
      </c>
      <c r="I280" s="113"/>
      <c r="J280" s="126"/>
      <c r="K280" s="1"/>
      <c r="L280" s="1"/>
      <c r="M280" s="1"/>
      <c r="N280" s="1"/>
    </row>
    <row r="281" customHeight="1" spans="1:14">
      <c r="A281" s="103">
        <v>278</v>
      </c>
      <c r="B281" s="104"/>
      <c r="C281" s="105"/>
      <c r="D281" s="106"/>
      <c r="E281" s="104"/>
      <c r="F281" s="105"/>
      <c r="G281" s="106"/>
      <c r="H281" s="104">
        <f t="shared" si="5"/>
        <v>270235</v>
      </c>
      <c r="I281" s="117"/>
      <c r="J281" s="126"/>
      <c r="K281" s="1"/>
      <c r="L281" s="1"/>
      <c r="M281" s="1"/>
      <c r="N281" s="1"/>
    </row>
    <row r="282" customHeight="1" spans="1:14">
      <c r="A282" s="99">
        <v>279</v>
      </c>
      <c r="B282" s="100"/>
      <c r="C282" s="101"/>
      <c r="D282" s="102"/>
      <c r="E282" s="100"/>
      <c r="F282" s="101"/>
      <c r="G282" s="102"/>
      <c r="H282" s="100">
        <f t="shared" si="5"/>
        <v>270235</v>
      </c>
      <c r="I282" s="113"/>
      <c r="J282" s="126"/>
      <c r="K282" s="1"/>
      <c r="L282" s="1"/>
      <c r="M282" s="1"/>
      <c r="N282" s="1"/>
    </row>
    <row r="283" customHeight="1" spans="1:14">
      <c r="A283" s="103">
        <v>280</v>
      </c>
      <c r="B283" s="104"/>
      <c r="C283" s="105"/>
      <c r="D283" s="106"/>
      <c r="E283" s="104"/>
      <c r="F283" s="105"/>
      <c r="G283" s="106"/>
      <c r="H283" s="104">
        <f t="shared" si="5"/>
        <v>270235</v>
      </c>
      <c r="I283" s="117"/>
      <c r="J283" s="126"/>
      <c r="K283" s="1"/>
      <c r="L283" s="1"/>
      <c r="M283" s="1"/>
      <c r="N283" s="1"/>
    </row>
    <row r="284" customHeight="1" spans="1:14">
      <c r="A284" s="99">
        <v>281</v>
      </c>
      <c r="B284" s="100"/>
      <c r="C284" s="101"/>
      <c r="D284" s="102"/>
      <c r="E284" s="100"/>
      <c r="F284" s="101"/>
      <c r="G284" s="102"/>
      <c r="H284" s="100">
        <f t="shared" si="5"/>
        <v>270235</v>
      </c>
      <c r="I284" s="113"/>
      <c r="J284" s="126"/>
      <c r="K284" s="1"/>
      <c r="L284" s="1"/>
      <c r="M284" s="1"/>
      <c r="N284" s="1"/>
    </row>
    <row r="285" customHeight="1" spans="1:14">
      <c r="A285" s="103">
        <v>282</v>
      </c>
      <c r="B285" s="104"/>
      <c r="C285" s="105"/>
      <c r="D285" s="106"/>
      <c r="E285" s="104"/>
      <c r="F285" s="105"/>
      <c r="G285" s="106"/>
      <c r="H285" s="104">
        <f t="shared" si="5"/>
        <v>270235</v>
      </c>
      <c r="I285" s="117"/>
      <c r="J285" s="126"/>
      <c r="K285" s="1"/>
      <c r="L285" s="1"/>
      <c r="M285" s="1"/>
      <c r="N285" s="1"/>
    </row>
    <row r="286" customHeight="1" spans="1:14">
      <c r="A286" s="99">
        <v>283</v>
      </c>
      <c r="B286" s="100"/>
      <c r="C286" s="101"/>
      <c r="D286" s="102"/>
      <c r="E286" s="100"/>
      <c r="F286" s="101"/>
      <c r="G286" s="102"/>
      <c r="H286" s="100">
        <f t="shared" si="5"/>
        <v>270235</v>
      </c>
      <c r="I286" s="113"/>
      <c r="J286" s="126"/>
      <c r="K286" s="1"/>
      <c r="L286" s="1"/>
      <c r="M286" s="1"/>
      <c r="N286" s="1"/>
    </row>
    <row r="287" customHeight="1" spans="1:14">
      <c r="A287" s="103">
        <v>284</v>
      </c>
      <c r="B287" s="104"/>
      <c r="C287" s="105"/>
      <c r="D287" s="106"/>
      <c r="E287" s="104"/>
      <c r="F287" s="105"/>
      <c r="G287" s="106"/>
      <c r="H287" s="104">
        <f t="shared" si="5"/>
        <v>270235</v>
      </c>
      <c r="I287" s="117"/>
      <c r="J287" s="126"/>
      <c r="K287" s="1"/>
      <c r="L287" s="1"/>
      <c r="M287" s="1"/>
      <c r="N287" s="1"/>
    </row>
    <row r="288" customHeight="1" spans="1:14">
      <c r="A288" s="99">
        <v>285</v>
      </c>
      <c r="B288" s="100"/>
      <c r="C288" s="101"/>
      <c r="D288" s="102"/>
      <c r="E288" s="100"/>
      <c r="F288" s="101"/>
      <c r="G288" s="102"/>
      <c r="H288" s="100">
        <f t="shared" si="5"/>
        <v>270235</v>
      </c>
      <c r="I288" s="113"/>
      <c r="J288" s="126"/>
      <c r="K288" s="1"/>
      <c r="L288" s="1"/>
      <c r="M288" s="1"/>
      <c r="N288" s="1"/>
    </row>
    <row r="289" customHeight="1" spans="1:14">
      <c r="A289" s="103">
        <v>286</v>
      </c>
      <c r="B289" s="104"/>
      <c r="C289" s="105"/>
      <c r="D289" s="106"/>
      <c r="E289" s="104"/>
      <c r="F289" s="105"/>
      <c r="G289" s="106"/>
      <c r="H289" s="104">
        <f t="shared" si="5"/>
        <v>270235</v>
      </c>
      <c r="I289" s="117"/>
      <c r="J289" s="126"/>
      <c r="K289" s="1"/>
      <c r="L289" s="1"/>
      <c r="M289" s="1"/>
      <c r="N289" s="1"/>
    </row>
    <row r="290" customHeight="1" spans="1:14">
      <c r="A290" s="99"/>
      <c r="B290" s="100"/>
      <c r="C290" s="101"/>
      <c r="D290" s="102"/>
      <c r="E290" s="100"/>
      <c r="F290" s="101"/>
      <c r="G290" s="102"/>
      <c r="H290" s="100">
        <f t="shared" si="5"/>
        <v>270235</v>
      </c>
      <c r="I290" s="113"/>
      <c r="J290" s="126"/>
      <c r="K290" s="1"/>
      <c r="L290" s="1"/>
      <c r="M290" s="1"/>
      <c r="N290" s="1"/>
    </row>
    <row r="291" customHeight="1" spans="1:14">
      <c r="A291" s="103"/>
      <c r="B291" s="104"/>
      <c r="C291" s="105"/>
      <c r="D291" s="106"/>
      <c r="E291" s="104"/>
      <c r="F291" s="105"/>
      <c r="G291" s="106"/>
      <c r="H291" s="104">
        <f t="shared" si="5"/>
        <v>270235</v>
      </c>
      <c r="I291" s="117"/>
      <c r="J291" s="126"/>
      <c r="K291" s="1"/>
      <c r="L291" s="1"/>
      <c r="M291" s="1"/>
      <c r="N291" s="1"/>
    </row>
    <row r="292" customHeight="1" spans="1:9">
      <c r="A292" s="127"/>
      <c r="B292" s="128"/>
      <c r="C292" s="129"/>
      <c r="D292" s="130"/>
      <c r="E292" s="128"/>
      <c r="F292" s="129"/>
      <c r="G292" s="130"/>
      <c r="H292" s="128"/>
      <c r="I292" s="135"/>
    </row>
    <row r="293" customHeight="1" spans="1:9">
      <c r="A293" s="131"/>
      <c r="B293" s="132"/>
      <c r="C293" s="133"/>
      <c r="D293" s="134"/>
      <c r="E293" s="132"/>
      <c r="F293" s="133"/>
      <c r="G293" s="134"/>
      <c r="H293" s="132"/>
      <c r="I293" s="136"/>
    </row>
  </sheetData>
  <mergeCells count="9">
    <mergeCell ref="K3:N3"/>
    <mergeCell ref="L4:N4"/>
    <mergeCell ref="L5:N5"/>
    <mergeCell ref="L6:N6"/>
    <mergeCell ref="L7:N7"/>
    <mergeCell ref="L8:N8"/>
    <mergeCell ref="A1:I2"/>
    <mergeCell ref="K1:N2"/>
    <mergeCell ref="K9:N10"/>
  </mergeCells>
  <pageMargins left="0.699305555555556" right="0.699305555555556" top="0.75" bottom="0.75" header="0.3" footer="0.3"/>
  <pageSetup paperSize="9" orientation="landscape" horizontalDpi="300" verticalDpi="300"/>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BL45"/>
  <sheetViews>
    <sheetView showGridLines="0" zoomScale="89" zoomScaleNormal="89" workbookViewId="0">
      <pane ySplit="6" topLeftCell="A7" activePane="bottomLeft" state="frozen"/>
      <selection/>
      <selection pane="bottomLeft" activeCell="V11" sqref="V11"/>
    </sheetView>
  </sheetViews>
  <sheetFormatPr defaultColWidth="8.44117647058824" defaultRowHeight="16.8"/>
  <cols>
    <col min="1" max="1" width="2.55882352941176" style="2" customWidth="1"/>
    <col min="2" max="2" width="18.7794117647059" style="2" customWidth="1"/>
    <col min="3" max="3" width="8.66911764705882" style="2" customWidth="1"/>
    <col min="4" max="4" width="10.1102941176471" style="2" customWidth="1"/>
    <col min="5" max="5" width="9.77941176470588" style="3" customWidth="1"/>
    <col min="6" max="6" width="9.77941176470588" style="2" customWidth="1"/>
    <col min="7" max="7" width="2.55882352941176" style="2" customWidth="1"/>
    <col min="8" max="8" width="5.77941176470588" style="2" hidden="1" customWidth="1"/>
    <col min="9" max="64" width="2.44117647058824" style="2" customWidth="1"/>
    <col min="65" max="68" width="8.44117647058824" style="2"/>
    <col min="69" max="70" width="9.66911764705882" style="2"/>
    <col min="71" max="16384" width="8.44117647058824" style="2"/>
  </cols>
  <sheetData>
    <row r="1" ht="31.6" spans="2:64">
      <c r="B1" s="4" t="s">
        <v>332</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row>
    <row r="2" ht="19.5" customHeight="1" spans="2:6">
      <c r="B2" s="5" t="s">
        <v>333</v>
      </c>
      <c r="D2" s="6" t="s">
        <v>334</v>
      </c>
      <c r="E2" s="50">
        <v>43466</v>
      </c>
      <c r="F2" s="51"/>
    </row>
    <row r="3" ht="19.5" customHeight="1" spans="2:6">
      <c r="B3" s="5" t="s">
        <v>335</v>
      </c>
      <c r="D3" s="6" t="s">
        <v>336</v>
      </c>
      <c r="E3" s="50">
        <v>43474</v>
      </c>
      <c r="F3" s="51"/>
    </row>
    <row r="4" ht="19.5" customHeight="1" spans="4:64">
      <c r="D4" s="6" t="s">
        <v>337</v>
      </c>
      <c r="E4" s="52">
        <v>1</v>
      </c>
      <c r="I4" s="80">
        <f>I5</f>
        <v>43465</v>
      </c>
      <c r="J4" s="81"/>
      <c r="K4" s="81"/>
      <c r="L4" s="81"/>
      <c r="M4" s="81"/>
      <c r="N4" s="81"/>
      <c r="O4" s="87"/>
      <c r="P4" s="80">
        <f>P5</f>
        <v>43472</v>
      </c>
      <c r="Q4" s="81"/>
      <c r="R4" s="81"/>
      <c r="S4" s="81"/>
      <c r="T4" s="81"/>
      <c r="U4" s="81"/>
      <c r="V4" s="87"/>
      <c r="W4" s="80">
        <f>W5</f>
        <v>43479</v>
      </c>
      <c r="X4" s="81"/>
      <c r="Y4" s="81"/>
      <c r="Z4" s="81"/>
      <c r="AA4" s="81"/>
      <c r="AB4" s="81"/>
      <c r="AC4" s="87"/>
      <c r="AD4" s="80">
        <f>AD5</f>
        <v>43486</v>
      </c>
      <c r="AE4" s="81"/>
      <c r="AF4" s="81"/>
      <c r="AG4" s="81"/>
      <c r="AH4" s="81"/>
      <c r="AI4" s="81"/>
      <c r="AJ4" s="87"/>
      <c r="AK4" s="80">
        <f>AK5</f>
        <v>43493</v>
      </c>
      <c r="AL4" s="81"/>
      <c r="AM4" s="81"/>
      <c r="AN4" s="81"/>
      <c r="AO4" s="81"/>
      <c r="AP4" s="81"/>
      <c r="AQ4" s="87"/>
      <c r="AR4" s="80">
        <f>AR5</f>
        <v>43500</v>
      </c>
      <c r="AS4" s="81"/>
      <c r="AT4" s="81"/>
      <c r="AU4" s="81"/>
      <c r="AV4" s="81"/>
      <c r="AW4" s="81"/>
      <c r="AX4" s="87"/>
      <c r="AY4" s="80">
        <f>AY5</f>
        <v>43507</v>
      </c>
      <c r="AZ4" s="81"/>
      <c r="BA4" s="81"/>
      <c r="BB4" s="81"/>
      <c r="BC4" s="81"/>
      <c r="BD4" s="81"/>
      <c r="BE4" s="87"/>
      <c r="BF4" s="80">
        <f>BF5</f>
        <v>43514</v>
      </c>
      <c r="BG4" s="81"/>
      <c r="BH4" s="81"/>
      <c r="BI4" s="81"/>
      <c r="BJ4" s="81"/>
      <c r="BK4" s="81"/>
      <c r="BL4" s="87"/>
    </row>
    <row r="5" spans="1:64">
      <c r="A5" s="6"/>
      <c r="G5" s="6"/>
      <c r="I5" s="82">
        <f>E2-WEEKDAY(E2,1)+2+7*(E4-1)</f>
        <v>43465</v>
      </c>
      <c r="J5" s="83">
        <f t="shared" ref="J5:BL5" si="0">I5+1</f>
        <v>43466</v>
      </c>
      <c r="K5" s="83">
        <f t="shared" si="0"/>
        <v>43467</v>
      </c>
      <c r="L5" s="83">
        <f t="shared" si="0"/>
        <v>43468</v>
      </c>
      <c r="M5" s="83">
        <f t="shared" si="0"/>
        <v>43469</v>
      </c>
      <c r="N5" s="83">
        <f t="shared" si="0"/>
        <v>43470</v>
      </c>
      <c r="O5" s="88">
        <f t="shared" si="0"/>
        <v>43471</v>
      </c>
      <c r="P5" s="82">
        <f t="shared" si="0"/>
        <v>43472</v>
      </c>
      <c r="Q5" s="83">
        <f t="shared" si="0"/>
        <v>43473</v>
      </c>
      <c r="R5" s="83">
        <f t="shared" si="0"/>
        <v>43474</v>
      </c>
      <c r="S5" s="83">
        <f t="shared" si="0"/>
        <v>43475</v>
      </c>
      <c r="T5" s="83">
        <f t="shared" si="0"/>
        <v>43476</v>
      </c>
      <c r="U5" s="83">
        <f t="shared" si="0"/>
        <v>43477</v>
      </c>
      <c r="V5" s="88">
        <f t="shared" si="0"/>
        <v>43478</v>
      </c>
      <c r="W5" s="82">
        <f t="shared" si="0"/>
        <v>43479</v>
      </c>
      <c r="X5" s="83">
        <f t="shared" si="0"/>
        <v>43480</v>
      </c>
      <c r="Y5" s="83">
        <f t="shared" si="0"/>
        <v>43481</v>
      </c>
      <c r="Z5" s="83">
        <f t="shared" si="0"/>
        <v>43482</v>
      </c>
      <c r="AA5" s="83">
        <f t="shared" si="0"/>
        <v>43483</v>
      </c>
      <c r="AB5" s="83">
        <f t="shared" si="0"/>
        <v>43484</v>
      </c>
      <c r="AC5" s="88">
        <f t="shared" si="0"/>
        <v>43485</v>
      </c>
      <c r="AD5" s="82">
        <f t="shared" si="0"/>
        <v>43486</v>
      </c>
      <c r="AE5" s="83">
        <f t="shared" si="0"/>
        <v>43487</v>
      </c>
      <c r="AF5" s="83">
        <f t="shared" si="0"/>
        <v>43488</v>
      </c>
      <c r="AG5" s="83">
        <f t="shared" si="0"/>
        <v>43489</v>
      </c>
      <c r="AH5" s="83">
        <f t="shared" si="0"/>
        <v>43490</v>
      </c>
      <c r="AI5" s="83">
        <f t="shared" si="0"/>
        <v>43491</v>
      </c>
      <c r="AJ5" s="88">
        <f t="shared" si="0"/>
        <v>43492</v>
      </c>
      <c r="AK5" s="82">
        <f t="shared" si="0"/>
        <v>43493</v>
      </c>
      <c r="AL5" s="83">
        <f t="shared" si="0"/>
        <v>43494</v>
      </c>
      <c r="AM5" s="83">
        <f t="shared" si="0"/>
        <v>43495</v>
      </c>
      <c r="AN5" s="83">
        <f t="shared" si="0"/>
        <v>43496</v>
      </c>
      <c r="AO5" s="83">
        <f t="shared" si="0"/>
        <v>43497</v>
      </c>
      <c r="AP5" s="83">
        <f t="shared" si="0"/>
        <v>43498</v>
      </c>
      <c r="AQ5" s="88">
        <f t="shared" si="0"/>
        <v>43499</v>
      </c>
      <c r="AR5" s="82">
        <f t="shared" si="0"/>
        <v>43500</v>
      </c>
      <c r="AS5" s="83">
        <f t="shared" si="0"/>
        <v>43501</v>
      </c>
      <c r="AT5" s="83">
        <f t="shared" si="0"/>
        <v>43502</v>
      </c>
      <c r="AU5" s="83">
        <f t="shared" si="0"/>
        <v>43503</v>
      </c>
      <c r="AV5" s="83">
        <f t="shared" si="0"/>
        <v>43504</v>
      </c>
      <c r="AW5" s="83">
        <f t="shared" si="0"/>
        <v>43505</v>
      </c>
      <c r="AX5" s="88">
        <f t="shared" si="0"/>
        <v>43506</v>
      </c>
      <c r="AY5" s="82">
        <f t="shared" si="0"/>
        <v>43507</v>
      </c>
      <c r="AZ5" s="83">
        <f t="shared" si="0"/>
        <v>43508</v>
      </c>
      <c r="BA5" s="83">
        <f t="shared" si="0"/>
        <v>43509</v>
      </c>
      <c r="BB5" s="83">
        <f t="shared" si="0"/>
        <v>43510</v>
      </c>
      <c r="BC5" s="83">
        <f t="shared" si="0"/>
        <v>43511</v>
      </c>
      <c r="BD5" s="83">
        <f t="shared" si="0"/>
        <v>43512</v>
      </c>
      <c r="BE5" s="88">
        <f t="shared" si="0"/>
        <v>43513</v>
      </c>
      <c r="BF5" s="82">
        <f t="shared" si="0"/>
        <v>43514</v>
      </c>
      <c r="BG5" s="83">
        <f t="shared" si="0"/>
        <v>43515</v>
      </c>
      <c r="BH5" s="83">
        <f t="shared" si="0"/>
        <v>43516</v>
      </c>
      <c r="BI5" s="83">
        <f t="shared" si="0"/>
        <v>43517</v>
      </c>
      <c r="BJ5" s="83">
        <f t="shared" si="0"/>
        <v>43518</v>
      </c>
      <c r="BK5" s="83">
        <f t="shared" si="0"/>
        <v>43519</v>
      </c>
      <c r="BL5" s="88">
        <f t="shared" si="0"/>
        <v>43520</v>
      </c>
    </row>
    <row r="6" ht="29.25" customHeight="1" spans="1:64">
      <c r="A6" s="7"/>
      <c r="B6" s="8" t="s">
        <v>338</v>
      </c>
      <c r="C6" s="9" t="s">
        <v>339</v>
      </c>
      <c r="D6" s="9" t="s">
        <v>340</v>
      </c>
      <c r="E6" s="9" t="s">
        <v>341</v>
      </c>
      <c r="F6" s="9" t="s">
        <v>342</v>
      </c>
      <c r="G6" s="9"/>
      <c r="H6" s="9" t="s">
        <v>343</v>
      </c>
      <c r="I6" s="84" t="str">
        <f t="shared" ref="I6:BL6" si="1">LEFT(TEXT(I5,"ddd"),1)</f>
        <v>M</v>
      </c>
      <c r="J6" s="84" t="str">
        <f t="shared" si="1"/>
        <v>T</v>
      </c>
      <c r="K6" s="84" t="str">
        <f t="shared" si="1"/>
        <v>W</v>
      </c>
      <c r="L6" s="84" t="str">
        <f t="shared" si="1"/>
        <v>T</v>
      </c>
      <c r="M6" s="84" t="str">
        <f t="shared" si="1"/>
        <v>F</v>
      </c>
      <c r="N6" s="84" t="str">
        <f t="shared" si="1"/>
        <v>S</v>
      </c>
      <c r="O6" s="84" t="str">
        <f t="shared" si="1"/>
        <v>S</v>
      </c>
      <c r="P6" s="84" t="str">
        <f t="shared" si="1"/>
        <v>M</v>
      </c>
      <c r="Q6" s="84" t="str">
        <f t="shared" si="1"/>
        <v>T</v>
      </c>
      <c r="R6" s="84" t="str">
        <f t="shared" si="1"/>
        <v>W</v>
      </c>
      <c r="S6" s="84" t="str">
        <f t="shared" si="1"/>
        <v>T</v>
      </c>
      <c r="T6" s="84" t="str">
        <f t="shared" si="1"/>
        <v>F</v>
      </c>
      <c r="U6" s="84" t="str">
        <f t="shared" si="1"/>
        <v>S</v>
      </c>
      <c r="V6" s="84" t="str">
        <f t="shared" si="1"/>
        <v>S</v>
      </c>
      <c r="W6" s="84" t="str">
        <f t="shared" si="1"/>
        <v>M</v>
      </c>
      <c r="X6" s="84" t="str">
        <f t="shared" si="1"/>
        <v>T</v>
      </c>
      <c r="Y6" s="84" t="str">
        <f t="shared" si="1"/>
        <v>W</v>
      </c>
      <c r="Z6" s="84" t="str">
        <f t="shared" si="1"/>
        <v>T</v>
      </c>
      <c r="AA6" s="84" t="str">
        <f t="shared" si="1"/>
        <v>F</v>
      </c>
      <c r="AB6" s="84" t="str">
        <f t="shared" si="1"/>
        <v>S</v>
      </c>
      <c r="AC6" s="84" t="str">
        <f t="shared" si="1"/>
        <v>S</v>
      </c>
      <c r="AD6" s="84" t="str">
        <f t="shared" si="1"/>
        <v>M</v>
      </c>
      <c r="AE6" s="84" t="str">
        <f t="shared" si="1"/>
        <v>T</v>
      </c>
      <c r="AF6" s="84" t="str">
        <f t="shared" si="1"/>
        <v>W</v>
      </c>
      <c r="AG6" s="84" t="str">
        <f t="shared" si="1"/>
        <v>T</v>
      </c>
      <c r="AH6" s="84" t="str">
        <f t="shared" si="1"/>
        <v>F</v>
      </c>
      <c r="AI6" s="84" t="str">
        <f t="shared" si="1"/>
        <v>S</v>
      </c>
      <c r="AJ6" s="84" t="str">
        <f t="shared" si="1"/>
        <v>S</v>
      </c>
      <c r="AK6" s="84" t="str">
        <f t="shared" si="1"/>
        <v>M</v>
      </c>
      <c r="AL6" s="84" t="str">
        <f t="shared" si="1"/>
        <v>T</v>
      </c>
      <c r="AM6" s="84" t="str">
        <f t="shared" si="1"/>
        <v>W</v>
      </c>
      <c r="AN6" s="84" t="str">
        <f t="shared" si="1"/>
        <v>T</v>
      </c>
      <c r="AO6" s="84" t="str">
        <f t="shared" si="1"/>
        <v>F</v>
      </c>
      <c r="AP6" s="84" t="str">
        <f t="shared" si="1"/>
        <v>S</v>
      </c>
      <c r="AQ6" s="84" t="str">
        <f t="shared" si="1"/>
        <v>S</v>
      </c>
      <c r="AR6" s="84" t="str">
        <f t="shared" si="1"/>
        <v>M</v>
      </c>
      <c r="AS6" s="84" t="str">
        <f t="shared" si="1"/>
        <v>T</v>
      </c>
      <c r="AT6" s="84" t="str">
        <f t="shared" si="1"/>
        <v>W</v>
      </c>
      <c r="AU6" s="84" t="str">
        <f t="shared" si="1"/>
        <v>T</v>
      </c>
      <c r="AV6" s="84" t="str">
        <f t="shared" si="1"/>
        <v>F</v>
      </c>
      <c r="AW6" s="84" t="str">
        <f t="shared" si="1"/>
        <v>S</v>
      </c>
      <c r="AX6" s="84" t="str">
        <f t="shared" si="1"/>
        <v>S</v>
      </c>
      <c r="AY6" s="84" t="str">
        <f t="shared" si="1"/>
        <v>M</v>
      </c>
      <c r="AZ6" s="84" t="str">
        <f t="shared" si="1"/>
        <v>T</v>
      </c>
      <c r="BA6" s="84" t="str">
        <f t="shared" si="1"/>
        <v>W</v>
      </c>
      <c r="BB6" s="84" t="str">
        <f t="shared" si="1"/>
        <v>T</v>
      </c>
      <c r="BC6" s="84" t="str">
        <f t="shared" si="1"/>
        <v>F</v>
      </c>
      <c r="BD6" s="84" t="str">
        <f t="shared" si="1"/>
        <v>S</v>
      </c>
      <c r="BE6" s="84" t="str">
        <f t="shared" si="1"/>
        <v>S</v>
      </c>
      <c r="BF6" s="84" t="str">
        <f t="shared" si="1"/>
        <v>M</v>
      </c>
      <c r="BG6" s="84" t="str">
        <f t="shared" si="1"/>
        <v>T</v>
      </c>
      <c r="BH6" s="84" t="str">
        <f t="shared" si="1"/>
        <v>W</v>
      </c>
      <c r="BI6" s="84" t="str">
        <f t="shared" si="1"/>
        <v>T</v>
      </c>
      <c r="BJ6" s="84" t="str">
        <f t="shared" si="1"/>
        <v>F</v>
      </c>
      <c r="BK6" s="84" t="str">
        <f t="shared" si="1"/>
        <v>S</v>
      </c>
      <c r="BL6" s="84" t="str">
        <f t="shared" si="1"/>
        <v>S</v>
      </c>
    </row>
    <row r="7" s="1" customFormat="1" ht="23.95" spans="1:64">
      <c r="A7" s="7"/>
      <c r="B7" s="10"/>
      <c r="C7" s="11"/>
      <c r="D7" s="12"/>
      <c r="E7" s="53"/>
      <c r="F7" s="54"/>
      <c r="G7" s="55"/>
      <c r="H7" s="55" t="str">
        <f t="shared" ref="H7:H41" si="2">IF(OR(ISBLANK(task_start),ISBLANK(task_end)),"",task_end-task_start+1)</f>
        <v/>
      </c>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row>
    <row r="8" s="1" customFormat="1" ht="23.95" spans="1:64">
      <c r="A8" s="7"/>
      <c r="B8" s="13" t="s">
        <v>344</v>
      </c>
      <c r="C8" s="14"/>
      <c r="D8" s="15"/>
      <c r="E8" s="56"/>
      <c r="F8" s="57"/>
      <c r="G8" s="55"/>
      <c r="H8" s="55" t="str">
        <f t="shared" si="2"/>
        <v/>
      </c>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row>
    <row r="9" s="1" customFormat="1" ht="23.95" spans="1:64">
      <c r="A9" s="7"/>
      <c r="B9" s="16" t="s">
        <v>345</v>
      </c>
      <c r="C9" s="17"/>
      <c r="D9" s="18">
        <v>0.5</v>
      </c>
      <c r="E9" s="58">
        <v>43466</v>
      </c>
      <c r="F9" s="59">
        <v>43469</v>
      </c>
      <c r="G9" s="55"/>
      <c r="H9" s="55">
        <f t="shared" si="2"/>
        <v>4</v>
      </c>
      <c r="I9" s="85"/>
      <c r="J9" s="85"/>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row>
    <row r="10" s="1" customFormat="1" ht="23.95" spans="1:64">
      <c r="A10" s="7"/>
      <c r="B10" s="16" t="s">
        <v>346</v>
      </c>
      <c r="C10" s="17"/>
      <c r="D10" s="18">
        <v>0.6</v>
      </c>
      <c r="E10" s="58">
        <v>43470</v>
      </c>
      <c r="F10" s="59">
        <v>43472</v>
      </c>
      <c r="G10" s="55"/>
      <c r="H10" s="55">
        <f t="shared" si="2"/>
        <v>3</v>
      </c>
      <c r="I10" s="85"/>
      <c r="J10" s="85"/>
      <c r="K10" s="85"/>
      <c r="L10" s="85"/>
      <c r="M10" s="85"/>
      <c r="N10" s="85"/>
      <c r="O10" s="85"/>
      <c r="P10" s="85"/>
      <c r="Q10" s="85"/>
      <c r="R10" s="85"/>
      <c r="S10" s="85"/>
      <c r="T10" s="85"/>
      <c r="U10" s="89"/>
      <c r="V10" s="89"/>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row>
    <row r="11" s="1" customFormat="1" ht="23.95" spans="1:64">
      <c r="A11" s="7"/>
      <c r="B11" s="16" t="s">
        <v>347</v>
      </c>
      <c r="C11" s="17"/>
      <c r="D11" s="18">
        <v>0.5</v>
      </c>
      <c r="E11" s="58">
        <v>43473</v>
      </c>
      <c r="F11" s="59">
        <v>43477</v>
      </c>
      <c r="G11" s="55"/>
      <c r="H11" s="55">
        <f t="shared" si="2"/>
        <v>5</v>
      </c>
      <c r="I11" s="85"/>
      <c r="J11" s="85"/>
      <c r="K11" s="85"/>
      <c r="L11" s="85"/>
      <c r="M11" s="85"/>
      <c r="N11" s="85"/>
      <c r="O11" s="85"/>
      <c r="P11" s="85"/>
      <c r="Q11" s="85"/>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row>
    <row r="12" s="1" customFormat="1" ht="23.95" spans="1:64">
      <c r="A12" s="7"/>
      <c r="B12" s="16" t="s">
        <v>348</v>
      </c>
      <c r="C12" s="17"/>
      <c r="D12" s="18">
        <v>0.25</v>
      </c>
      <c r="E12" s="58">
        <v>43478</v>
      </c>
      <c r="F12" s="59">
        <v>43483</v>
      </c>
      <c r="G12" s="55"/>
      <c r="H12" s="55">
        <f t="shared" si="2"/>
        <v>6</v>
      </c>
      <c r="I12" s="85"/>
      <c r="J12" s="85"/>
      <c r="K12" s="85"/>
      <c r="L12" s="85"/>
      <c r="M12" s="85"/>
      <c r="N12" s="85"/>
      <c r="O12" s="85"/>
      <c r="P12" s="85"/>
      <c r="Q12" s="85"/>
      <c r="R12" s="85"/>
      <c r="S12" s="85"/>
      <c r="T12" s="85"/>
      <c r="U12" s="85"/>
      <c r="V12" s="85"/>
      <c r="W12" s="85"/>
      <c r="X12" s="85"/>
      <c r="Y12" s="89"/>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row>
    <row r="13" s="1" customFormat="1" ht="23.95" spans="1:64">
      <c r="A13" s="7"/>
      <c r="B13" s="16" t="s">
        <v>349</v>
      </c>
      <c r="C13" s="17"/>
      <c r="D13" s="18"/>
      <c r="E13" s="58">
        <v>43471</v>
      </c>
      <c r="F13" s="59">
        <v>43473</v>
      </c>
      <c r="G13" s="55"/>
      <c r="H13" s="55">
        <f t="shared" si="2"/>
        <v>3</v>
      </c>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row>
    <row r="14" s="1" customFormat="1" ht="23.95" spans="1:64">
      <c r="A14" s="7"/>
      <c r="B14" s="19" t="s">
        <v>350</v>
      </c>
      <c r="C14" s="20"/>
      <c r="D14" s="21"/>
      <c r="E14" s="60"/>
      <c r="F14" s="61"/>
      <c r="G14" s="55"/>
      <c r="H14" s="55" t="str">
        <f t="shared" si="2"/>
        <v/>
      </c>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row>
    <row r="15" s="1" customFormat="1" ht="23.95" spans="1:64">
      <c r="A15" s="7"/>
      <c r="B15" s="22" t="s">
        <v>345</v>
      </c>
      <c r="C15" s="23"/>
      <c r="D15" s="24">
        <v>0.5</v>
      </c>
      <c r="E15" s="62">
        <v>43472</v>
      </c>
      <c r="F15" s="63">
        <v>43476</v>
      </c>
      <c r="G15" s="55"/>
      <c r="H15" s="55">
        <f t="shared" si="2"/>
        <v>5</v>
      </c>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row>
    <row r="16" s="1" customFormat="1" ht="23.95" spans="1:64">
      <c r="A16" s="7"/>
      <c r="B16" s="22" t="s">
        <v>346</v>
      </c>
      <c r="C16" s="23"/>
      <c r="D16" s="24">
        <v>0.5</v>
      </c>
      <c r="E16" s="62">
        <v>43474</v>
      </c>
      <c r="F16" s="63">
        <v>43479</v>
      </c>
      <c r="G16" s="55"/>
      <c r="H16" s="55">
        <f t="shared" si="2"/>
        <v>6</v>
      </c>
      <c r="I16" s="85"/>
      <c r="J16" s="85"/>
      <c r="K16" s="85"/>
      <c r="L16" s="85"/>
      <c r="M16" s="85"/>
      <c r="N16" s="85"/>
      <c r="O16" s="85"/>
      <c r="P16" s="85"/>
      <c r="Q16" s="85"/>
      <c r="R16" s="85"/>
      <c r="S16" s="85"/>
      <c r="T16" s="85"/>
      <c r="U16" s="89"/>
      <c r="V16" s="89"/>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row>
    <row r="17" s="1" customFormat="1" ht="23.95" spans="1:64">
      <c r="A17" s="7"/>
      <c r="B17" s="22" t="s">
        <v>347</v>
      </c>
      <c r="C17" s="23"/>
      <c r="D17" s="24"/>
      <c r="E17" s="62">
        <v>43480</v>
      </c>
      <c r="F17" s="63">
        <v>43483</v>
      </c>
      <c r="G17" s="55"/>
      <c r="H17" s="55">
        <f t="shared" si="2"/>
        <v>4</v>
      </c>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row>
    <row r="18" s="1" customFormat="1" ht="23.95" spans="1:64">
      <c r="A18" s="7"/>
      <c r="B18" s="22" t="s">
        <v>348</v>
      </c>
      <c r="C18" s="23"/>
      <c r="D18" s="24"/>
      <c r="E18" s="62">
        <v>43480</v>
      </c>
      <c r="F18" s="63">
        <v>43482</v>
      </c>
      <c r="G18" s="55"/>
      <c r="H18" s="55">
        <f t="shared" si="2"/>
        <v>3</v>
      </c>
      <c r="I18" s="85"/>
      <c r="J18" s="85"/>
      <c r="K18" s="85"/>
      <c r="L18" s="85"/>
      <c r="M18" s="85"/>
      <c r="N18" s="85"/>
      <c r="O18" s="85"/>
      <c r="P18" s="85"/>
      <c r="Q18" s="85"/>
      <c r="R18" s="85"/>
      <c r="S18" s="85"/>
      <c r="T18" s="85"/>
      <c r="U18" s="85"/>
      <c r="V18" s="85"/>
      <c r="W18" s="85"/>
      <c r="X18" s="85"/>
      <c r="Y18" s="89"/>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row>
    <row r="19" s="1" customFormat="1" ht="23.95" spans="1:64">
      <c r="A19" s="7"/>
      <c r="B19" s="22" t="s">
        <v>349</v>
      </c>
      <c r="C19" s="23"/>
      <c r="D19" s="24"/>
      <c r="E19" s="62">
        <v>43483</v>
      </c>
      <c r="F19" s="63">
        <v>43486</v>
      </c>
      <c r="G19" s="55"/>
      <c r="H19" s="55">
        <f t="shared" si="2"/>
        <v>4</v>
      </c>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row>
    <row r="20" s="1" customFormat="1" ht="23.95" spans="1:64">
      <c r="A20" s="7"/>
      <c r="B20" s="25" t="s">
        <v>351</v>
      </c>
      <c r="C20" s="26"/>
      <c r="D20" s="27"/>
      <c r="E20" s="64"/>
      <c r="F20" s="65"/>
      <c r="G20" s="55"/>
      <c r="H20" s="55" t="str">
        <f t="shared" si="2"/>
        <v/>
      </c>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row>
    <row r="21" s="1" customFormat="1" ht="23.95" spans="1:64">
      <c r="A21" s="7"/>
      <c r="B21" s="28" t="s">
        <v>345</v>
      </c>
      <c r="C21" s="29"/>
      <c r="D21" s="30"/>
      <c r="E21" s="66">
        <v>43481</v>
      </c>
      <c r="F21" s="67">
        <v>43486</v>
      </c>
      <c r="G21" s="55"/>
      <c r="H21" s="55">
        <f t="shared" si="2"/>
        <v>6</v>
      </c>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row>
    <row r="22" s="1" customFormat="1" ht="23.95" spans="1:64">
      <c r="A22" s="7"/>
      <c r="B22" s="28" t="s">
        <v>346</v>
      </c>
      <c r="C22" s="29"/>
      <c r="D22" s="30"/>
      <c r="E22" s="66">
        <v>43487</v>
      </c>
      <c r="F22" s="67">
        <v>43491</v>
      </c>
      <c r="G22" s="55"/>
      <c r="H22" s="55">
        <f t="shared" si="2"/>
        <v>5</v>
      </c>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row>
    <row r="23" s="1" customFormat="1" ht="23.95" spans="1:64">
      <c r="A23" s="7"/>
      <c r="B23" s="28" t="s">
        <v>347</v>
      </c>
      <c r="C23" s="29"/>
      <c r="D23" s="30"/>
      <c r="E23" s="66">
        <v>43492</v>
      </c>
      <c r="F23" s="67">
        <v>43497</v>
      </c>
      <c r="G23" s="55"/>
      <c r="H23" s="55">
        <f t="shared" si="2"/>
        <v>6</v>
      </c>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row>
    <row r="24" s="1" customFormat="1" ht="23.95" spans="1:64">
      <c r="A24" s="7"/>
      <c r="B24" s="28" t="s">
        <v>348</v>
      </c>
      <c r="C24" s="29"/>
      <c r="D24" s="30"/>
      <c r="E24" s="66">
        <v>43498</v>
      </c>
      <c r="F24" s="67">
        <v>43502</v>
      </c>
      <c r="G24" s="55"/>
      <c r="H24" s="55">
        <f t="shared" si="2"/>
        <v>5</v>
      </c>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row>
    <row r="25" s="1" customFormat="1" ht="23.95" spans="1:64">
      <c r="A25" s="7"/>
      <c r="B25" s="28" t="s">
        <v>349</v>
      </c>
      <c r="C25" s="29"/>
      <c r="D25" s="30"/>
      <c r="E25" s="66">
        <v>43492</v>
      </c>
      <c r="F25" s="67">
        <v>43496</v>
      </c>
      <c r="G25" s="55"/>
      <c r="H25" s="55">
        <f t="shared" si="2"/>
        <v>5</v>
      </c>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row>
    <row r="26" s="1" customFormat="1" ht="23.95" spans="1:64">
      <c r="A26" s="7"/>
      <c r="B26" s="31" t="s">
        <v>352</v>
      </c>
      <c r="C26" s="32"/>
      <c r="D26" s="33"/>
      <c r="E26" s="68"/>
      <c r="F26" s="69"/>
      <c r="G26" s="55"/>
      <c r="H26" s="55" t="str">
        <f t="shared" si="2"/>
        <v/>
      </c>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row>
    <row r="27" s="1" customFormat="1" ht="23.95" spans="1:64">
      <c r="A27" s="7"/>
      <c r="B27" s="34" t="s">
        <v>345</v>
      </c>
      <c r="C27" s="35"/>
      <c r="D27" s="36"/>
      <c r="E27" s="70">
        <v>43494</v>
      </c>
      <c r="F27" s="71">
        <v>43499</v>
      </c>
      <c r="G27" s="55"/>
      <c r="H27" s="55">
        <f t="shared" si="2"/>
        <v>6</v>
      </c>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row>
    <row r="28" s="1" customFormat="1" ht="23.95" spans="1:64">
      <c r="A28" s="7"/>
      <c r="B28" s="34" t="s">
        <v>346</v>
      </c>
      <c r="C28" s="35"/>
      <c r="D28" s="36"/>
      <c r="E28" s="70">
        <v>43494</v>
      </c>
      <c r="F28" s="71">
        <v>43498</v>
      </c>
      <c r="G28" s="55"/>
      <c r="H28" s="55">
        <f t="shared" si="2"/>
        <v>5</v>
      </c>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row>
    <row r="29" s="1" customFormat="1" ht="23.95" spans="1:64">
      <c r="A29" s="7"/>
      <c r="B29" s="34" t="s">
        <v>347</v>
      </c>
      <c r="C29" s="35"/>
      <c r="D29" s="36"/>
      <c r="E29" s="70">
        <v>43499</v>
      </c>
      <c r="F29" s="71">
        <v>43502</v>
      </c>
      <c r="G29" s="55"/>
      <c r="H29" s="55">
        <f t="shared" si="2"/>
        <v>4</v>
      </c>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row>
    <row r="30" s="1" customFormat="1" ht="23.95" spans="1:64">
      <c r="A30" s="7"/>
      <c r="B30" s="34" t="s">
        <v>348</v>
      </c>
      <c r="C30" s="35"/>
      <c r="D30" s="36"/>
      <c r="E30" s="70">
        <v>43499</v>
      </c>
      <c r="F30" s="71">
        <v>43502</v>
      </c>
      <c r="G30" s="55"/>
      <c r="H30" s="55">
        <f t="shared" si="2"/>
        <v>4</v>
      </c>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row>
    <row r="31" s="1" customFormat="1" ht="23.95" spans="1:64">
      <c r="A31" s="7"/>
      <c r="B31" s="34" t="s">
        <v>349</v>
      </c>
      <c r="C31" s="35"/>
      <c r="D31" s="36"/>
      <c r="E31" s="70">
        <v>43503</v>
      </c>
      <c r="F31" s="71">
        <v>43507</v>
      </c>
      <c r="G31" s="55"/>
      <c r="H31" s="55">
        <f t="shared" si="2"/>
        <v>5</v>
      </c>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row>
    <row r="32" s="1" customFormat="1" ht="23.95" spans="1:64">
      <c r="A32" s="7"/>
      <c r="B32" s="37" t="s">
        <v>353</v>
      </c>
      <c r="C32" s="38"/>
      <c r="D32" s="39"/>
      <c r="E32" s="72"/>
      <c r="F32" s="73"/>
      <c r="G32" s="55"/>
      <c r="H32" s="55" t="str">
        <f t="shared" si="2"/>
        <v/>
      </c>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row>
    <row r="33" s="1" customFormat="1" ht="23.95" spans="1:64">
      <c r="A33" s="7"/>
      <c r="B33" s="40" t="s">
        <v>345</v>
      </c>
      <c r="C33" s="41"/>
      <c r="D33" s="42"/>
      <c r="E33" s="74">
        <v>43501</v>
      </c>
      <c r="F33" s="75">
        <v>43506</v>
      </c>
      <c r="G33" s="55"/>
      <c r="H33" s="55">
        <f t="shared" si="2"/>
        <v>6</v>
      </c>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row>
    <row r="34" s="1" customFormat="1" ht="23.95" spans="1:64">
      <c r="A34" s="7"/>
      <c r="B34" s="40" t="s">
        <v>346</v>
      </c>
      <c r="C34" s="41"/>
      <c r="D34" s="42"/>
      <c r="E34" s="74">
        <v>43501</v>
      </c>
      <c r="F34" s="75">
        <v>43503</v>
      </c>
      <c r="G34" s="55"/>
      <c r="H34" s="55">
        <f t="shared" si="2"/>
        <v>3</v>
      </c>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row>
    <row r="35" s="1" customFormat="1" ht="23.95" spans="1:64">
      <c r="A35" s="7"/>
      <c r="B35" s="40" t="s">
        <v>347</v>
      </c>
      <c r="C35" s="41"/>
      <c r="D35" s="42"/>
      <c r="E35" s="74">
        <v>43504</v>
      </c>
      <c r="F35" s="75">
        <v>43509</v>
      </c>
      <c r="G35" s="55"/>
      <c r="H35" s="55">
        <f t="shared" si="2"/>
        <v>6</v>
      </c>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row>
    <row r="36" s="1" customFormat="1" ht="23.95" spans="1:64">
      <c r="A36" s="7"/>
      <c r="B36" s="40" t="s">
        <v>348</v>
      </c>
      <c r="C36" s="41"/>
      <c r="D36" s="42"/>
      <c r="E36" s="74">
        <v>43504</v>
      </c>
      <c r="F36" s="75">
        <v>43509</v>
      </c>
      <c r="G36" s="55"/>
      <c r="H36" s="55">
        <f t="shared" si="2"/>
        <v>6</v>
      </c>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row>
    <row r="37" s="1" customFormat="1" ht="23.95" spans="1:64">
      <c r="A37" s="7"/>
      <c r="B37" s="40" t="s">
        <v>349</v>
      </c>
      <c r="C37" s="41"/>
      <c r="D37" s="42"/>
      <c r="E37" s="74">
        <v>43504</v>
      </c>
      <c r="F37" s="75">
        <v>43508</v>
      </c>
      <c r="G37" s="55"/>
      <c r="H37" s="55">
        <f t="shared" si="2"/>
        <v>5</v>
      </c>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row>
    <row r="38" s="1" customFormat="1" ht="23.95" spans="1:64">
      <c r="A38" s="7"/>
      <c r="B38" s="10"/>
      <c r="C38" s="11"/>
      <c r="D38" s="12"/>
      <c r="E38" s="53"/>
      <c r="F38" s="54"/>
      <c r="G38" s="55"/>
      <c r="H38" s="55" t="str">
        <f t="shared" si="2"/>
        <v/>
      </c>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row>
    <row r="39" s="1" customFormat="1" ht="23.95" spans="1:64">
      <c r="A39" s="7"/>
      <c r="B39" s="10"/>
      <c r="C39" s="11"/>
      <c r="D39" s="12"/>
      <c r="E39" s="53"/>
      <c r="F39" s="54"/>
      <c r="G39" s="55"/>
      <c r="H39" s="55" t="str">
        <f t="shared" si="2"/>
        <v/>
      </c>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5"/>
      <c r="BD39" s="85"/>
      <c r="BE39" s="85"/>
      <c r="BF39" s="85"/>
      <c r="BG39" s="85"/>
      <c r="BH39" s="85"/>
      <c r="BI39" s="85"/>
      <c r="BJ39" s="85"/>
      <c r="BK39" s="85"/>
      <c r="BL39" s="85"/>
    </row>
    <row r="40" s="1" customFormat="1" ht="23.95" spans="1:64">
      <c r="A40" s="7"/>
      <c r="B40" s="10"/>
      <c r="C40" s="11"/>
      <c r="D40" s="12"/>
      <c r="E40" s="53"/>
      <c r="F40" s="54"/>
      <c r="G40" s="55"/>
      <c r="H40" s="55" t="str">
        <f t="shared" si="2"/>
        <v/>
      </c>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row>
    <row r="41" s="1" customFormat="1" ht="23.95" spans="1:64">
      <c r="A41" s="7"/>
      <c r="B41" s="43" t="s">
        <v>354</v>
      </c>
      <c r="C41" s="44"/>
      <c r="D41" s="45"/>
      <c r="E41" s="76"/>
      <c r="F41" s="77"/>
      <c r="G41" s="78"/>
      <c r="H41" s="78" t="str">
        <f t="shared" si="2"/>
        <v/>
      </c>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row>
    <row r="42" spans="1:7">
      <c r="A42" s="6"/>
      <c r="G42" s="6"/>
    </row>
    <row r="43" spans="2:6">
      <c r="B43" s="46"/>
      <c r="C43" s="46"/>
      <c r="F43" s="79"/>
    </row>
    <row r="44" spans="2:3">
      <c r="B44" s="47"/>
      <c r="C44" s="48"/>
    </row>
    <row r="45" spans="2:2">
      <c r="B45" s="49"/>
    </row>
  </sheetData>
  <mergeCells count="11">
    <mergeCell ref="B1:BL1"/>
    <mergeCell ref="E2:F2"/>
    <mergeCell ref="E3:F3"/>
    <mergeCell ref="I4:O4"/>
    <mergeCell ref="P4:V4"/>
    <mergeCell ref="W4:AC4"/>
    <mergeCell ref="AD4:AJ4"/>
    <mergeCell ref="AK4:AQ4"/>
    <mergeCell ref="AR4:AX4"/>
    <mergeCell ref="AY4:BE4"/>
    <mergeCell ref="BF4:BL4"/>
  </mergeCells>
  <conditionalFormatting sqref="D7:D41">
    <cfRule type="dataBar" priority="1">
      <dataBar>
        <cfvo type="num" val="0"/>
        <cfvo type="num" val="1"/>
        <color theme="0" tint="-0.249977111117893"/>
      </dataBar>
      <extLst>
        <ext xmlns:x14="http://schemas.microsoft.com/office/spreadsheetml/2009/9/main" uri="{B025F937-C7B1-47D3-B67F-A62EFF666E3E}">
          <x14:id>{b0dc59f7-1f5a-41eb-8ee8-040a54e1310c}</x14:id>
        </ext>
      </extLst>
    </cfRule>
  </conditionalFormatting>
  <conditionalFormatting sqref="I5:BL41">
    <cfRule type="expression" dxfId="15" priority="4">
      <formula>AND(today&gt;=I$5,today&lt;I$5+1)</formula>
    </cfRule>
  </conditionalFormatting>
  <conditionalFormatting sqref="I7:BL41">
    <cfRule type="expression" dxfId="16" priority="2">
      <formula>AND(task_start&lt;=I$5,ROUNDDOWN((task_end-task_start+1)*task_progress,0)+task_start-1&gt;=I$5)</formula>
    </cfRule>
    <cfRule type="expression" dxfId="17" priority="3" stopIfTrue="1">
      <formula>AND(task_end&gt;=I$5,task_start&lt;I$5+1)</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ageMargins left="0.349305555555556" right="0.349305555555556" top="0.349305555555556" bottom="0.5" header="0.3" footer="0.3"/>
  <pageSetup paperSize="1" scale="62" fitToHeight="0" orientation="landscape"/>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dc59f7-1f5a-41eb-8ee8-040a54e1310c}">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
  <sheetViews>
    <sheetView tabSelected="1" workbookViewId="0">
      <selection activeCell="A1" sqref="A1:E3"/>
    </sheetView>
  </sheetViews>
  <sheetFormatPr defaultColWidth="8.94117647058824" defaultRowHeight="16.8" outlineLevelRow="2" outlineLevelCol="4"/>
  <cols>
    <col min="1" max="1" width="17.0294117647059" customWidth="1"/>
    <col min="2" max="2" width="24.0147058823529" customWidth="1"/>
    <col min="3" max="3" width="18.2573529411765" customWidth="1"/>
    <col min="4" max="4" width="23.1617647058824" customWidth="1"/>
    <col min="5" max="5" width="13.9632352941176" customWidth="1"/>
  </cols>
  <sheetData>
    <row r="1" spans="1:5">
      <c r="A1" t="s">
        <v>46</v>
      </c>
      <c r="B1" t="s">
        <v>355</v>
      </c>
      <c r="C1" t="s">
        <v>36</v>
      </c>
      <c r="D1" t="s">
        <v>356</v>
      </c>
      <c r="E1" t="s">
        <v>357</v>
      </c>
    </row>
    <row r="2" spans="1:5">
      <c r="A2" t="s">
        <v>358</v>
      </c>
      <c r="B2" t="s">
        <v>359</v>
      </c>
      <c r="C2" t="s">
        <v>360</v>
      </c>
      <c r="D2" t="s">
        <v>361</v>
      </c>
      <c r="E2">
        <v>20151</v>
      </c>
    </row>
    <row r="3" spans="1:5">
      <c r="A3" t="s">
        <v>362</v>
      </c>
      <c r="B3" t="s">
        <v>359</v>
      </c>
      <c r="C3" t="s">
        <v>363</v>
      </c>
      <c r="D3" t="s">
        <v>364</v>
      </c>
      <c r="E3">
        <v>20456</v>
      </c>
    </row>
  </sheetData>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3"/>
  <sheetViews>
    <sheetView workbookViewId="0">
      <selection activeCell="C2" sqref="C2"/>
    </sheetView>
  </sheetViews>
  <sheetFormatPr defaultColWidth="8.94117647058824" defaultRowHeight="16.8" outlineLevelRow="2"/>
  <cols>
    <col min="7" max="7" width="12.125" customWidth="1"/>
    <col min="8" max="8" width="10.8235294117647" customWidth="1"/>
    <col min="9" max="9" width="9.94117647058824" customWidth="1"/>
    <col min="11" max="11" width="15.8823529411765" customWidth="1"/>
  </cols>
  <sheetData>
    <row r="1" spans="1:11">
      <c r="A1" t="s">
        <v>365</v>
      </c>
      <c r="B1" t="s">
        <v>366</v>
      </c>
      <c r="C1" t="s">
        <v>367</v>
      </c>
      <c r="D1" t="s">
        <v>368</v>
      </c>
      <c r="E1" t="s">
        <v>369</v>
      </c>
      <c r="F1" t="s">
        <v>36</v>
      </c>
      <c r="G1" t="s">
        <v>370</v>
      </c>
      <c r="H1" t="s">
        <v>371</v>
      </c>
      <c r="I1" t="s">
        <v>372</v>
      </c>
      <c r="J1" t="s">
        <v>373</v>
      </c>
      <c r="K1" t="s">
        <v>374</v>
      </c>
    </row>
    <row r="2" spans="1:5">
      <c r="A2" t="s">
        <v>358</v>
      </c>
      <c r="B2" t="s">
        <v>359</v>
      </c>
      <c r="C2" t="s">
        <v>360</v>
      </c>
      <c r="D2" t="s">
        <v>361</v>
      </c>
      <c r="E2">
        <v>20151</v>
      </c>
    </row>
    <row r="3" spans="1:5">
      <c r="A3" t="s">
        <v>362</v>
      </c>
      <c r="B3" t="s">
        <v>359</v>
      </c>
      <c r="C3" t="s">
        <v>363</v>
      </c>
      <c r="D3" t="s">
        <v>364</v>
      </c>
      <c r="E3">
        <v>20456</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70"/>
  <sheetViews>
    <sheetView showGridLines="0" zoomScale="90" zoomScaleNormal="90" workbookViewId="0">
      <selection activeCell="A1" sqref="A1"/>
    </sheetView>
  </sheetViews>
  <sheetFormatPr defaultColWidth="8.77941176470588" defaultRowHeight="15" customHeight="1"/>
  <cols>
    <col min="1" max="1" width="12.7794117647059" style="155" customWidth="1"/>
    <col min="2" max="2" width="85.2205882352941" style="147" customWidth="1"/>
    <col min="3" max="3" width="13.3308823529412" style="147" customWidth="1"/>
    <col min="4" max="5" width="8.77941176470588" style="147"/>
    <col min="6" max="6" width="10.7794117647059" style="147" customWidth="1"/>
    <col min="7" max="16384" width="8.77941176470588" style="147"/>
  </cols>
  <sheetData>
    <row r="1" ht="40.15" customHeight="1" spans="2:2">
      <c r="B1" s="182"/>
    </row>
    <row r="3" customHeight="1" spans="2:2">
      <c r="B3" s="183"/>
    </row>
    <row r="5" s="154" customFormat="1" customHeight="1" spans="1:14">
      <c r="A5" s="155"/>
      <c r="L5" s="147"/>
      <c r="N5" s="147"/>
    </row>
    <row r="6" s="154" customFormat="1" customHeight="1" spans="1:14">
      <c r="A6" s="155"/>
      <c r="B6" s="219"/>
      <c r="C6" s="220" t="s">
        <v>2</v>
      </c>
      <c r="D6" s="220" t="s">
        <v>3</v>
      </c>
      <c r="E6" s="147"/>
      <c r="F6" s="220" t="s">
        <v>4</v>
      </c>
      <c r="G6" s="220" t="s">
        <v>3</v>
      </c>
      <c r="L6" s="147"/>
      <c r="N6" s="147"/>
    </row>
    <row r="7" s="154" customFormat="1" customHeight="1" spans="1:14">
      <c r="A7" s="155"/>
      <c r="C7" s="164" t="s">
        <v>5</v>
      </c>
      <c r="D7" s="164">
        <v>50</v>
      </c>
      <c r="E7" s="147"/>
      <c r="F7" s="164" t="s">
        <v>6</v>
      </c>
      <c r="G7" s="164">
        <v>20</v>
      </c>
      <c r="L7" s="147"/>
      <c r="N7" s="147"/>
    </row>
    <row r="8" s="154" customFormat="1" customHeight="1" spans="1:14">
      <c r="A8" s="155"/>
      <c r="C8" s="164" t="s">
        <v>7</v>
      </c>
      <c r="D8" s="164">
        <v>30</v>
      </c>
      <c r="F8" s="164" t="s">
        <v>8</v>
      </c>
      <c r="G8" s="164">
        <v>50</v>
      </c>
      <c r="L8" s="147"/>
      <c r="N8" s="147"/>
    </row>
    <row r="9" s="154" customFormat="1" customHeight="1" spans="1:14">
      <c r="A9" s="155"/>
      <c r="C9" s="164" t="s">
        <v>9</v>
      </c>
      <c r="D9" s="164">
        <v>20</v>
      </c>
      <c r="F9" s="164" t="s">
        <v>10</v>
      </c>
      <c r="G9" s="164">
        <v>50</v>
      </c>
      <c r="H9" s="147"/>
      <c r="I9" s="147"/>
      <c r="J9" s="147"/>
      <c r="L9" s="147"/>
      <c r="N9" s="147"/>
    </row>
    <row r="10" s="154" customFormat="1" customHeight="1" spans="1:14">
      <c r="A10" s="155"/>
      <c r="C10" s="164" t="s">
        <v>11</v>
      </c>
      <c r="D10" s="164">
        <v>50</v>
      </c>
      <c r="F10" s="164" t="s">
        <v>12</v>
      </c>
      <c r="G10" s="164">
        <v>30</v>
      </c>
      <c r="H10" s="147"/>
      <c r="I10" s="147"/>
      <c r="J10" s="147"/>
      <c r="L10" s="147"/>
      <c r="N10" s="147"/>
    </row>
    <row r="11" s="154" customFormat="1" customHeight="1" spans="1:14">
      <c r="A11" s="155"/>
      <c r="D11" s="165"/>
      <c r="G11" s="165"/>
      <c r="H11" s="147"/>
      <c r="I11" s="147"/>
      <c r="J11" s="147"/>
      <c r="L11" s="147"/>
      <c r="N11" s="147"/>
    </row>
    <row r="12" s="154" customFormat="1" customHeight="1" spans="1:14">
      <c r="A12" s="155"/>
      <c r="E12" s="147"/>
      <c r="F12" s="147"/>
      <c r="G12" s="147"/>
      <c r="H12" s="147"/>
      <c r="I12" s="147"/>
      <c r="J12" s="147"/>
      <c r="L12" s="147"/>
      <c r="N12" s="147"/>
    </row>
    <row r="13" s="154" customFormat="1" customHeight="1" spans="1:14">
      <c r="A13" s="155"/>
      <c r="E13" s="147"/>
      <c r="F13" s="147"/>
      <c r="G13" s="147"/>
      <c r="H13" s="147"/>
      <c r="I13" s="147"/>
      <c r="J13" s="147"/>
      <c r="L13" s="147"/>
      <c r="N13" s="147"/>
    </row>
    <row r="14" s="154" customFormat="1" customHeight="1" spans="1:14">
      <c r="A14" s="155"/>
      <c r="C14" s="147"/>
      <c r="D14" s="147"/>
      <c r="G14" s="147"/>
      <c r="H14" s="147"/>
      <c r="I14" s="147"/>
      <c r="J14" s="147"/>
      <c r="L14" s="147"/>
      <c r="N14" s="147"/>
    </row>
    <row r="15" s="154" customFormat="1" customHeight="1" spans="1:14">
      <c r="A15" s="155"/>
      <c r="C15" s="147"/>
      <c r="D15" s="147"/>
      <c r="G15" s="147"/>
      <c r="H15" s="147"/>
      <c r="I15" s="147"/>
      <c r="J15" s="147"/>
      <c r="L15" s="147"/>
      <c r="N15" s="147"/>
    </row>
    <row r="16" s="154" customFormat="1" customHeight="1" spans="1:14">
      <c r="A16" s="155"/>
      <c r="C16" s="147"/>
      <c r="D16" s="147"/>
      <c r="G16" s="147"/>
      <c r="H16" s="147"/>
      <c r="I16" s="147"/>
      <c r="J16" s="147"/>
      <c r="L16" s="147"/>
      <c r="N16" s="147"/>
    </row>
    <row r="17" s="154" customFormat="1" customHeight="1" spans="1:14">
      <c r="A17" s="155"/>
      <c r="C17" s="147"/>
      <c r="D17" s="147"/>
      <c r="G17" s="147"/>
      <c r="H17" s="147"/>
      <c r="I17" s="147"/>
      <c r="J17" s="147"/>
      <c r="L17" s="147"/>
      <c r="N17" s="147"/>
    </row>
    <row r="18" s="154" customFormat="1" customHeight="1" spans="1:14">
      <c r="A18" s="155"/>
      <c r="C18" s="147"/>
      <c r="D18" s="147"/>
      <c r="G18" s="147"/>
      <c r="H18" s="147"/>
      <c r="I18" s="147"/>
      <c r="J18" s="147"/>
      <c r="L18" s="147"/>
      <c r="N18" s="147"/>
    </row>
    <row r="19" s="154" customFormat="1" customHeight="1" spans="1:14">
      <c r="A19" s="155"/>
      <c r="C19" s="147"/>
      <c r="D19" s="147"/>
      <c r="G19" s="147"/>
      <c r="H19" s="147"/>
      <c r="I19" s="147"/>
      <c r="J19" s="147"/>
      <c r="L19" s="147"/>
      <c r="N19" s="147"/>
    </row>
    <row r="20" s="154" customFormat="1" customHeight="1" spans="1:14">
      <c r="A20" s="155"/>
      <c r="C20" s="147"/>
      <c r="D20" s="147"/>
      <c r="G20" s="147"/>
      <c r="H20" s="147"/>
      <c r="I20" s="147"/>
      <c r="J20" s="147"/>
      <c r="L20" s="147"/>
      <c r="N20" s="147"/>
    </row>
    <row r="21" s="154" customFormat="1" customHeight="1" spans="1:14">
      <c r="A21" s="155"/>
      <c r="E21" s="147"/>
      <c r="F21" s="147"/>
      <c r="G21" s="147"/>
      <c r="H21" s="147"/>
      <c r="I21" s="147"/>
      <c r="J21" s="147"/>
      <c r="L21" s="147"/>
      <c r="N21" s="147"/>
    </row>
    <row r="22" s="154" customFormat="1" customHeight="1" spans="1:14">
      <c r="A22" s="155"/>
      <c r="E22" s="147"/>
      <c r="F22" s="147"/>
      <c r="G22" s="147"/>
      <c r="H22" s="147"/>
      <c r="I22" s="147"/>
      <c r="J22" s="147"/>
      <c r="L22" s="147"/>
      <c r="N22" s="147"/>
    </row>
    <row r="23" s="154" customFormat="1" customHeight="1" spans="1:14">
      <c r="A23" s="155"/>
      <c r="E23" s="147"/>
      <c r="F23" s="147"/>
      <c r="G23" s="147"/>
      <c r="H23" s="147"/>
      <c r="I23" s="147"/>
      <c r="J23" s="147"/>
      <c r="L23" s="147"/>
      <c r="N23" s="147"/>
    </row>
    <row r="24" s="154" customFormat="1" customHeight="1" spans="1:14">
      <c r="A24" s="155"/>
      <c r="E24" s="147"/>
      <c r="F24" s="147"/>
      <c r="G24" s="147"/>
      <c r="H24" s="147"/>
      <c r="I24" s="147"/>
      <c r="J24" s="147"/>
      <c r="L24" s="147"/>
      <c r="N24" s="147"/>
    </row>
    <row r="37" customHeight="1" spans="3:4">
      <c r="C37" s="187" t="s">
        <v>2</v>
      </c>
      <c r="D37" s="187" t="s">
        <v>3</v>
      </c>
    </row>
    <row r="38" customHeight="1" spans="3:5">
      <c r="C38" s="164" t="s">
        <v>5</v>
      </c>
      <c r="D38" s="164">
        <v>50</v>
      </c>
      <c r="E38" s="154"/>
    </row>
    <row r="39" customHeight="1" spans="3:5">
      <c r="C39" s="164" t="s">
        <v>7</v>
      </c>
      <c r="D39" s="164">
        <v>30</v>
      </c>
      <c r="E39" s="154"/>
    </row>
    <row r="40" customHeight="1" spans="3:5">
      <c r="C40" s="164" t="s">
        <v>9</v>
      </c>
      <c r="D40" s="164">
        <v>20</v>
      </c>
      <c r="E40" s="154"/>
    </row>
    <row r="41" customHeight="1" spans="3:5">
      <c r="C41" s="164" t="s">
        <v>11</v>
      </c>
      <c r="D41" s="164">
        <v>50</v>
      </c>
      <c r="E41" s="154"/>
    </row>
    <row r="42" customHeight="1" spans="3:7">
      <c r="C42" s="154"/>
      <c r="D42" s="165">
        <f>SUM(D38:D41)</f>
        <v>150</v>
      </c>
      <c r="E42" s="154"/>
      <c r="F42" s="154"/>
      <c r="G42" s="154"/>
    </row>
    <row r="47" customHeight="1" spans="3:7">
      <c r="C47" s="187" t="s">
        <v>13</v>
      </c>
      <c r="D47" s="187" t="s">
        <v>3</v>
      </c>
      <c r="E47" s="154"/>
      <c r="F47" s="187" t="s">
        <v>14</v>
      </c>
      <c r="G47" s="187" t="s">
        <v>3</v>
      </c>
    </row>
    <row r="48" customHeight="1" spans="3:7">
      <c r="C48" s="164" t="s">
        <v>15</v>
      </c>
      <c r="D48" s="164">
        <v>20</v>
      </c>
      <c r="E48" s="154"/>
      <c r="F48" s="164" t="s">
        <v>16</v>
      </c>
      <c r="G48" s="164">
        <v>10</v>
      </c>
    </row>
    <row r="49" customHeight="1" spans="3:7">
      <c r="C49" s="164"/>
      <c r="D49" s="164"/>
      <c r="E49" s="154"/>
      <c r="F49" s="164" t="s">
        <v>17</v>
      </c>
      <c r="G49" s="164">
        <v>20</v>
      </c>
    </row>
    <row r="50" customHeight="1" spans="3:7">
      <c r="C50" s="164"/>
      <c r="D50" s="164"/>
      <c r="E50" s="154"/>
      <c r="F50" s="164" t="s">
        <v>18</v>
      </c>
      <c r="G50" s="164">
        <v>30</v>
      </c>
    </row>
    <row r="51" customHeight="1" spans="3:7">
      <c r="C51" s="164"/>
      <c r="D51" s="164"/>
      <c r="E51" s="154"/>
      <c r="F51" s="164" t="s">
        <v>19</v>
      </c>
      <c r="G51" s="164">
        <v>40</v>
      </c>
    </row>
    <row r="53" customHeight="1" spans="5:5">
      <c r="E53" s="187" t="s">
        <v>20</v>
      </c>
    </row>
    <row r="54" customHeight="1" spans="5:5">
      <c r="E54" s="165">
        <f>SUM(D48,G48:G51,10)</f>
        <v>130</v>
      </c>
    </row>
    <row r="65" customHeight="1" spans="3:4">
      <c r="C65" s="221" t="s">
        <v>2</v>
      </c>
      <c r="D65" s="221" t="s">
        <v>3</v>
      </c>
    </row>
    <row r="66" customHeight="1" spans="3:4">
      <c r="C66" s="164" t="s">
        <v>5</v>
      </c>
      <c r="D66" s="164">
        <v>50</v>
      </c>
    </row>
    <row r="67" customHeight="1" spans="3:4">
      <c r="C67" s="164" t="s">
        <v>7</v>
      </c>
      <c r="D67" s="164">
        <v>30</v>
      </c>
    </row>
    <row r="68" customHeight="1" spans="3:4">
      <c r="C68" s="164" t="s">
        <v>9</v>
      </c>
      <c r="D68" s="164">
        <v>20</v>
      </c>
    </row>
    <row r="69" customHeight="1" spans="3:4">
      <c r="C69" s="164" t="s">
        <v>11</v>
      </c>
      <c r="D69" s="164">
        <v>50</v>
      </c>
    </row>
    <row r="70" customHeight="1" spans="4:4">
      <c r="D70" s="165">
        <f>SUMIF(D66:D69,"&gt;30")</f>
        <v>100</v>
      </c>
    </row>
  </sheetData>
  <pageMargins left="0.699305555555556" right="0.699305555555556" top="0.75" bottom="0.75" header="0.3" footer="0.3"/>
  <pageSetup paperSize="9" orientation="portrait"/>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
  <sheetViews>
    <sheetView workbookViewId="0">
      <selection activeCell="A1" sqref="A1:E3"/>
    </sheetView>
  </sheetViews>
  <sheetFormatPr defaultColWidth="8.94117647058824" defaultRowHeight="16.8" outlineLevelRow="2" outlineLevelCol="4"/>
  <sheetData>
    <row r="1" spans="1:5">
      <c r="A1" t="s">
        <v>46</v>
      </c>
      <c r="B1" t="s">
        <v>355</v>
      </c>
      <c r="C1" t="s">
        <v>36</v>
      </c>
      <c r="D1" t="s">
        <v>356</v>
      </c>
      <c r="E1" t="s">
        <v>357</v>
      </c>
    </row>
    <row r="2" spans="1:5">
      <c r="A2" t="s">
        <v>358</v>
      </c>
      <c r="B2" t="s">
        <v>359</v>
      </c>
      <c r="C2" t="s">
        <v>360</v>
      </c>
      <c r="D2" t="s">
        <v>361</v>
      </c>
      <c r="E2">
        <v>20151</v>
      </c>
    </row>
    <row r="3" spans="1:5">
      <c r="A3" t="s">
        <v>362</v>
      </c>
      <c r="B3" t="s">
        <v>359</v>
      </c>
      <c r="C3" t="s">
        <v>363</v>
      </c>
      <c r="D3" t="s">
        <v>364</v>
      </c>
      <c r="E3">
        <v>20456</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61"/>
  <sheetViews>
    <sheetView showGridLines="0" workbookViewId="0">
      <selection activeCell="A1" sqref="A1"/>
    </sheetView>
  </sheetViews>
  <sheetFormatPr defaultColWidth="8.77941176470588" defaultRowHeight="15" customHeight="1"/>
  <cols>
    <col min="1" max="1" width="12.7794117647059" style="155" customWidth="1"/>
    <col min="2" max="2" width="70.8897058823529" style="147" customWidth="1"/>
    <col min="3" max="16384" width="8.77941176470588" style="147"/>
  </cols>
  <sheetData>
    <row r="1" ht="60" customHeight="1"/>
    <row r="2" customHeight="1" spans="1:1">
      <c r="A2" s="159"/>
    </row>
    <row r="3" customHeight="1" spans="3:7">
      <c r="C3" s="163" t="s">
        <v>21</v>
      </c>
      <c r="D3" s="163" t="s">
        <v>22</v>
      </c>
      <c r="E3" s="163" t="s">
        <v>23</v>
      </c>
      <c r="F3" s="163" t="s">
        <v>24</v>
      </c>
      <c r="G3" s="163" t="s">
        <v>23</v>
      </c>
    </row>
    <row r="4" customHeight="1" spans="3:7">
      <c r="C4" s="164">
        <v>30</v>
      </c>
      <c r="D4" s="164">
        <v>40</v>
      </c>
      <c r="E4" s="165">
        <f>SUM(C4:D4)</f>
        <v>70</v>
      </c>
      <c r="F4" s="164">
        <v>75</v>
      </c>
      <c r="G4" s="164">
        <f>SUM(E4:F4)</f>
        <v>145</v>
      </c>
    </row>
    <row r="5" s="154" customFormat="1" customHeight="1" spans="1:13">
      <c r="A5" s="155"/>
      <c r="B5" s="147"/>
      <c r="C5" s="164">
        <v>31</v>
      </c>
      <c r="D5" s="164">
        <v>41</v>
      </c>
      <c r="E5" s="164"/>
      <c r="F5" s="164">
        <v>75</v>
      </c>
      <c r="G5" s="164"/>
      <c r="H5" s="147"/>
      <c r="I5" s="147"/>
      <c r="M5" s="147"/>
    </row>
    <row r="6" s="154" customFormat="1" customHeight="1" spans="1:13">
      <c r="A6" s="155"/>
      <c r="B6" s="147"/>
      <c r="C6" s="164">
        <v>32</v>
      </c>
      <c r="D6" s="164">
        <v>42</v>
      </c>
      <c r="E6" s="164"/>
      <c r="F6" s="164">
        <v>75</v>
      </c>
      <c r="G6" s="164"/>
      <c r="H6" s="147"/>
      <c r="I6" s="147"/>
      <c r="M6" s="147"/>
    </row>
    <row r="7" s="154" customFormat="1" customHeight="1" spans="1:13">
      <c r="A7" s="155"/>
      <c r="B7" s="147"/>
      <c r="C7" s="164">
        <v>33</v>
      </c>
      <c r="D7" s="164">
        <v>43</v>
      </c>
      <c r="E7" s="164"/>
      <c r="F7" s="164">
        <v>75</v>
      </c>
      <c r="G7" s="164"/>
      <c r="H7" s="147"/>
      <c r="I7" s="147"/>
      <c r="M7" s="147"/>
    </row>
    <row r="8" s="154" customFormat="1" customHeight="1" spans="1:13">
      <c r="A8" s="155"/>
      <c r="B8" s="147"/>
      <c r="C8" s="147"/>
      <c r="D8" s="147"/>
      <c r="E8" s="147"/>
      <c r="F8" s="147"/>
      <c r="G8" s="147"/>
      <c r="H8" s="147"/>
      <c r="I8" s="147"/>
      <c r="M8" s="147"/>
    </row>
    <row r="9" s="154" customFormat="1" customHeight="1" spans="1:13">
      <c r="A9" s="155"/>
      <c r="B9" s="147"/>
      <c r="C9" s="147"/>
      <c r="D9" s="147"/>
      <c r="E9" s="147"/>
      <c r="F9" s="147"/>
      <c r="G9" s="147"/>
      <c r="H9" s="147"/>
      <c r="I9" s="147"/>
      <c r="M9" s="147"/>
    </row>
    <row r="10" s="154" customFormat="1" customHeight="1" spans="1:13">
      <c r="A10" s="155"/>
      <c r="B10" s="147"/>
      <c r="C10" s="163" t="s">
        <v>21</v>
      </c>
      <c r="D10" s="163" t="s">
        <v>22</v>
      </c>
      <c r="E10" s="163" t="s">
        <v>23</v>
      </c>
      <c r="F10" s="163" t="s">
        <v>24</v>
      </c>
      <c r="G10" s="163" t="s">
        <v>23</v>
      </c>
      <c r="H10" s="147"/>
      <c r="I10" s="147"/>
      <c r="M10" s="147"/>
    </row>
    <row r="11" s="154" customFormat="1" customHeight="1" spans="1:13">
      <c r="A11" s="155"/>
      <c r="B11" s="147"/>
      <c r="C11" s="164">
        <v>30</v>
      </c>
      <c r="D11" s="164">
        <v>40</v>
      </c>
      <c r="E11" s="165">
        <f>SUM(C11:D11)</f>
        <v>70</v>
      </c>
      <c r="F11" s="164">
        <v>75</v>
      </c>
      <c r="G11" s="164">
        <f>SUM(E11:F11)</f>
        <v>145</v>
      </c>
      <c r="H11" s="147"/>
      <c r="I11" s="147"/>
      <c r="M11" s="147"/>
    </row>
    <row r="12" s="154" customFormat="1" customHeight="1" spans="1:13">
      <c r="A12" s="155"/>
      <c r="B12" s="147"/>
      <c r="C12" s="164">
        <v>31</v>
      </c>
      <c r="D12" s="164">
        <v>41</v>
      </c>
      <c r="E12" s="165">
        <f>SUM(C12:D12)</f>
        <v>72</v>
      </c>
      <c r="F12" s="164">
        <v>75</v>
      </c>
      <c r="G12" s="164">
        <f>SUM(E12:F12)</f>
        <v>147</v>
      </c>
      <c r="H12" s="147"/>
      <c r="I12" s="147"/>
      <c r="M12" s="147"/>
    </row>
    <row r="13" s="154" customFormat="1" customHeight="1" spans="1:13">
      <c r="A13" s="155"/>
      <c r="B13" s="147"/>
      <c r="C13" s="164">
        <v>32</v>
      </c>
      <c r="D13" s="164">
        <v>42</v>
      </c>
      <c r="E13" s="165">
        <f>SUM(C13:D13)</f>
        <v>74</v>
      </c>
      <c r="F13" s="164">
        <v>75</v>
      </c>
      <c r="G13" s="164">
        <f>SUM(E13:F13)</f>
        <v>149</v>
      </c>
      <c r="H13" s="147"/>
      <c r="I13" s="147"/>
      <c r="M13" s="147"/>
    </row>
    <row r="14" s="154" customFormat="1" customHeight="1" spans="1:13">
      <c r="A14" s="155"/>
      <c r="B14" s="147"/>
      <c r="C14" s="164">
        <v>33</v>
      </c>
      <c r="D14" s="164">
        <v>43</v>
      </c>
      <c r="E14" s="165">
        <f>SUM(C14:D14)</f>
        <v>76</v>
      </c>
      <c r="F14" s="164">
        <v>75</v>
      </c>
      <c r="G14" s="164">
        <f>SUM(E14:F14)</f>
        <v>151</v>
      </c>
      <c r="H14" s="147"/>
      <c r="I14" s="147"/>
      <c r="M14" s="147"/>
    </row>
    <row r="15" s="154" customFormat="1" customHeight="1" spans="1:13">
      <c r="A15" s="155"/>
      <c r="B15" s="147"/>
      <c r="C15" s="165">
        <f>SUM(C11:C14)</f>
        <v>126</v>
      </c>
      <c r="D15" s="165">
        <f>SUM(D11:D14)</f>
        <v>166</v>
      </c>
      <c r="E15" s="165">
        <f>SUM(E11:E14)</f>
        <v>292</v>
      </c>
      <c r="F15" s="165">
        <f>SUM(F11:F14)</f>
        <v>300</v>
      </c>
      <c r="G15" s="165">
        <f>SUM(G11:G14)</f>
        <v>592</v>
      </c>
      <c r="H15" s="147"/>
      <c r="I15" s="147"/>
      <c r="M15" s="147"/>
    </row>
    <row r="16" s="154" customFormat="1" customHeight="1" spans="1:13">
      <c r="A16" s="155"/>
      <c r="B16" s="147"/>
      <c r="H16" s="147"/>
      <c r="I16" s="147"/>
      <c r="M16" s="147"/>
    </row>
    <row r="17" s="154" customFormat="1" customHeight="1" spans="1:13">
      <c r="A17" s="155"/>
      <c r="B17" s="147"/>
      <c r="H17" s="147"/>
      <c r="I17" s="147"/>
      <c r="M17" s="147"/>
    </row>
    <row r="18" s="154" customFormat="1" customHeight="1" spans="1:13">
      <c r="A18" s="155"/>
      <c r="B18" s="147"/>
      <c r="C18" s="147"/>
      <c r="D18" s="147"/>
      <c r="E18" s="147"/>
      <c r="F18" s="147"/>
      <c r="G18" s="147"/>
      <c r="H18" s="147"/>
      <c r="I18" s="147"/>
      <c r="M18" s="147"/>
    </row>
    <row r="19" s="154" customFormat="1" customHeight="1" spans="1:13">
      <c r="A19" s="155"/>
      <c r="B19" s="147"/>
      <c r="C19" s="147"/>
      <c r="D19" s="147"/>
      <c r="E19" s="147"/>
      <c r="F19" s="147"/>
      <c r="G19" s="147"/>
      <c r="H19" s="147"/>
      <c r="I19" s="147"/>
      <c r="M19" s="147"/>
    </row>
    <row r="20" s="154" customFormat="1" customHeight="1" spans="1:13">
      <c r="A20" s="155"/>
      <c r="B20" s="147"/>
      <c r="C20" s="147"/>
      <c r="D20" s="147"/>
      <c r="E20" s="147"/>
      <c r="F20" s="147"/>
      <c r="G20" s="147"/>
      <c r="H20" s="147"/>
      <c r="I20" s="147"/>
      <c r="M20" s="147"/>
    </row>
    <row r="21" s="154" customFormat="1" customHeight="1" spans="1:13">
      <c r="A21" s="155"/>
      <c r="B21" s="147"/>
      <c r="C21" s="147"/>
      <c r="D21" s="147"/>
      <c r="E21" s="147"/>
      <c r="F21" s="147"/>
      <c r="G21" s="147"/>
      <c r="H21" s="147"/>
      <c r="I21" s="147"/>
      <c r="M21" s="147"/>
    </row>
    <row r="22" s="154" customFormat="1" customHeight="1" spans="1:13">
      <c r="A22" s="155"/>
      <c r="B22" s="147"/>
      <c r="M22" s="147"/>
    </row>
    <row r="23" s="154" customFormat="1" customHeight="1" spans="1:13">
      <c r="A23" s="155"/>
      <c r="B23" s="147"/>
      <c r="M23" s="147"/>
    </row>
    <row r="24" s="154" customFormat="1" customHeight="1" spans="1:13">
      <c r="A24" s="155"/>
      <c r="B24" s="147"/>
      <c r="M24" s="147"/>
    </row>
    <row r="33" customHeight="1" spans="4:6">
      <c r="D33" s="163" t="s">
        <v>25</v>
      </c>
      <c r="E33" s="163" t="s">
        <v>26</v>
      </c>
      <c r="F33" s="163" t="s">
        <v>27</v>
      </c>
    </row>
    <row r="34" customHeight="1" spans="4:6">
      <c r="D34" s="218" t="s">
        <v>28</v>
      </c>
      <c r="E34" s="164" t="s">
        <v>29</v>
      </c>
      <c r="F34" s="164">
        <v>100</v>
      </c>
    </row>
    <row r="35" customHeight="1" spans="4:6">
      <c r="D35" s="218"/>
      <c r="E35" s="164" t="s">
        <v>30</v>
      </c>
      <c r="F35" s="164">
        <v>200</v>
      </c>
    </row>
    <row r="36" customHeight="1" spans="4:6">
      <c r="D36" s="218"/>
      <c r="E36" s="164" t="s">
        <v>31</v>
      </c>
      <c r="F36" s="164">
        <v>160</v>
      </c>
    </row>
    <row r="37" customHeight="1" spans="4:6">
      <c r="D37" s="218"/>
      <c r="E37" s="164" t="s">
        <v>32</v>
      </c>
      <c r="F37" s="164">
        <v>80</v>
      </c>
    </row>
    <row r="50" customHeight="1" spans="3:6">
      <c r="C50" s="163"/>
      <c r="D50" s="163" t="s">
        <v>33</v>
      </c>
      <c r="E50" s="163"/>
      <c r="F50" s="163"/>
    </row>
    <row r="51" customHeight="1" spans="3:6">
      <c r="C51" s="218">
        <v>1</v>
      </c>
      <c r="D51" s="164">
        <v>18</v>
      </c>
      <c r="E51" s="164">
        <v>19</v>
      </c>
      <c r="F51" s="164">
        <v>20</v>
      </c>
    </row>
    <row r="52" customHeight="1" spans="3:6">
      <c r="C52" s="218"/>
      <c r="D52" s="164">
        <v>19</v>
      </c>
      <c r="E52" s="164">
        <v>20</v>
      </c>
      <c r="F52" s="164">
        <v>21</v>
      </c>
    </row>
    <row r="53" customHeight="1" spans="3:6">
      <c r="C53" s="218"/>
      <c r="D53" s="164">
        <v>20</v>
      </c>
      <c r="E53" s="164">
        <v>21</v>
      </c>
      <c r="F53" s="164">
        <v>22</v>
      </c>
    </row>
    <row r="54" customHeight="1" spans="3:6">
      <c r="C54" s="218"/>
      <c r="D54" s="164">
        <v>21</v>
      </c>
      <c r="E54" s="164">
        <v>22</v>
      </c>
      <c r="F54" s="164">
        <v>23</v>
      </c>
    </row>
    <row r="60" customHeight="1" spans="3:6">
      <c r="C60" s="163" t="s">
        <v>34</v>
      </c>
      <c r="D60" s="163"/>
      <c r="E60" s="163"/>
      <c r="F60" s="163"/>
    </row>
    <row r="61" customHeight="1" spans="3:6">
      <c r="C61" s="218">
        <v>1</v>
      </c>
      <c r="D61" s="218">
        <v>3</v>
      </c>
      <c r="E61" s="218"/>
      <c r="F61" s="218"/>
    </row>
  </sheetData>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5"/>
  <sheetViews>
    <sheetView showGridLines="0" zoomScale="90" zoomScaleNormal="90" workbookViewId="0">
      <selection activeCell="A1" sqref="A1"/>
    </sheetView>
  </sheetViews>
  <sheetFormatPr defaultColWidth="8.77941176470588" defaultRowHeight="15" customHeight="1" outlineLevelCol="7"/>
  <cols>
    <col min="1" max="1" width="12.7794117647059" style="155" customWidth="1"/>
    <col min="2" max="2" width="70.7794117647059" style="147" customWidth="1"/>
    <col min="3" max="3" width="31.3308823529412" style="147" customWidth="1"/>
    <col min="4" max="4" width="18.7794117647059" style="147" customWidth="1"/>
    <col min="5" max="5" width="9.77941176470588" style="147" customWidth="1"/>
    <col min="6" max="7" width="15.5588235294118" style="208" customWidth="1"/>
    <col min="8" max="8" width="9.77941176470588" style="147" customWidth="1"/>
    <col min="9" max="16384" width="8.77941176470588" style="147"/>
  </cols>
  <sheetData>
    <row r="1" ht="60" customHeight="1"/>
    <row r="4" customHeight="1" spans="1:1">
      <c r="A4" s="209"/>
    </row>
    <row r="6" customHeight="1" spans="3:6">
      <c r="C6" s="147" t="s">
        <v>35</v>
      </c>
      <c r="D6" s="147" t="s">
        <v>36</v>
      </c>
      <c r="E6" s="147" t="s">
        <v>37</v>
      </c>
      <c r="F6" s="147"/>
    </row>
    <row r="7" customHeight="1" spans="3:7">
      <c r="C7" s="210" t="s">
        <v>38</v>
      </c>
      <c r="D7" s="211"/>
      <c r="E7" s="214"/>
      <c r="F7" s="147"/>
      <c r="G7" s="147"/>
    </row>
    <row r="8" customHeight="1" spans="3:7">
      <c r="C8" s="212" t="s">
        <v>39</v>
      </c>
      <c r="D8" s="213"/>
      <c r="E8" s="215"/>
      <c r="F8" s="147"/>
      <c r="G8" s="147"/>
    </row>
    <row r="9" customHeight="1" spans="3:7">
      <c r="C9" s="210" t="s">
        <v>40</v>
      </c>
      <c r="D9" s="211"/>
      <c r="E9" s="214"/>
      <c r="F9" s="147"/>
      <c r="G9" s="147"/>
    </row>
    <row r="10" customHeight="1" spans="3:7">
      <c r="C10" s="212" t="s">
        <v>41</v>
      </c>
      <c r="D10" s="213"/>
      <c r="E10" s="215"/>
      <c r="F10" s="147"/>
      <c r="G10" s="147"/>
    </row>
    <row r="11" customHeight="1" spans="3:7">
      <c r="C11" s="210" t="s">
        <v>42</v>
      </c>
      <c r="D11" s="211"/>
      <c r="E11" s="214"/>
      <c r="F11" s="147"/>
      <c r="G11" s="147"/>
    </row>
    <row r="12" customHeight="1" spans="3:7">
      <c r="C12" s="212" t="s">
        <v>43</v>
      </c>
      <c r="D12" s="213"/>
      <c r="E12" s="215"/>
      <c r="F12" s="147"/>
      <c r="G12" s="147"/>
    </row>
    <row r="13" customHeight="1" spans="3:7">
      <c r="C13" s="210" t="s">
        <v>44</v>
      </c>
      <c r="D13" s="211"/>
      <c r="E13" s="214"/>
      <c r="F13" s="147"/>
      <c r="G13" s="147"/>
    </row>
    <row r="14" customHeight="1" spans="6:7">
      <c r="F14" s="147"/>
      <c r="G14" s="147"/>
    </row>
    <row r="15" customHeight="1" spans="6:6">
      <c r="F15" s="147"/>
    </row>
    <row r="18" customHeight="1" spans="7:7">
      <c r="G18" s="147"/>
    </row>
    <row r="19" customHeight="1" spans="7:7">
      <c r="G19" s="147"/>
    </row>
    <row r="20" customHeight="1" spans="7:7">
      <c r="G20" s="147"/>
    </row>
    <row r="21" customHeight="1" spans="7:7">
      <c r="G21" s="147"/>
    </row>
    <row r="22" customHeight="1" spans="7:7">
      <c r="G22" s="147"/>
    </row>
    <row r="23" customHeight="1" spans="7:7">
      <c r="G23" s="147"/>
    </row>
    <row r="24" customHeight="1" spans="7:7">
      <c r="G24" s="147"/>
    </row>
    <row r="25" customHeight="1" spans="7:7">
      <c r="G25" s="147"/>
    </row>
    <row r="26" customHeight="1" spans="7:7">
      <c r="G26" s="147"/>
    </row>
    <row r="27" customHeight="1" spans="7:7">
      <c r="G27" s="147"/>
    </row>
    <row r="28" customHeight="1" spans="7:7">
      <c r="G28" s="147"/>
    </row>
    <row r="29" ht="83.25" customHeight="1" spans="7:7">
      <c r="G29" s="147"/>
    </row>
    <row r="30" customHeight="1" spans="7:7">
      <c r="G30" s="147"/>
    </row>
    <row r="31" customHeight="1" spans="7:7">
      <c r="G31" s="147"/>
    </row>
    <row r="32" customHeight="1" spans="3:8">
      <c r="C32" s="188" t="s">
        <v>45</v>
      </c>
      <c r="E32" s="188" t="s">
        <v>46</v>
      </c>
      <c r="F32" s="216" t="s">
        <v>47</v>
      </c>
      <c r="G32" s="188" t="s">
        <v>48</v>
      </c>
      <c r="H32" s="188" t="s">
        <v>37</v>
      </c>
    </row>
    <row r="33" customHeight="1" spans="3:8">
      <c r="C33" s="164" t="s">
        <v>49</v>
      </c>
      <c r="E33" s="217" t="str">
        <f>LEFT(C33,FIND(" ",C33)-1)</f>
        <v>Jakarta</v>
      </c>
      <c r="F33" s="217" t="str">
        <f>RIGHT(C33,LEN(C33)-FIND(" ",C33))</f>
        <v>Capital Indonesia</v>
      </c>
      <c r="G33" s="217" t="str">
        <f>LEFT(F33,FIND(" ",F33)-1)</f>
        <v>Capital</v>
      </c>
      <c r="H33" s="217" t="str">
        <f>RIGHT(F33,LEN(F33)-FIND(" ",F33))</f>
        <v>Indonesia</v>
      </c>
    </row>
    <row r="34" customHeight="1" spans="7:7">
      <c r="G34" s="147"/>
    </row>
    <row r="35" customHeight="1" spans="7:7">
      <c r="G35" s="147"/>
    </row>
    <row r="36" customHeight="1" spans="7:7">
      <c r="G36" s="147"/>
    </row>
    <row r="37" customHeight="1" spans="7:7">
      <c r="G37" s="147"/>
    </row>
    <row r="38" customHeight="1" spans="1:7">
      <c r="A38" s="159"/>
      <c r="G38" s="147"/>
    </row>
    <row r="39" customHeight="1" spans="7:7">
      <c r="G39" s="147"/>
    </row>
    <row r="40" customHeight="1" spans="7:7">
      <c r="G40" s="147"/>
    </row>
    <row r="41" customHeight="1" spans="7:7">
      <c r="G41" s="147"/>
    </row>
    <row r="42" customHeight="1" spans="7:7">
      <c r="G42" s="147"/>
    </row>
    <row r="43" customHeight="1" spans="7:7">
      <c r="G43" s="147"/>
    </row>
    <row r="44" customHeight="1" spans="7:7">
      <c r="G44" s="147"/>
    </row>
    <row r="45" customHeight="1" spans="7:7">
      <c r="G45" s="147"/>
    </row>
  </sheetData>
  <pageMargins left="0.699305555555556" right="0.699305555555556" top="0.75" bottom="0.75" header="0.3" footer="0.3"/>
  <pageSetup paperSize="9" orientation="portrait"/>
  <headerFooter/>
  <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J12:J16"/>
  <sheetViews>
    <sheetView showGridLines="0" zoomScale="60" zoomScaleNormal="60" topLeftCell="A48" workbookViewId="0">
      <selection activeCell="A1" sqref="A1"/>
    </sheetView>
  </sheetViews>
  <sheetFormatPr defaultColWidth="8.88970588235294" defaultRowHeight="16.8"/>
  <cols>
    <col min="1" max="9" width="8.88970588235294" style="147"/>
    <col min="10" max="10" width="7.44117647058824" style="147" customWidth="1"/>
    <col min="11" max="11" width="12.8897058823529" style="147" customWidth="1"/>
    <col min="12" max="12" width="8.88970588235294" style="147"/>
    <col min="13" max="13" width="12.8897058823529" style="147" customWidth="1"/>
    <col min="14" max="14" width="8.88970588235294" style="147"/>
    <col min="15" max="15" width="12.8897058823529" style="147" customWidth="1"/>
    <col min="16" max="16384" width="8.88970588235294" style="147"/>
  </cols>
  <sheetData>
    <row r="12" spans="10:10">
      <c r="J12" s="207" t="s">
        <v>50</v>
      </c>
    </row>
    <row r="13" spans="10:10">
      <c r="J13" s="207" t="s">
        <v>50</v>
      </c>
    </row>
    <row r="14" spans="10:10">
      <c r="J14" s="207" t="s">
        <v>50</v>
      </c>
    </row>
    <row r="15" spans="10:10">
      <c r="J15" s="207" t="s">
        <v>51</v>
      </c>
    </row>
    <row r="16" spans="10:10">
      <c r="J16" s="207" t="s">
        <v>51</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U58"/>
  <sheetViews>
    <sheetView showGridLines="0" workbookViewId="0">
      <selection activeCell="A1" sqref="A1"/>
    </sheetView>
  </sheetViews>
  <sheetFormatPr defaultColWidth="8.77941176470588" defaultRowHeight="15" customHeight="1"/>
  <cols>
    <col min="1" max="1" width="12.7794117647059" style="155" customWidth="1"/>
    <col min="2" max="2" width="70.7794117647059" style="147" customWidth="1"/>
    <col min="3" max="16384" width="8.77941176470588" style="147"/>
  </cols>
  <sheetData>
    <row r="1" ht="60" customHeight="1"/>
    <row r="5" s="154" customFormat="1" customHeight="1" spans="1:8">
      <c r="A5" s="155"/>
      <c r="B5" s="147"/>
      <c r="C5" s="188" t="s">
        <v>25</v>
      </c>
      <c r="D5" s="164" t="s">
        <v>52</v>
      </c>
      <c r="E5" s="164" t="s">
        <v>10</v>
      </c>
      <c r="F5" s="164" t="s">
        <v>53</v>
      </c>
      <c r="G5" s="164" t="s">
        <v>54</v>
      </c>
      <c r="H5" s="164" t="s">
        <v>55</v>
      </c>
    </row>
    <row r="6" s="154" customFormat="1" customHeight="1" spans="1:8">
      <c r="A6" s="155"/>
      <c r="B6" s="147"/>
      <c r="C6" s="188" t="s">
        <v>56</v>
      </c>
      <c r="D6" s="164">
        <v>20</v>
      </c>
      <c r="E6" s="164">
        <v>80</v>
      </c>
      <c r="F6" s="164">
        <v>70</v>
      </c>
      <c r="G6" s="164">
        <v>30</v>
      </c>
      <c r="H6" s="164">
        <v>50</v>
      </c>
    </row>
    <row r="7" s="154" customFormat="1" customHeight="1" spans="1:8">
      <c r="A7" s="155"/>
      <c r="B7" s="147"/>
      <c r="C7" s="147"/>
      <c r="D7" s="147"/>
      <c r="E7" s="147"/>
      <c r="F7" s="147"/>
      <c r="G7" s="147"/>
      <c r="H7" s="147"/>
    </row>
    <row r="8" s="154" customFormat="1" customHeight="1" spans="1:8">
      <c r="A8" s="159"/>
      <c r="B8" s="147"/>
      <c r="C8" s="165"/>
      <c r="D8" s="147"/>
      <c r="E8" s="147"/>
      <c r="F8" s="147"/>
      <c r="G8" s="147"/>
      <c r="H8" s="147"/>
    </row>
    <row r="9" s="154" customFormat="1" customHeight="1" spans="1:8">
      <c r="A9" s="155"/>
      <c r="B9" s="147" t="s">
        <v>57</v>
      </c>
      <c r="D9" s="147"/>
      <c r="E9" s="147"/>
      <c r="F9" s="147"/>
      <c r="G9" s="147"/>
      <c r="H9" s="147"/>
    </row>
    <row r="10" s="154" customFormat="1" customHeight="1" spans="1:8">
      <c r="A10" s="155"/>
      <c r="B10" s="147"/>
      <c r="C10" s="147"/>
      <c r="D10" s="147"/>
      <c r="E10" s="147"/>
      <c r="F10" s="147"/>
      <c r="G10" s="147"/>
      <c r="H10" s="147"/>
    </row>
    <row r="11" s="154" customFormat="1" customHeight="1" spans="1:8">
      <c r="A11" s="155"/>
      <c r="B11" s="147"/>
      <c r="C11" s="147"/>
      <c r="D11" s="147"/>
      <c r="E11" s="147"/>
      <c r="F11" s="147"/>
      <c r="G11" s="147"/>
      <c r="H11" s="147"/>
    </row>
    <row r="12" s="154" customFormat="1" customHeight="1" spans="1:8">
      <c r="A12" s="155"/>
      <c r="B12" s="147"/>
      <c r="C12" s="147"/>
      <c r="D12" s="147"/>
      <c r="E12" s="147"/>
      <c r="F12" s="147"/>
      <c r="G12" s="147"/>
      <c r="H12" s="147"/>
    </row>
    <row r="13" s="154" customFormat="1" customHeight="1" spans="1:8">
      <c r="A13" s="155"/>
      <c r="B13" s="147"/>
      <c r="C13" s="147"/>
      <c r="D13" s="147"/>
      <c r="E13" s="147"/>
      <c r="F13" s="147"/>
      <c r="G13" s="147"/>
      <c r="H13" s="147"/>
    </row>
    <row r="14" s="154" customFormat="1" customHeight="1" spans="1:8">
      <c r="A14" s="155"/>
      <c r="B14" s="147"/>
      <c r="C14" s="147"/>
      <c r="D14" s="147"/>
      <c r="E14" s="147"/>
      <c r="F14" s="147"/>
      <c r="G14" s="147"/>
      <c r="H14" s="147"/>
    </row>
    <row r="15" s="154" customFormat="1" customHeight="1" spans="1:8">
      <c r="A15" s="155"/>
      <c r="B15" s="147"/>
      <c r="C15" s="147"/>
      <c r="D15" s="147"/>
      <c r="E15" s="147"/>
      <c r="F15" s="147"/>
      <c r="G15" s="147"/>
      <c r="H15" s="147"/>
    </row>
    <row r="16" s="154" customFormat="1" customHeight="1" spans="1:8">
      <c r="A16" s="155"/>
      <c r="B16" s="147"/>
      <c r="C16" s="147"/>
      <c r="D16" s="147"/>
      <c r="E16" s="147"/>
      <c r="F16" s="147"/>
      <c r="G16" s="147"/>
      <c r="H16" s="147"/>
    </row>
    <row r="17" s="154" customFormat="1" customHeight="1" spans="1:8">
      <c r="A17" s="155"/>
      <c r="B17" s="147"/>
      <c r="C17" s="147"/>
      <c r="D17" s="147"/>
      <c r="E17" s="147"/>
      <c r="F17" s="147"/>
      <c r="G17" s="147"/>
      <c r="H17" s="147"/>
    </row>
    <row r="18" s="154" customFormat="1" customHeight="1" spans="1:8">
      <c r="A18" s="155"/>
      <c r="B18" s="147"/>
      <c r="C18" s="147"/>
      <c r="D18" s="147"/>
      <c r="E18" s="147"/>
      <c r="F18" s="147"/>
      <c r="G18" s="147"/>
      <c r="H18" s="147"/>
    </row>
    <row r="19" s="154" customFormat="1" customHeight="1" spans="1:21">
      <c r="A19" s="155"/>
      <c r="B19" s="147"/>
      <c r="C19" s="147"/>
      <c r="D19" s="147"/>
      <c r="E19" s="147"/>
      <c r="F19" s="147"/>
      <c r="G19" s="147"/>
      <c r="H19" s="147"/>
      <c r="U19" s="206"/>
    </row>
    <row r="20" s="154" customFormat="1" customHeight="1" spans="1:8">
      <c r="A20" s="155"/>
      <c r="B20" s="147"/>
      <c r="C20" s="147"/>
      <c r="D20" s="147"/>
      <c r="E20" s="147"/>
      <c r="F20" s="147"/>
      <c r="G20" s="147"/>
      <c r="H20" s="147"/>
    </row>
    <row r="21" s="154" customFormat="1" customHeight="1" spans="1:8">
      <c r="A21" s="155"/>
      <c r="B21" s="147"/>
      <c r="C21" s="147"/>
      <c r="D21" s="147"/>
      <c r="E21" s="147"/>
      <c r="F21" s="147"/>
      <c r="G21" s="147"/>
      <c r="H21" s="147"/>
    </row>
    <row r="22" s="154" customFormat="1" customHeight="1" spans="1:2">
      <c r="A22" s="155"/>
      <c r="B22" s="147"/>
    </row>
    <row r="23" s="154" customFormat="1" customHeight="1" spans="1:2">
      <c r="A23" s="155"/>
      <c r="B23" s="147"/>
    </row>
    <row r="24" s="154" customFormat="1" customHeight="1" spans="1:2">
      <c r="A24" s="155"/>
      <c r="B24" s="147"/>
    </row>
    <row r="30" customHeight="1" spans="1:1">
      <c r="A30" s="159"/>
    </row>
    <row r="33" customHeight="1" spans="3:8">
      <c r="C33" s="188" t="s">
        <v>25</v>
      </c>
      <c r="D33" s="164" t="s">
        <v>52</v>
      </c>
      <c r="E33" s="164" t="s">
        <v>10</v>
      </c>
      <c r="F33" s="164" t="s">
        <v>53</v>
      </c>
      <c r="G33" s="164" t="s">
        <v>54</v>
      </c>
      <c r="H33" s="164" t="s">
        <v>55</v>
      </c>
    </row>
    <row r="34" customHeight="1" spans="3:8">
      <c r="C34" s="188" t="s">
        <v>56</v>
      </c>
      <c r="D34" s="164">
        <v>20</v>
      </c>
      <c r="E34" s="164">
        <v>80</v>
      </c>
      <c r="F34" s="164">
        <v>70</v>
      </c>
      <c r="G34" s="164">
        <v>30</v>
      </c>
      <c r="H34" s="164">
        <v>50</v>
      </c>
    </row>
    <row r="40" customHeight="1" spans="3:4">
      <c r="C40" s="165"/>
      <c r="D40" s="165"/>
    </row>
    <row r="41" customHeight="1" spans="3:4">
      <c r="C41" s="165"/>
      <c r="D41" s="165"/>
    </row>
    <row r="42" customHeight="1" spans="3:4">
      <c r="C42" s="165"/>
      <c r="D42" s="165"/>
    </row>
    <row r="43" customHeight="1" spans="3:4">
      <c r="C43" s="165"/>
      <c r="D43" s="165"/>
    </row>
    <row r="44" customHeight="1" spans="3:4">
      <c r="C44" s="165"/>
      <c r="D44" s="165"/>
    </row>
    <row r="45" customHeight="1" spans="3:4">
      <c r="C45" s="165"/>
      <c r="D45" s="165"/>
    </row>
    <row r="57" customHeight="1" spans="1:1">
      <c r="A57" s="159"/>
    </row>
    <row r="58" customHeight="1" spans="1:1">
      <c r="A58" s="159"/>
    </row>
  </sheetData>
  <pageMargins left="0.699305555555556" right="0.699305555555556"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5"/>
  <sheetViews>
    <sheetView showGridLines="0" zoomScale="80" zoomScaleNormal="80" workbookViewId="0">
      <selection activeCell="B28" sqref="B28"/>
    </sheetView>
  </sheetViews>
  <sheetFormatPr defaultColWidth="8.77941176470588" defaultRowHeight="15" customHeight="1"/>
  <cols>
    <col min="1" max="1" width="12.7794117647059" style="155" customWidth="1"/>
    <col min="2" max="2" width="70.7794117647059" style="147" customWidth="1"/>
    <col min="3" max="3" width="15.2205882352941" style="147" customWidth="1"/>
    <col min="4" max="4" width="12.5588235294118" style="147" customWidth="1"/>
    <col min="5" max="5" width="8.33088235294118" style="147" customWidth="1"/>
    <col min="6" max="6" width="9.33088235294118" style="147" customWidth="1"/>
    <col min="7" max="7" width="10.7794117647059" style="147" customWidth="1"/>
    <col min="8" max="8" width="12.8897058823529" style="147"/>
    <col min="9" max="16384" width="8.77941176470588" style="147"/>
  </cols>
  <sheetData>
    <row r="1" ht="60" customHeight="1"/>
    <row r="5" s="154" customFormat="1" customHeight="1" spans="1:7">
      <c r="A5" s="155"/>
      <c r="B5" s="147"/>
      <c r="C5" s="163" t="s">
        <v>58</v>
      </c>
      <c r="D5" s="163" t="s">
        <v>46</v>
      </c>
      <c r="E5" s="163" t="s">
        <v>59</v>
      </c>
      <c r="F5" s="163" t="s">
        <v>60</v>
      </c>
      <c r="G5" s="163" t="s">
        <v>61</v>
      </c>
    </row>
    <row r="6" s="154" customFormat="1" customHeight="1" spans="1:7">
      <c r="A6" s="155"/>
      <c r="B6" s="147"/>
      <c r="C6" s="164" t="s">
        <v>62</v>
      </c>
      <c r="D6" s="164" t="s">
        <v>63</v>
      </c>
      <c r="E6" s="189">
        <v>10000</v>
      </c>
      <c r="F6" s="189">
        <v>11000</v>
      </c>
      <c r="G6" s="189">
        <v>15000</v>
      </c>
    </row>
    <row r="7" s="154" customFormat="1" customHeight="1" spans="1:7">
      <c r="A7" s="155"/>
      <c r="B7" s="147"/>
      <c r="C7" s="147" t="s">
        <v>64</v>
      </c>
      <c r="D7" s="147" t="s">
        <v>65</v>
      </c>
      <c r="E7" s="190">
        <v>18000</v>
      </c>
      <c r="F7" s="190">
        <v>18500</v>
      </c>
      <c r="G7" s="190">
        <v>19000</v>
      </c>
    </row>
    <row r="8" s="154" customFormat="1" customHeight="1" spans="1:7">
      <c r="A8" s="155"/>
      <c r="B8" s="147"/>
      <c r="C8" s="164" t="s">
        <v>66</v>
      </c>
      <c r="D8" s="164" t="s">
        <v>67</v>
      </c>
      <c r="E8" s="189">
        <v>15000</v>
      </c>
      <c r="F8" s="189">
        <v>14000</v>
      </c>
      <c r="G8" s="189">
        <v>20000</v>
      </c>
    </row>
    <row r="9" s="154" customFormat="1" customHeight="1" spans="1:7">
      <c r="A9" s="155"/>
      <c r="B9" s="147"/>
      <c r="C9" s="147" t="s">
        <v>68</v>
      </c>
      <c r="D9" s="147" t="s">
        <v>69</v>
      </c>
      <c r="E9" s="190">
        <v>8000</v>
      </c>
      <c r="F9" s="190">
        <v>7900</v>
      </c>
      <c r="G9" s="190">
        <v>8100</v>
      </c>
    </row>
    <row r="10" s="154" customFormat="1" customHeight="1" spans="1:7">
      <c r="A10" s="155"/>
      <c r="B10" s="147"/>
      <c r="C10" s="164" t="s">
        <v>70</v>
      </c>
      <c r="D10" s="164" t="s">
        <v>71</v>
      </c>
      <c r="E10" s="189">
        <v>9000</v>
      </c>
      <c r="F10" s="189">
        <v>10000</v>
      </c>
      <c r="G10" s="189">
        <v>9500</v>
      </c>
    </row>
    <row r="11" s="154" customFormat="1" customHeight="1" spans="1:7">
      <c r="A11" s="155"/>
      <c r="B11" s="147"/>
      <c r="C11" s="185" t="s">
        <v>66</v>
      </c>
      <c r="D11" s="147" t="s">
        <v>72</v>
      </c>
      <c r="E11" s="190">
        <v>15000</v>
      </c>
      <c r="F11" s="190">
        <v>12000</v>
      </c>
      <c r="G11" s="190">
        <v>13000</v>
      </c>
    </row>
    <row r="12" s="154" customFormat="1" customHeight="1" spans="1:7">
      <c r="A12" s="155"/>
      <c r="B12" s="147"/>
      <c r="C12" s="186" t="s">
        <v>64</v>
      </c>
      <c r="D12" s="164" t="s">
        <v>73</v>
      </c>
      <c r="E12" s="189">
        <v>20000</v>
      </c>
      <c r="F12" s="189">
        <v>21000</v>
      </c>
      <c r="G12" s="189">
        <v>20500</v>
      </c>
    </row>
    <row r="13" s="154" customFormat="1" customHeight="1" spans="1:7">
      <c r="A13" s="155"/>
      <c r="B13" s="147"/>
      <c r="C13" s="147"/>
      <c r="D13" s="147"/>
      <c r="E13" s="191"/>
      <c r="F13" s="191"/>
      <c r="G13" s="191"/>
    </row>
    <row r="14" s="154" customFormat="1" customHeight="1" spans="1:7">
      <c r="A14" s="155"/>
      <c r="B14" s="147"/>
      <c r="C14" s="147"/>
      <c r="D14" s="147"/>
      <c r="E14" s="147"/>
      <c r="F14" s="147"/>
      <c r="G14" s="147"/>
    </row>
    <row r="15" s="154" customFormat="1" customHeight="1" spans="1:7">
      <c r="A15" s="155"/>
      <c r="B15" s="147"/>
      <c r="C15" s="147"/>
      <c r="D15" s="147"/>
      <c r="E15" s="147"/>
      <c r="F15" s="147"/>
      <c r="G15" s="147"/>
    </row>
    <row r="16" s="154" customFormat="1" customHeight="1" spans="1:7">
      <c r="A16" s="155"/>
      <c r="B16" s="147"/>
      <c r="C16" s="147"/>
      <c r="D16" s="147"/>
      <c r="E16" s="147"/>
      <c r="F16" s="147"/>
      <c r="G16" s="147"/>
    </row>
    <row r="17" s="154" customFormat="1" customHeight="1" spans="1:7">
      <c r="A17" s="155"/>
      <c r="B17" s="147"/>
      <c r="C17" s="147"/>
      <c r="D17" s="147"/>
      <c r="E17" s="147"/>
      <c r="F17" s="147"/>
      <c r="G17" s="147"/>
    </row>
    <row r="18" s="154" customFormat="1" customHeight="1" spans="1:7">
      <c r="A18" s="155"/>
      <c r="B18" s="147"/>
      <c r="C18" s="147"/>
      <c r="D18" s="147"/>
      <c r="E18" s="147"/>
      <c r="F18" s="147"/>
      <c r="G18" s="147"/>
    </row>
    <row r="19" s="154" customFormat="1" customHeight="1" spans="1:7">
      <c r="A19" s="155"/>
      <c r="B19" s="147"/>
      <c r="C19" s="147"/>
      <c r="D19" s="147"/>
      <c r="E19" s="147"/>
      <c r="F19" s="147"/>
      <c r="G19" s="147"/>
    </row>
    <row r="20" s="154" customFormat="1" customHeight="1" spans="1:7">
      <c r="A20" s="155"/>
      <c r="B20" s="147"/>
      <c r="C20" s="147"/>
      <c r="D20" s="147"/>
      <c r="E20" s="147"/>
      <c r="F20" s="147"/>
      <c r="G20" s="147"/>
    </row>
    <row r="21" s="154" customFormat="1" customHeight="1" spans="1:7">
      <c r="A21" s="155"/>
      <c r="B21" s="147"/>
      <c r="C21" s="147"/>
      <c r="D21" s="147"/>
      <c r="E21" s="147"/>
      <c r="F21" s="147"/>
      <c r="G21" s="147"/>
    </row>
    <row r="22" s="154" customFormat="1" customHeight="1" spans="1:2">
      <c r="A22" s="155"/>
      <c r="B22" s="147"/>
    </row>
    <row r="23" s="154" customFormat="1" customHeight="1" spans="1:2">
      <c r="A23" s="155"/>
      <c r="B23" s="147"/>
    </row>
    <row r="24" s="154" customFormat="1" customHeight="1" spans="1:2">
      <c r="A24" s="155"/>
      <c r="B24" s="147"/>
    </row>
    <row r="31" customHeight="1" spans="3:6">
      <c r="C31" s="197" t="s">
        <v>74</v>
      </c>
      <c r="D31" s="197" t="s">
        <v>75</v>
      </c>
      <c r="E31" s="197" t="s">
        <v>13</v>
      </c>
      <c r="F31" s="197" t="s">
        <v>76</v>
      </c>
    </row>
    <row r="32" customHeight="1" spans="3:6">
      <c r="C32" s="198">
        <f ca="1">TODAY()-6</f>
        <v>43953</v>
      </c>
      <c r="D32" s="164" t="s">
        <v>63</v>
      </c>
      <c r="E32" s="199">
        <v>40</v>
      </c>
      <c r="F32" s="199">
        <v>1500</v>
      </c>
    </row>
    <row r="33" customHeight="1" spans="3:6">
      <c r="C33" s="198">
        <f ca="1">TODAY()-5</f>
        <v>43954</v>
      </c>
      <c r="D33" s="147" t="s">
        <v>65</v>
      </c>
      <c r="E33" s="199">
        <v>57</v>
      </c>
      <c r="F33" s="200">
        <v>3000</v>
      </c>
    </row>
    <row r="34" customHeight="1" spans="3:6">
      <c r="C34" s="198">
        <f ca="1">TODAY()-4</f>
        <v>43955</v>
      </c>
      <c r="D34" s="164" t="s">
        <v>67</v>
      </c>
      <c r="E34" s="199">
        <v>50</v>
      </c>
      <c r="F34" s="199">
        <v>3100</v>
      </c>
    </row>
    <row r="35" customHeight="1" spans="3:6">
      <c r="C35" s="198">
        <f ca="1">TODAY()-3</f>
        <v>43956</v>
      </c>
      <c r="D35" s="147" t="s">
        <v>69</v>
      </c>
      <c r="E35" s="199">
        <v>45</v>
      </c>
      <c r="F35" s="199">
        <v>1500</v>
      </c>
    </row>
    <row r="36" customHeight="1" spans="3:6">
      <c r="C36" s="198">
        <f ca="1">TODAY()-2</f>
        <v>43957</v>
      </c>
      <c r="D36" s="164" t="s">
        <v>71</v>
      </c>
      <c r="E36" s="199">
        <v>28</v>
      </c>
      <c r="F36" s="200">
        <v>1650</v>
      </c>
    </row>
    <row r="37" customHeight="1" spans="3:6">
      <c r="C37" s="198">
        <f ca="1">TODAY()</f>
        <v>43959</v>
      </c>
      <c r="D37" s="147" t="s">
        <v>72</v>
      </c>
      <c r="E37" s="199">
        <v>36</v>
      </c>
      <c r="F37" s="200">
        <v>2450</v>
      </c>
    </row>
    <row r="45" customHeight="1" spans="1:1">
      <c r="A45" s="159"/>
    </row>
    <row r="49" customHeight="1" spans="3:6">
      <c r="C49" s="197" t="s">
        <v>74</v>
      </c>
      <c r="D49" s="197" t="s">
        <v>75</v>
      </c>
      <c r="E49" s="197" t="s">
        <v>13</v>
      </c>
      <c r="F49" s="197" t="s">
        <v>76</v>
      </c>
    </row>
    <row r="50" customHeight="1" spans="3:6">
      <c r="C50" s="198">
        <f ca="1">TODAY()-10</f>
        <v>43949</v>
      </c>
      <c r="D50" s="164" t="s">
        <v>63</v>
      </c>
      <c r="E50" s="199">
        <v>40</v>
      </c>
      <c r="F50" s="199">
        <v>1500</v>
      </c>
    </row>
    <row r="51" customHeight="1" spans="3:6">
      <c r="C51" s="198">
        <f ca="1">TODAY()-11</f>
        <v>43948</v>
      </c>
      <c r="D51" s="147" t="s">
        <v>65</v>
      </c>
      <c r="E51" s="199">
        <v>57</v>
      </c>
      <c r="F51" s="201">
        <v>3000</v>
      </c>
    </row>
    <row r="52" customHeight="1" spans="3:6">
      <c r="C52" s="198">
        <f ca="1">TODAY()</f>
        <v>43959</v>
      </c>
      <c r="D52" s="164" t="s">
        <v>67</v>
      </c>
      <c r="E52" s="199">
        <v>50</v>
      </c>
      <c r="F52" s="199">
        <v>3100</v>
      </c>
    </row>
    <row r="53" customHeight="1" spans="3:6">
      <c r="C53" s="198">
        <f ca="1">TODAY()-15</f>
        <v>43944</v>
      </c>
      <c r="D53" s="147" t="s">
        <v>69</v>
      </c>
      <c r="E53" s="199">
        <v>45</v>
      </c>
      <c r="F53" s="199">
        <v>1500</v>
      </c>
    </row>
    <row r="54" customHeight="1" spans="3:11">
      <c r="C54" s="198">
        <f ca="1">TODAY()-8</f>
        <v>43951</v>
      </c>
      <c r="D54" s="164" t="s">
        <v>71</v>
      </c>
      <c r="E54" s="199">
        <v>28</v>
      </c>
      <c r="F54" s="202">
        <v>1650</v>
      </c>
      <c r="H54" s="203"/>
      <c r="J54" s="204"/>
      <c r="K54" s="205"/>
    </row>
    <row r="55" customHeight="1" spans="3:11">
      <c r="C55" s="198">
        <f ca="1">TODAY()-9</f>
        <v>43950</v>
      </c>
      <c r="D55" s="147" t="s">
        <v>72</v>
      </c>
      <c r="E55" s="199">
        <v>36</v>
      </c>
      <c r="F55" s="202">
        <v>2450</v>
      </c>
      <c r="H55" s="203"/>
      <c r="I55" s="185"/>
      <c r="K55" s="204"/>
    </row>
  </sheetData>
  <autoFilter ref="C5:G12"/>
  <pageMargins left="0.699305555555556" right="0.699305555555556" top="0.75" bottom="0.75" header="0.3" footer="0.3"/>
  <pageSetup paperSize="9" orientation="portrait"/>
  <headerFooter/>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41"/>
  <sheetViews>
    <sheetView showGridLines="0" zoomScale="60" zoomScaleNormal="60" workbookViewId="0">
      <selection activeCell="A1" sqref="A1"/>
    </sheetView>
  </sheetViews>
  <sheetFormatPr defaultColWidth="8.88970588235294" defaultRowHeight="16.8"/>
  <cols>
    <col min="1" max="1" width="14.1102941176471" style="147" customWidth="1"/>
    <col min="2" max="6" width="11.5588235294118" style="147" customWidth="1"/>
    <col min="7" max="8" width="8.88970588235294" style="147"/>
    <col min="9" max="9" width="14.6691176470588" style="147" customWidth="1"/>
    <col min="10" max="16" width="16.4411764705882" style="147" customWidth="1"/>
    <col min="17" max="16384" width="8.88970588235294" style="147"/>
  </cols>
  <sheetData>
    <row r="1" ht="26" spans="9:16">
      <c r="I1" s="193" t="s">
        <v>74</v>
      </c>
      <c r="J1" s="193" t="s">
        <v>77</v>
      </c>
      <c r="K1" s="193" t="s">
        <v>78</v>
      </c>
      <c r="L1" s="193" t="s">
        <v>79</v>
      </c>
      <c r="M1" s="193" t="s">
        <v>80</v>
      </c>
      <c r="N1" s="193" t="s">
        <v>81</v>
      </c>
      <c r="O1" s="193" t="s">
        <v>82</v>
      </c>
      <c r="P1" s="193" t="s">
        <v>83</v>
      </c>
    </row>
    <row r="2" ht="23.2" spans="9:16">
      <c r="I2" s="194">
        <v>43831</v>
      </c>
      <c r="J2" s="195" t="s">
        <v>21</v>
      </c>
      <c r="K2" s="195" t="s">
        <v>22</v>
      </c>
      <c r="L2" s="195" t="s">
        <v>24</v>
      </c>
      <c r="M2" s="195" t="s">
        <v>84</v>
      </c>
      <c r="N2" s="195" t="s">
        <v>85</v>
      </c>
      <c r="O2" s="195" t="s">
        <v>86</v>
      </c>
      <c r="P2" s="195" t="s">
        <v>87</v>
      </c>
    </row>
    <row r="3" ht="23.2" spans="9:16">
      <c r="I3" s="194">
        <v>43832</v>
      </c>
      <c r="J3" s="195" t="s">
        <v>88</v>
      </c>
      <c r="K3" s="195" t="s">
        <v>89</v>
      </c>
      <c r="L3" s="195" t="s">
        <v>90</v>
      </c>
      <c r="M3" s="195" t="s">
        <v>91</v>
      </c>
      <c r="N3" s="195" t="s">
        <v>92</v>
      </c>
      <c r="O3" s="195" t="s">
        <v>93</v>
      </c>
      <c r="P3" s="195" t="s">
        <v>94</v>
      </c>
    </row>
    <row r="4" ht="23.2" spans="9:16">
      <c r="I4" s="194">
        <v>43833</v>
      </c>
      <c r="J4" s="195" t="s">
        <v>95</v>
      </c>
      <c r="K4" s="195" t="s">
        <v>96</v>
      </c>
      <c r="L4" s="195" t="s">
        <v>97</v>
      </c>
      <c r="M4" s="195" t="s">
        <v>98</v>
      </c>
      <c r="N4" s="195" t="s">
        <v>99</v>
      </c>
      <c r="O4" s="195" t="s">
        <v>100</v>
      </c>
      <c r="P4" s="195" t="s">
        <v>101</v>
      </c>
    </row>
    <row r="5" ht="23.2" spans="9:16">
      <c r="I5" s="194">
        <v>43834</v>
      </c>
      <c r="J5" s="195" t="s">
        <v>102</v>
      </c>
      <c r="K5" s="195" t="s">
        <v>103</v>
      </c>
      <c r="L5" s="195" t="s">
        <v>104</v>
      </c>
      <c r="M5" s="195" t="s">
        <v>105</v>
      </c>
      <c r="N5" s="195" t="s">
        <v>106</v>
      </c>
      <c r="O5" s="195" t="s">
        <v>21</v>
      </c>
      <c r="P5" s="195" t="s">
        <v>22</v>
      </c>
    </row>
    <row r="6" ht="23.2" spans="9:16">
      <c r="I6" s="194">
        <v>43835</v>
      </c>
      <c r="J6" s="195" t="s">
        <v>24</v>
      </c>
      <c r="K6" s="195" t="s">
        <v>84</v>
      </c>
      <c r="L6" s="195" t="s">
        <v>85</v>
      </c>
      <c r="M6" s="195" t="s">
        <v>86</v>
      </c>
      <c r="N6" s="195" t="s">
        <v>87</v>
      </c>
      <c r="O6" s="195" t="s">
        <v>88</v>
      </c>
      <c r="P6" s="195" t="s">
        <v>89</v>
      </c>
    </row>
    <row r="7" ht="23.2" spans="9:16">
      <c r="I7" s="194">
        <v>43836</v>
      </c>
      <c r="J7" s="195" t="s">
        <v>90</v>
      </c>
      <c r="K7" s="195" t="s">
        <v>91</v>
      </c>
      <c r="L7" s="195" t="s">
        <v>92</v>
      </c>
      <c r="M7" s="195" t="s">
        <v>93</v>
      </c>
      <c r="N7" s="195" t="s">
        <v>94</v>
      </c>
      <c r="O7" s="195" t="s">
        <v>95</v>
      </c>
      <c r="P7" s="195" t="s">
        <v>96</v>
      </c>
    </row>
    <row r="8" ht="23.2" spans="9:16">
      <c r="I8" s="194">
        <v>43837</v>
      </c>
      <c r="J8" s="195" t="s">
        <v>97</v>
      </c>
      <c r="K8" s="195" t="s">
        <v>98</v>
      </c>
      <c r="L8" s="195" t="s">
        <v>99</v>
      </c>
      <c r="M8" s="195" t="s">
        <v>100</v>
      </c>
      <c r="N8" s="195" t="s">
        <v>101</v>
      </c>
      <c r="O8" s="195" t="s">
        <v>102</v>
      </c>
      <c r="P8" s="195" t="s">
        <v>103</v>
      </c>
    </row>
    <row r="9" ht="23.2" spans="9:16">
      <c r="I9" s="194">
        <v>43838</v>
      </c>
      <c r="J9" s="195" t="s">
        <v>104</v>
      </c>
      <c r="K9" s="195" t="s">
        <v>105</v>
      </c>
      <c r="L9" s="195" t="s">
        <v>106</v>
      </c>
      <c r="M9" s="195" t="s">
        <v>21</v>
      </c>
      <c r="N9" s="195" t="s">
        <v>22</v>
      </c>
      <c r="O9" s="195" t="s">
        <v>24</v>
      </c>
      <c r="P9" s="195" t="s">
        <v>84</v>
      </c>
    </row>
    <row r="10" ht="23.2" spans="9:16">
      <c r="I10" s="194">
        <v>43839</v>
      </c>
      <c r="J10" s="195" t="s">
        <v>85</v>
      </c>
      <c r="K10" s="195" t="s">
        <v>86</v>
      </c>
      <c r="L10" s="195" t="s">
        <v>87</v>
      </c>
      <c r="M10" s="195" t="s">
        <v>88</v>
      </c>
      <c r="N10" s="195" t="s">
        <v>89</v>
      </c>
      <c r="O10" s="195" t="s">
        <v>90</v>
      </c>
      <c r="P10" s="195" t="s">
        <v>91</v>
      </c>
    </row>
    <row r="11" ht="23.2" spans="9:16">
      <c r="I11" s="194">
        <v>43840</v>
      </c>
      <c r="J11" s="195" t="s">
        <v>92</v>
      </c>
      <c r="K11" s="195" t="s">
        <v>93</v>
      </c>
      <c r="L11" s="195" t="s">
        <v>94</v>
      </c>
      <c r="M11" s="195" t="s">
        <v>95</v>
      </c>
      <c r="N11" s="195" t="s">
        <v>96</v>
      </c>
      <c r="O11" s="195" t="s">
        <v>97</v>
      </c>
      <c r="P11" s="195" t="s">
        <v>98</v>
      </c>
    </row>
    <row r="12" ht="23.2" spans="9:16">
      <c r="I12" s="194">
        <v>43841</v>
      </c>
      <c r="J12" s="195" t="s">
        <v>99</v>
      </c>
      <c r="K12" s="195" t="s">
        <v>100</v>
      </c>
      <c r="L12" s="195" t="s">
        <v>101</v>
      </c>
      <c r="M12" s="195" t="s">
        <v>102</v>
      </c>
      <c r="N12" s="195" t="s">
        <v>84</v>
      </c>
      <c r="O12" s="195" t="s">
        <v>104</v>
      </c>
      <c r="P12" s="195" t="s">
        <v>105</v>
      </c>
    </row>
    <row r="13" ht="23.2" spans="9:16">
      <c r="I13" s="194">
        <v>43842</v>
      </c>
      <c r="J13" s="195" t="s">
        <v>106</v>
      </c>
      <c r="K13" s="195" t="s">
        <v>21</v>
      </c>
      <c r="L13" s="195" t="s">
        <v>22</v>
      </c>
      <c r="M13" s="195" t="s">
        <v>24</v>
      </c>
      <c r="N13" s="195" t="s">
        <v>84</v>
      </c>
      <c r="O13" s="195" t="s">
        <v>85</v>
      </c>
      <c r="P13" s="195" t="s">
        <v>86</v>
      </c>
    </row>
    <row r="14" ht="23.2" spans="9:16">
      <c r="I14" s="194">
        <v>43843</v>
      </c>
      <c r="J14" s="195" t="s">
        <v>87</v>
      </c>
      <c r="K14" s="195" t="s">
        <v>88</v>
      </c>
      <c r="L14" s="195" t="s">
        <v>89</v>
      </c>
      <c r="M14" s="195" t="s">
        <v>90</v>
      </c>
      <c r="N14" s="195" t="s">
        <v>91</v>
      </c>
      <c r="O14" s="195" t="s">
        <v>92</v>
      </c>
      <c r="P14" s="195" t="s">
        <v>93</v>
      </c>
    </row>
    <row r="15" ht="23.2" spans="9:16">
      <c r="I15" s="194">
        <v>43844</v>
      </c>
      <c r="J15" s="195" t="s">
        <v>94</v>
      </c>
      <c r="K15" s="195" t="s">
        <v>95</v>
      </c>
      <c r="L15" s="195" t="s">
        <v>96</v>
      </c>
      <c r="M15" s="195" t="s">
        <v>97</v>
      </c>
      <c r="N15" s="195" t="s">
        <v>98</v>
      </c>
      <c r="O15" s="195" t="s">
        <v>99</v>
      </c>
      <c r="P15" s="195" t="s">
        <v>100</v>
      </c>
    </row>
    <row r="16" ht="23.2" spans="9:16">
      <c r="I16" s="194">
        <v>43845</v>
      </c>
      <c r="J16" s="195" t="s">
        <v>101</v>
      </c>
      <c r="K16" s="195" t="s">
        <v>102</v>
      </c>
      <c r="L16" s="195" t="s">
        <v>103</v>
      </c>
      <c r="M16" s="195" t="s">
        <v>104</v>
      </c>
      <c r="N16" s="195" t="s">
        <v>105</v>
      </c>
      <c r="O16" s="195" t="s">
        <v>106</v>
      </c>
      <c r="P16" s="195" t="s">
        <v>21</v>
      </c>
    </row>
    <row r="17" ht="23.2" spans="9:16">
      <c r="I17" s="194">
        <v>43846</v>
      </c>
      <c r="J17" s="195" t="s">
        <v>22</v>
      </c>
      <c r="K17" s="195" t="s">
        <v>24</v>
      </c>
      <c r="L17" s="195" t="s">
        <v>84</v>
      </c>
      <c r="M17" s="195" t="s">
        <v>85</v>
      </c>
      <c r="N17" s="195" t="s">
        <v>86</v>
      </c>
      <c r="O17" s="195" t="s">
        <v>87</v>
      </c>
      <c r="P17" s="195" t="s">
        <v>88</v>
      </c>
    </row>
    <row r="18" ht="23.2" spans="9:16">
      <c r="I18" s="194">
        <v>43847</v>
      </c>
      <c r="J18" s="195" t="s">
        <v>89</v>
      </c>
      <c r="K18" s="195" t="s">
        <v>90</v>
      </c>
      <c r="L18" s="195" t="s">
        <v>91</v>
      </c>
      <c r="M18" s="195" t="s">
        <v>92</v>
      </c>
      <c r="N18" s="195" t="s">
        <v>93</v>
      </c>
      <c r="O18" s="195" t="s">
        <v>94</v>
      </c>
      <c r="P18" s="195" t="s">
        <v>95</v>
      </c>
    </row>
    <row r="19" ht="23.2" spans="9:16">
      <c r="I19" s="194">
        <v>43848</v>
      </c>
      <c r="J19" s="195" t="s">
        <v>96</v>
      </c>
      <c r="K19" s="195" t="s">
        <v>97</v>
      </c>
      <c r="L19" s="195" t="s">
        <v>98</v>
      </c>
      <c r="M19" s="195" t="s">
        <v>99</v>
      </c>
      <c r="N19" s="195" t="s">
        <v>100</v>
      </c>
      <c r="O19" s="195" t="s">
        <v>101</v>
      </c>
      <c r="P19" s="195" t="s">
        <v>102</v>
      </c>
    </row>
    <row r="20" ht="23.2" spans="9:16">
      <c r="I20" s="194">
        <v>43849</v>
      </c>
      <c r="J20" s="195" t="s">
        <v>103</v>
      </c>
      <c r="K20" s="195" t="s">
        <v>104</v>
      </c>
      <c r="L20" s="195" t="s">
        <v>105</v>
      </c>
      <c r="M20" s="195" t="s">
        <v>106</v>
      </c>
      <c r="N20" s="195" t="s">
        <v>21</v>
      </c>
      <c r="O20" s="195" t="s">
        <v>22</v>
      </c>
      <c r="P20" s="195" t="s">
        <v>21</v>
      </c>
    </row>
    <row r="21" ht="23.2" spans="9:16">
      <c r="I21" s="194">
        <v>43850</v>
      </c>
      <c r="J21" s="195" t="s">
        <v>21</v>
      </c>
      <c r="K21" s="195" t="s">
        <v>22</v>
      </c>
      <c r="L21" s="195" t="s">
        <v>24</v>
      </c>
      <c r="M21" s="195" t="s">
        <v>84</v>
      </c>
      <c r="N21" s="195" t="s">
        <v>85</v>
      </c>
      <c r="O21" s="195" t="s">
        <v>86</v>
      </c>
      <c r="P21" s="195" t="s">
        <v>87</v>
      </c>
    </row>
    <row r="22" ht="23.2" spans="9:16">
      <c r="I22" s="194">
        <v>43851</v>
      </c>
      <c r="J22" s="195" t="s">
        <v>88</v>
      </c>
      <c r="K22" s="195" t="s">
        <v>89</v>
      </c>
      <c r="L22" s="195" t="s">
        <v>90</v>
      </c>
      <c r="M22" s="195" t="s">
        <v>91</v>
      </c>
      <c r="N22" s="195" t="s">
        <v>92</v>
      </c>
      <c r="O22" s="195" t="s">
        <v>93</v>
      </c>
      <c r="P22" s="195" t="s">
        <v>94</v>
      </c>
    </row>
    <row r="23" ht="23.2" spans="9:16">
      <c r="I23" s="194">
        <v>43852</v>
      </c>
      <c r="J23" s="195" t="s">
        <v>95</v>
      </c>
      <c r="K23" s="195" t="s">
        <v>96</v>
      </c>
      <c r="L23" s="195" t="s">
        <v>97</v>
      </c>
      <c r="M23" s="195" t="s">
        <v>99</v>
      </c>
      <c r="N23" s="195" t="s">
        <v>99</v>
      </c>
      <c r="O23" s="195" t="s">
        <v>100</v>
      </c>
      <c r="P23" s="195" t="s">
        <v>101</v>
      </c>
    </row>
    <row r="24" ht="23.2" spans="9:16">
      <c r="I24" s="194">
        <v>43853</v>
      </c>
      <c r="J24" s="195" t="s">
        <v>102</v>
      </c>
      <c r="K24" s="195" t="s">
        <v>103</v>
      </c>
      <c r="L24" s="195" t="s">
        <v>104</v>
      </c>
      <c r="M24" s="195" t="s">
        <v>106</v>
      </c>
      <c r="N24" s="195" t="s">
        <v>106</v>
      </c>
      <c r="O24" s="195" t="s">
        <v>21</v>
      </c>
      <c r="P24" s="195" t="s">
        <v>22</v>
      </c>
    </row>
    <row r="25" ht="23.2" spans="9:16">
      <c r="I25" s="194">
        <v>43854</v>
      </c>
      <c r="J25" s="195" t="s">
        <v>24</v>
      </c>
      <c r="K25" s="195" t="s">
        <v>84</v>
      </c>
      <c r="L25" s="195" t="s">
        <v>85</v>
      </c>
      <c r="M25" s="195" t="s">
        <v>84</v>
      </c>
      <c r="N25" s="195" t="s">
        <v>105</v>
      </c>
      <c r="O25" s="195" t="s">
        <v>88</v>
      </c>
      <c r="P25" s="195" t="s">
        <v>102</v>
      </c>
    </row>
    <row r="26" ht="23.2" spans="9:16">
      <c r="I26" s="194">
        <v>43855</v>
      </c>
      <c r="J26" s="195" t="s">
        <v>97</v>
      </c>
      <c r="K26" s="195" t="s">
        <v>89</v>
      </c>
      <c r="L26" s="195" t="s">
        <v>90</v>
      </c>
      <c r="M26" s="195" t="s">
        <v>91</v>
      </c>
      <c r="N26" s="195" t="s">
        <v>86</v>
      </c>
      <c r="O26" s="195" t="s">
        <v>106</v>
      </c>
      <c r="P26" s="195" t="s">
        <v>21</v>
      </c>
    </row>
    <row r="27" ht="23.2" spans="9:16">
      <c r="I27" s="194">
        <v>43856</v>
      </c>
      <c r="J27" s="195" t="s">
        <v>24</v>
      </c>
      <c r="K27" s="195" t="s">
        <v>96</v>
      </c>
      <c r="L27" s="195" t="s">
        <v>97</v>
      </c>
      <c r="M27" s="195" t="s">
        <v>99</v>
      </c>
      <c r="N27" s="195" t="s">
        <v>93</v>
      </c>
      <c r="O27" s="195" t="s">
        <v>87</v>
      </c>
      <c r="P27" s="195" t="s">
        <v>87</v>
      </c>
    </row>
    <row r="28" ht="23.2" spans="1:16">
      <c r="A28" s="192"/>
      <c r="B28" s="168"/>
      <c r="C28" s="168"/>
      <c r="D28" s="168"/>
      <c r="E28" s="168"/>
      <c r="F28" s="168"/>
      <c r="I28" s="194">
        <v>43857</v>
      </c>
      <c r="J28" s="195" t="s">
        <v>97</v>
      </c>
      <c r="K28" s="195" t="s">
        <v>103</v>
      </c>
      <c r="L28" s="195" t="s">
        <v>104</v>
      </c>
      <c r="M28" s="195" t="s">
        <v>106</v>
      </c>
      <c r="N28" s="195" t="s">
        <v>100</v>
      </c>
      <c r="O28" s="195" t="s">
        <v>94</v>
      </c>
      <c r="P28" s="195" t="s">
        <v>94</v>
      </c>
    </row>
    <row r="29" ht="23.2" spans="1:16">
      <c r="A29" s="192"/>
      <c r="B29" s="168"/>
      <c r="C29" s="168"/>
      <c r="D29" s="168"/>
      <c r="E29" s="168"/>
      <c r="F29" s="168"/>
      <c r="I29" s="194">
        <v>43858</v>
      </c>
      <c r="J29" s="195" t="s">
        <v>24</v>
      </c>
      <c r="K29" s="195" t="s">
        <v>84</v>
      </c>
      <c r="L29" s="195" t="s">
        <v>85</v>
      </c>
      <c r="M29" s="195" t="s">
        <v>84</v>
      </c>
      <c r="N29" s="195" t="s">
        <v>21</v>
      </c>
      <c r="O29" s="195" t="s">
        <v>101</v>
      </c>
      <c r="P29" s="195" t="s">
        <v>101</v>
      </c>
    </row>
    <row r="30" ht="23.2" spans="1:16">
      <c r="A30" s="192"/>
      <c r="B30" s="168"/>
      <c r="C30" s="168"/>
      <c r="D30" s="168"/>
      <c r="E30" s="168"/>
      <c r="F30" s="168"/>
      <c r="I30" s="194">
        <v>43859</v>
      </c>
      <c r="J30" s="195" t="s">
        <v>97</v>
      </c>
      <c r="K30" s="195" t="s">
        <v>89</v>
      </c>
      <c r="L30" s="195" t="s">
        <v>90</v>
      </c>
      <c r="M30" s="195" t="s">
        <v>91</v>
      </c>
      <c r="N30" s="195" t="s">
        <v>85</v>
      </c>
      <c r="O30" s="195" t="s">
        <v>22</v>
      </c>
      <c r="P30" s="195" t="s">
        <v>22</v>
      </c>
    </row>
    <row r="31" ht="23.2" spans="9:16">
      <c r="I31" s="194">
        <v>43860</v>
      </c>
      <c r="J31" s="195" t="s">
        <v>24</v>
      </c>
      <c r="K31" s="195" t="s">
        <v>96</v>
      </c>
      <c r="L31" s="195" t="s">
        <v>97</v>
      </c>
      <c r="M31" s="195" t="s">
        <v>99</v>
      </c>
      <c r="N31" s="195" t="s">
        <v>92</v>
      </c>
      <c r="O31" s="195" t="s">
        <v>86</v>
      </c>
      <c r="P31" s="195" t="s">
        <v>102</v>
      </c>
    </row>
    <row r="32" ht="23.2" spans="9:16">
      <c r="I32" s="194">
        <v>43861</v>
      </c>
      <c r="J32" s="195" t="s">
        <v>97</v>
      </c>
      <c r="K32" s="195" t="s">
        <v>103</v>
      </c>
      <c r="L32" s="195" t="s">
        <v>104</v>
      </c>
      <c r="M32" s="195" t="s">
        <v>106</v>
      </c>
      <c r="N32" s="195" t="s">
        <v>99</v>
      </c>
      <c r="O32" s="195" t="s">
        <v>93</v>
      </c>
      <c r="P32" s="195" t="s">
        <v>21</v>
      </c>
    </row>
    <row r="33" ht="23.2" spans="9:16">
      <c r="I33" s="194">
        <v>43862</v>
      </c>
      <c r="J33" s="195" t="s">
        <v>99</v>
      </c>
      <c r="K33" s="195" t="s">
        <v>100</v>
      </c>
      <c r="L33" s="195" t="s">
        <v>101</v>
      </c>
      <c r="M33" s="195" t="s">
        <v>102</v>
      </c>
      <c r="N33" s="195" t="s">
        <v>106</v>
      </c>
      <c r="O33" s="195" t="s">
        <v>104</v>
      </c>
      <c r="P33" s="195" t="s">
        <v>105</v>
      </c>
    </row>
    <row r="34" ht="23.2" spans="9:16">
      <c r="I34" s="194">
        <v>43863</v>
      </c>
      <c r="J34" s="195" t="s">
        <v>106</v>
      </c>
      <c r="K34" s="195" t="s">
        <v>21</v>
      </c>
      <c r="L34" s="195" t="s">
        <v>22</v>
      </c>
      <c r="M34" s="195" t="s">
        <v>24</v>
      </c>
      <c r="N34" s="195" t="s">
        <v>84</v>
      </c>
      <c r="O34" s="195" t="s">
        <v>85</v>
      </c>
      <c r="P34" s="195" t="s">
        <v>86</v>
      </c>
    </row>
    <row r="35" ht="23.2" spans="9:16">
      <c r="I35" s="194">
        <v>43864</v>
      </c>
      <c r="J35" s="195" t="s">
        <v>87</v>
      </c>
      <c r="K35" s="195" t="s">
        <v>88</v>
      </c>
      <c r="L35" s="195" t="s">
        <v>89</v>
      </c>
      <c r="M35" s="195" t="s">
        <v>90</v>
      </c>
      <c r="N35" s="195" t="s">
        <v>91</v>
      </c>
      <c r="O35" s="195" t="s">
        <v>92</v>
      </c>
      <c r="P35" s="195" t="s">
        <v>93</v>
      </c>
    </row>
    <row r="36" ht="23.2" spans="9:16">
      <c r="I36" s="194">
        <v>43865</v>
      </c>
      <c r="J36" s="195" t="s">
        <v>94</v>
      </c>
      <c r="K36" s="195" t="s">
        <v>95</v>
      </c>
      <c r="L36" s="195" t="s">
        <v>96</v>
      </c>
      <c r="M36" s="195" t="s">
        <v>97</v>
      </c>
      <c r="N36" s="195" t="s">
        <v>98</v>
      </c>
      <c r="O36" s="195" t="s">
        <v>99</v>
      </c>
      <c r="P36" s="195" t="s">
        <v>100</v>
      </c>
    </row>
    <row r="37" ht="23.2" spans="9:16">
      <c r="I37" s="194">
        <v>43866</v>
      </c>
      <c r="J37" s="195" t="s">
        <v>101</v>
      </c>
      <c r="K37" s="195" t="s">
        <v>102</v>
      </c>
      <c r="L37" s="195" t="s">
        <v>103</v>
      </c>
      <c r="M37" s="195" t="s">
        <v>104</v>
      </c>
      <c r="N37" s="195" t="s">
        <v>105</v>
      </c>
      <c r="O37" s="195" t="s">
        <v>106</v>
      </c>
      <c r="P37" s="195" t="s">
        <v>21</v>
      </c>
    </row>
    <row r="38" ht="23.2" spans="9:16">
      <c r="I38" s="194">
        <v>43867</v>
      </c>
      <c r="J38" s="195" t="s">
        <v>22</v>
      </c>
      <c r="K38" s="195" t="s">
        <v>24</v>
      </c>
      <c r="L38" s="195" t="s">
        <v>84</v>
      </c>
      <c r="M38" s="195" t="s">
        <v>85</v>
      </c>
      <c r="N38" s="195" t="s">
        <v>86</v>
      </c>
      <c r="O38" s="195" t="s">
        <v>87</v>
      </c>
      <c r="P38" s="195" t="s">
        <v>88</v>
      </c>
    </row>
    <row r="39" ht="23.2" spans="9:16">
      <c r="I39" s="194">
        <v>43868</v>
      </c>
      <c r="J39" s="195" t="s">
        <v>89</v>
      </c>
      <c r="K39" s="195" t="s">
        <v>90</v>
      </c>
      <c r="L39" s="195" t="s">
        <v>91</v>
      </c>
      <c r="M39" s="195" t="s">
        <v>92</v>
      </c>
      <c r="N39" s="195" t="s">
        <v>93</v>
      </c>
      <c r="O39" s="195" t="s">
        <v>94</v>
      </c>
      <c r="P39" s="195" t="s">
        <v>95</v>
      </c>
    </row>
    <row r="40" ht="23.2" spans="9:16">
      <c r="I40" s="194">
        <v>43869</v>
      </c>
      <c r="J40" s="195" t="s">
        <v>96</v>
      </c>
      <c r="K40" s="195" t="s">
        <v>97</v>
      </c>
      <c r="L40" s="195" t="s">
        <v>98</v>
      </c>
      <c r="M40" s="195" t="s">
        <v>99</v>
      </c>
      <c r="N40" s="196" t="s">
        <v>107</v>
      </c>
      <c r="O40" s="195" t="s">
        <v>101</v>
      </c>
      <c r="P40" s="195" t="s">
        <v>102</v>
      </c>
    </row>
    <row r="41" ht="23.2" spans="9:16">
      <c r="I41" s="194">
        <v>43870</v>
      </c>
      <c r="J41" s="195" t="s">
        <v>103</v>
      </c>
      <c r="K41" s="195" t="s">
        <v>104</v>
      </c>
      <c r="L41" s="195" t="s">
        <v>105</v>
      </c>
      <c r="M41" s="195" t="s">
        <v>106</v>
      </c>
      <c r="N41" s="195" t="s">
        <v>96</v>
      </c>
      <c r="O41" s="195" t="s">
        <v>22</v>
      </c>
      <c r="P41" s="195" t="s">
        <v>21</v>
      </c>
    </row>
  </sheetData>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showGridLines="0" workbookViewId="0">
      <selection activeCell="A1" sqref="A1"/>
    </sheetView>
  </sheetViews>
  <sheetFormatPr defaultColWidth="8.77941176470588" defaultRowHeight="15" customHeight="1" outlineLevelCol="7"/>
  <cols>
    <col min="1" max="1" width="12.7794117647059" style="155" customWidth="1"/>
    <col min="2" max="2" width="70.7794117647059" style="147" customWidth="1"/>
    <col min="3" max="3" width="13.7794117647059" style="147" customWidth="1"/>
    <col min="4" max="4" width="11.2205882352941" style="147" customWidth="1"/>
    <col min="5" max="5" width="12.0588235294118" style="147" customWidth="1"/>
    <col min="6" max="6" width="9.33088235294118" style="147" customWidth="1"/>
    <col min="7" max="7" width="10.6470588235294" style="147" customWidth="1"/>
    <col min="8" max="8" width="10.7794117647059" style="147" customWidth="1"/>
    <col min="9" max="16384" width="8.77941176470588" style="147"/>
  </cols>
  <sheetData>
    <row r="1" ht="60" customHeight="1" spans="2:2">
      <c r="B1" s="182"/>
    </row>
    <row r="3" customHeight="1" spans="2:2">
      <c r="B3" s="183"/>
    </row>
    <row r="5" s="154" customFormat="1" customHeight="1" spans="1:7">
      <c r="A5" s="155"/>
      <c r="C5" s="163" t="s">
        <v>58</v>
      </c>
      <c r="D5" s="163" t="s">
        <v>46</v>
      </c>
      <c r="E5" s="163" t="s">
        <v>59</v>
      </c>
      <c r="F5" s="163" t="s">
        <v>60</v>
      </c>
      <c r="G5" s="163" t="s">
        <v>61</v>
      </c>
    </row>
    <row r="6" s="154" customFormat="1" customHeight="1" spans="1:7">
      <c r="A6" s="155"/>
      <c r="B6" s="184"/>
      <c r="C6" s="164" t="s">
        <v>62</v>
      </c>
      <c r="D6" s="164" t="s">
        <v>63</v>
      </c>
      <c r="E6" s="189">
        <v>10000</v>
      </c>
      <c r="F6" s="189">
        <v>11000</v>
      </c>
      <c r="G6" s="189">
        <v>15000</v>
      </c>
    </row>
    <row r="7" s="154" customFormat="1" customHeight="1" spans="1:7">
      <c r="A7" s="155"/>
      <c r="C7" s="147" t="s">
        <v>64</v>
      </c>
      <c r="D7" s="147" t="s">
        <v>65</v>
      </c>
      <c r="E7" s="190">
        <v>18000</v>
      </c>
      <c r="F7" s="190">
        <v>18500</v>
      </c>
      <c r="G7" s="190">
        <v>19000</v>
      </c>
    </row>
    <row r="8" s="154" customFormat="1" customHeight="1" spans="1:7">
      <c r="A8" s="155"/>
      <c r="C8" s="164" t="s">
        <v>66</v>
      </c>
      <c r="D8" s="164" t="s">
        <v>67</v>
      </c>
      <c r="E8" s="189">
        <v>15000</v>
      </c>
      <c r="F8" s="189">
        <v>14000</v>
      </c>
      <c r="G8" s="189">
        <v>20000</v>
      </c>
    </row>
    <row r="9" s="154" customFormat="1" customHeight="1" spans="1:7">
      <c r="A9" s="159"/>
      <c r="C9" s="147" t="s">
        <v>68</v>
      </c>
      <c r="D9" s="147" t="s">
        <v>69</v>
      </c>
      <c r="E9" s="190">
        <v>8000</v>
      </c>
      <c r="F9" s="190">
        <v>7900</v>
      </c>
      <c r="G9" s="190">
        <v>8100</v>
      </c>
    </row>
    <row r="10" s="154" customFormat="1" customHeight="1" spans="1:7">
      <c r="A10" s="155"/>
      <c r="C10" s="164" t="s">
        <v>70</v>
      </c>
      <c r="D10" s="164" t="s">
        <v>71</v>
      </c>
      <c r="E10" s="189">
        <v>9000</v>
      </c>
      <c r="F10" s="189">
        <v>10000</v>
      </c>
      <c r="G10" s="189">
        <v>9500</v>
      </c>
    </row>
    <row r="11" s="154" customFormat="1" customHeight="1" spans="1:7">
      <c r="A11" s="155"/>
      <c r="C11" s="185" t="s">
        <v>66</v>
      </c>
      <c r="D11" s="147" t="s">
        <v>72</v>
      </c>
      <c r="E11" s="190">
        <v>15000</v>
      </c>
      <c r="F11" s="190">
        <v>12000</v>
      </c>
      <c r="G11" s="190">
        <v>13000</v>
      </c>
    </row>
    <row r="12" s="154" customFormat="1" customHeight="1" spans="1:7">
      <c r="A12" s="155"/>
      <c r="C12" s="186" t="s">
        <v>64</v>
      </c>
      <c r="D12" s="164" t="s">
        <v>73</v>
      </c>
      <c r="E12" s="189">
        <v>20000</v>
      </c>
      <c r="F12" s="189">
        <v>21000</v>
      </c>
      <c r="G12" s="189">
        <v>20500</v>
      </c>
    </row>
    <row r="13" s="154" customFormat="1" customHeight="1" spans="1:7">
      <c r="A13" s="155"/>
      <c r="C13" s="147"/>
      <c r="D13" s="147"/>
      <c r="E13" s="147"/>
      <c r="F13" s="147"/>
      <c r="G13" s="147"/>
    </row>
    <row r="14" s="154" customFormat="1" customHeight="1" spans="1:8">
      <c r="A14" s="155"/>
      <c r="C14" s="147"/>
      <c r="D14" s="147"/>
      <c r="E14" s="147"/>
      <c r="F14" s="147"/>
      <c r="G14" s="147"/>
      <c r="H14" s="147"/>
    </row>
    <row r="15" s="154" customFormat="1" customHeight="1" spans="1:8">
      <c r="A15" s="155"/>
      <c r="C15" s="147"/>
      <c r="D15" s="147"/>
      <c r="E15" s="147"/>
      <c r="F15" s="147"/>
      <c r="G15" s="147"/>
      <c r="H15" s="147"/>
    </row>
    <row r="16" s="154" customFormat="1" customHeight="1" spans="1:8">
      <c r="A16" s="155"/>
      <c r="C16" s="147"/>
      <c r="D16" s="147"/>
      <c r="E16" s="147"/>
      <c r="F16" s="147"/>
      <c r="G16" s="147"/>
      <c r="H16" s="147"/>
    </row>
    <row r="17" s="154" customFormat="1" customHeight="1" spans="1:8">
      <c r="A17" s="155"/>
      <c r="C17" s="147"/>
      <c r="D17" s="147"/>
      <c r="E17" s="147"/>
      <c r="F17" s="147"/>
      <c r="G17" s="147"/>
      <c r="H17" s="147"/>
    </row>
    <row r="18" s="154" customFormat="1" customHeight="1" spans="1:8">
      <c r="A18" s="155"/>
      <c r="C18" s="147"/>
      <c r="D18" s="147"/>
      <c r="E18" s="147"/>
      <c r="F18" s="147"/>
      <c r="G18" s="147"/>
      <c r="H18" s="147"/>
    </row>
    <row r="19" s="154" customFormat="1" customHeight="1" spans="1:8">
      <c r="A19" s="155"/>
      <c r="C19" s="147"/>
      <c r="D19" s="147"/>
      <c r="E19" s="147"/>
      <c r="F19" s="147"/>
      <c r="G19" s="147"/>
      <c r="H19" s="147"/>
    </row>
    <row r="20" s="154" customFormat="1" customHeight="1" spans="1:8">
      <c r="A20" s="155"/>
      <c r="C20" s="147"/>
      <c r="D20" s="147"/>
      <c r="E20" s="147"/>
      <c r="F20" s="147"/>
      <c r="G20" s="147"/>
      <c r="H20" s="147"/>
    </row>
    <row r="21" s="154" customFormat="1" customHeight="1" spans="1:8">
      <c r="A21" s="155"/>
      <c r="C21" s="147"/>
      <c r="D21" s="147"/>
      <c r="E21" s="147"/>
      <c r="F21" s="147"/>
      <c r="G21" s="147"/>
      <c r="H21" s="147"/>
    </row>
    <row r="22" s="154" customFormat="1" customHeight="1" spans="1:1">
      <c r="A22" s="155"/>
    </row>
    <row r="23" s="154" customFormat="1" customHeight="1" spans="1:1">
      <c r="A23" s="155"/>
    </row>
    <row r="24" s="154" customFormat="1" customHeight="1" spans="1:1">
      <c r="A24" s="155"/>
    </row>
    <row r="33" customHeight="1" spans="3:8">
      <c r="C33" s="187" t="s">
        <v>58</v>
      </c>
      <c r="D33" s="187" t="s">
        <v>46</v>
      </c>
      <c r="E33" s="187" t="s">
        <v>59</v>
      </c>
      <c r="F33" s="187" t="s">
        <v>60</v>
      </c>
      <c r="G33" s="187" t="s">
        <v>61</v>
      </c>
      <c r="H33" s="187" t="s">
        <v>108</v>
      </c>
    </row>
    <row r="34" customHeight="1" spans="3:8">
      <c r="C34" s="164" t="s">
        <v>62</v>
      </c>
      <c r="D34" s="164" t="s">
        <v>63</v>
      </c>
      <c r="E34" s="189">
        <v>10000</v>
      </c>
      <c r="F34" s="189">
        <v>11000</v>
      </c>
      <c r="G34" s="189">
        <v>15000</v>
      </c>
      <c r="H34" s="191"/>
    </row>
    <row r="35" customHeight="1" spans="3:8">
      <c r="C35" s="147" t="s">
        <v>64</v>
      </c>
      <c r="D35" s="147" t="s">
        <v>65</v>
      </c>
      <c r="E35" s="190">
        <v>18000</v>
      </c>
      <c r="F35" s="190">
        <v>18500</v>
      </c>
      <c r="G35" s="190">
        <v>19000</v>
      </c>
      <c r="H35" s="191"/>
    </row>
    <row r="36" customHeight="1" spans="3:8">
      <c r="C36" s="164" t="s">
        <v>66</v>
      </c>
      <c r="D36" s="164" t="s">
        <v>67</v>
      </c>
      <c r="E36" s="189">
        <v>15000</v>
      </c>
      <c r="F36" s="189">
        <v>14000</v>
      </c>
      <c r="G36" s="189">
        <v>20000</v>
      </c>
      <c r="H36" s="191"/>
    </row>
    <row r="37" customHeight="1" spans="3:8">
      <c r="C37" s="147" t="s">
        <v>68</v>
      </c>
      <c r="D37" s="147" t="s">
        <v>69</v>
      </c>
      <c r="E37" s="190">
        <v>8000</v>
      </c>
      <c r="F37" s="190">
        <v>7900</v>
      </c>
      <c r="G37" s="190">
        <v>8100</v>
      </c>
      <c r="H37" s="191"/>
    </row>
    <row r="38" customHeight="1" spans="3:8">
      <c r="C38" s="164" t="s">
        <v>70</v>
      </c>
      <c r="D38" s="164" t="s">
        <v>71</v>
      </c>
      <c r="E38" s="189">
        <v>9000</v>
      </c>
      <c r="F38" s="189">
        <v>10000</v>
      </c>
      <c r="G38" s="189">
        <v>9500</v>
      </c>
      <c r="H38" s="191"/>
    </row>
    <row r="39" customHeight="1" spans="3:8">
      <c r="C39" s="185" t="s">
        <v>66</v>
      </c>
      <c r="D39" s="147" t="s">
        <v>72</v>
      </c>
      <c r="E39" s="190">
        <v>15000</v>
      </c>
      <c r="F39" s="190">
        <v>12000</v>
      </c>
      <c r="G39" s="190">
        <v>13000</v>
      </c>
      <c r="H39" s="191"/>
    </row>
    <row r="40" customHeight="1" spans="3:8">
      <c r="C40" s="186" t="s">
        <v>64</v>
      </c>
      <c r="D40" s="164" t="s">
        <v>73</v>
      </c>
      <c r="E40" s="189">
        <v>20000</v>
      </c>
      <c r="F40" s="189">
        <v>21000</v>
      </c>
      <c r="G40" s="189">
        <v>20500</v>
      </c>
      <c r="H40" s="191"/>
    </row>
    <row r="41" customHeight="1" spans="5:8">
      <c r="E41" s="191"/>
      <c r="F41" s="191"/>
      <c r="G41" s="191"/>
      <c r="H41" s="191"/>
    </row>
    <row r="54" customHeight="1" spans="3:5">
      <c r="C54" s="188" t="s">
        <v>58</v>
      </c>
      <c r="D54" s="188" t="s">
        <v>46</v>
      </c>
      <c r="E54" s="188" t="s">
        <v>109</v>
      </c>
    </row>
    <row r="55" customHeight="1" spans="3:5">
      <c r="C55" s="164" t="s">
        <v>62</v>
      </c>
      <c r="D55" s="164" t="s">
        <v>63</v>
      </c>
      <c r="E55" s="189">
        <v>10000</v>
      </c>
    </row>
    <row r="56" customHeight="1" spans="3:5">
      <c r="C56" s="147" t="s">
        <v>64</v>
      </c>
      <c r="D56" s="147" t="s">
        <v>65</v>
      </c>
      <c r="E56" s="190">
        <v>18000</v>
      </c>
    </row>
    <row r="57" customHeight="1" spans="3:5">
      <c r="C57" s="164" t="s">
        <v>66</v>
      </c>
      <c r="D57" s="164" t="s">
        <v>67</v>
      </c>
      <c r="E57" s="189">
        <v>15000</v>
      </c>
    </row>
    <row r="58" customHeight="1" spans="3:5">
      <c r="C58" s="147" t="s">
        <v>68</v>
      </c>
      <c r="D58" s="147" t="s">
        <v>69</v>
      </c>
      <c r="E58" s="190">
        <v>8000</v>
      </c>
    </row>
    <row r="59" customHeight="1" spans="3:5">
      <c r="C59" s="164" t="s">
        <v>70</v>
      </c>
      <c r="D59" s="164" t="s">
        <v>71</v>
      </c>
      <c r="E59" s="189">
        <v>9000</v>
      </c>
    </row>
    <row r="60" customHeight="1" spans="3:5">
      <c r="C60" s="185" t="s">
        <v>66</v>
      </c>
      <c r="D60" s="147" t="s">
        <v>72</v>
      </c>
      <c r="E60" s="190">
        <v>15000</v>
      </c>
    </row>
    <row r="61" customHeight="1" spans="3:5">
      <c r="C61" s="186" t="s">
        <v>64</v>
      </c>
      <c r="D61" s="164" t="s">
        <v>73</v>
      </c>
      <c r="E61" s="189">
        <v>20000</v>
      </c>
    </row>
    <row r="62" customHeight="1" spans="5:5">
      <c r="E62" s="191"/>
    </row>
  </sheetData>
  <pageMargins left="0.699305555555556" right="0.699305555555556" top="0.75" bottom="0.75" header="0.3" footer="0.3"/>
  <pageSetup paperSize="9" orientation="portrait"/>
  <headerFooter/>
  <drawing r:id="rId1"/>
  <legacyDrawing r:id="rId2"/>
  <mc:AlternateContent xmlns:mc="http://schemas.openxmlformats.org/markup-compatibility/2006">
    <mc:Choice Requires="x14">
      <controls>
        <mc:AlternateContent xmlns:mc="http://schemas.openxmlformats.org/markup-compatibility/2006">
          <mc:Choice Requires="x14">
            <control shapeId="7169" name="Drop Down 1" r:id="rId3">
              <controlPr print="0" defaultSize="0">
                <anchor moveWithCells="1" sizeWithCells="1">
                  <from>
                    <xdr:col>0</xdr:col>
                    <xdr:colOff>0</xdr:colOff>
                    <xdr:row>0</xdr:row>
                    <xdr:rowOff>0</xdr:rowOff>
                  </from>
                  <to>
                    <xdr:col>1</xdr:col>
                    <xdr:colOff>0</xdr:colOff>
                    <xdr:row>1</xdr:row>
                    <xdr:rowOff>0</xdr:rowOff>
                  </to>
                </anchor>
              </controlPr>
            </control>
          </mc:Choice>
        </mc:AlternateContent>
        <mc:AlternateContent xmlns:mc="http://schemas.openxmlformats.org/markup-compatibility/2006">
          <mc:Choice Requires="x14">
            <control shapeId="7170" name="Drop Down 2" r:id="rId4">
              <controlPr print="0" defaultSize="0">
                <anchor moveWithCells="1" sizeWithCells="1">
                  <from>
                    <xdr:col>4</xdr:col>
                    <xdr:colOff>0</xdr:colOff>
                    <xdr:row>62</xdr:row>
                    <xdr:rowOff>0</xdr:rowOff>
                  </from>
                  <to>
                    <xdr:col>5</xdr:col>
                    <xdr:colOff>0</xdr:colOff>
                    <xdr:row>62</xdr:row>
                    <xdr:rowOff>0</xdr:rowOff>
                  </to>
                </anchor>
              </controlPr>
            </control>
          </mc:Choice>
        </mc:AlternateContent>
        <mc:AlternateContent xmlns:mc="http://schemas.openxmlformats.org/markup-compatibility/2006">
          <mc:Choice Requires="x14">
            <control shapeId="7171" name="Drop Down 3" r:id="rId5">
              <controlPr print="0" defaultSize="0">
                <anchor moveWithCells="1" sizeWithCells="1">
                  <from>
                    <xdr:col>0</xdr:col>
                    <xdr:colOff>0</xdr:colOff>
                    <xdr:row>71</xdr:row>
                    <xdr:rowOff>0</xdr:rowOff>
                  </from>
                  <to>
                    <xdr:col>1</xdr:col>
                    <xdr:colOff>0</xdr:colOff>
                    <xdr:row>72</xdr:row>
                    <xdr:rowOff>0</xdr:rowOff>
                  </to>
                </anchor>
              </controlPr>
            </control>
          </mc:Choice>
        </mc:AlternateContent>
        <mc:AlternateContent xmlns:mc="http://schemas.openxmlformats.org/markup-compatibility/2006">
          <mc:Choice Requires="x14">
            <control shapeId="7172" name="Drop Down 4" r:id="rId6">
              <controlPr print="0" defaultSize="0">
                <anchor moveWithCells="1" sizeWithCells="1">
                  <from>
                    <xdr:col>0</xdr:col>
                    <xdr:colOff>0</xdr:colOff>
                    <xdr:row>71</xdr:row>
                    <xdr:rowOff>0</xdr:rowOff>
                  </from>
                  <to>
                    <xdr:col>1</xdr:col>
                    <xdr:colOff>0</xdr:colOff>
                    <xdr:row>72</xdr:row>
                    <xdr:rowOff>0</xdr:rowOff>
                  </to>
                </anchor>
              </controlPr>
            </control>
          </mc:Choice>
        </mc:AlternateContent>
      </controls>
    </mc:Choice>
  </mc:AlternateContent>
  <tableParts count="2">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Start</vt:lpstr>
      <vt:lpstr>1.Summation</vt:lpstr>
      <vt:lpstr>2.Fill Cell</vt:lpstr>
      <vt:lpstr>3.Split Data</vt:lpstr>
      <vt:lpstr>4.Merge</vt:lpstr>
      <vt:lpstr>5.Transposition</vt:lpstr>
      <vt:lpstr>6.Sort and Filter</vt:lpstr>
      <vt:lpstr>7.Reading Model</vt:lpstr>
      <vt:lpstr>8.Table</vt:lpstr>
      <vt:lpstr>9.Pivot Table</vt:lpstr>
      <vt:lpstr>10.Slicer</vt:lpstr>
      <vt:lpstr>11.Pull-down list</vt:lpstr>
      <vt:lpstr>12.Chart</vt:lpstr>
      <vt:lpstr>13.Shortcut</vt:lpstr>
      <vt:lpstr>Template1</vt:lpstr>
      <vt:lpstr>Template2</vt:lpstr>
      <vt:lpstr>Template3</vt:lpstr>
      <vt:lpstr>GeneralDetail</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一石激起的涟漪</cp:lastModifiedBy>
  <dcterms:created xsi:type="dcterms:W3CDTF">2018-04-18T04:30:00Z</dcterms:created>
  <dcterms:modified xsi:type="dcterms:W3CDTF">2020-05-09T13:48:07Z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2018-04-18T05:30:10.4921493Z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KSOProductBuildVer">
    <vt:lpwstr>1033-2.1.1.3493</vt:lpwstr>
  </property>
  <property fmtid="{D5CDD505-2E9C-101B-9397-08002B2CF9AE}" pid="11" name="KSOReadingLayout">
    <vt:bool>false</vt:bool>
  </property>
</Properties>
</file>