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rrent Audit" sheetId="1" r:id="rId3"/>
  </sheets>
  <definedNames/>
  <calcPr/>
</workbook>
</file>

<file path=xl/sharedStrings.xml><?xml version="1.0" encoding="utf-8"?>
<sst xmlns="http://schemas.openxmlformats.org/spreadsheetml/2006/main" count="42" uniqueCount="38">
  <si>
    <t>ACCESSIBILITY SCORE GOALS - Do Not Modify</t>
  </si>
  <si>
    <t>A page accessibility score of 15.0 or less is a good goal for an alpha release</t>
  </si>
  <si>
    <t>A page accessibility score of 10.0 or less is the goal for a beta release</t>
  </si>
  <si>
    <t>A page accessibility score of 5.0 or less is the goal for a production release</t>
  </si>
  <si>
    <t>CONSTANT VALUES - Do Not Modify</t>
  </si>
  <si>
    <t>Critical axe-core error point value</t>
  </si>
  <si>
    <t>Serious axe-core error point value</t>
  </si>
  <si>
    <t>Moderate axe-core error point value</t>
  </si>
  <si>
    <t>Minor axe-core error point value</t>
  </si>
  <si>
    <t>ERROR MULTIPLIERS - Values Will Change Based on Yes/No Answers Below</t>
  </si>
  <si>
    <t>Calculated values for
manual error multplier.
Do not modify.</t>
  </si>
  <si>
    <t>Screenreader error multiplier</t>
  </si>
  <si>
    <t>Keyboard error multiplier</t>
  </si>
  <si>
    <t>Colorblind contrast error multiplier</t>
  </si>
  <si>
    <t>Zoom error multiplier</t>
  </si>
  <si>
    <t>TESTING INFORMATION - Update These Values</t>
  </si>
  <si>
    <t>Site Under Test</t>
  </si>
  <si>
    <t>Test Date</t>
  </si>
  <si>
    <t>No. of Pages Being Tested</t>
  </si>
  <si>
    <t>Previous Test Date</t>
  </si>
  <si>
    <t>n/a</t>
  </si>
  <si>
    <t>Previous Heat Index Score</t>
  </si>
  <si>
    <t>AUTOMATED TEST ERRORS - Update These Values</t>
  </si>
  <si>
    <t>Calculated values for
errors by axe category.
Do not modify.</t>
  </si>
  <si>
    <t>No. of critical axe-core errors</t>
  </si>
  <si>
    <t>No. of serious axe-core errors</t>
  </si>
  <si>
    <t>No. of moderate axe-core errors</t>
  </si>
  <si>
    <t>No. of minor axe-core errors</t>
  </si>
  <si>
    <t>MANUAL TEST ERRORS - Select Yes or No</t>
  </si>
  <si>
    <t>Screenreader errors</t>
  </si>
  <si>
    <t>No</t>
  </si>
  <si>
    <t>Keyboard navigation errors</t>
  </si>
  <si>
    <t>Colorblinding errors</t>
  </si>
  <si>
    <t>Zoom errors</t>
  </si>
  <si>
    <t>ACCESSIBILITY PAGE SCORE</t>
  </si>
  <si>
    <t>Current Score, Date Logged</t>
  </si>
  <si>
    <t>Previous Score, Date Logged</t>
  </si>
  <si>
    <t>Percent Change From Previous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</si>
</sst>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mmm&quot; &quot;d&quot;, &quot;yyyy"/>
  </numFmts>
  <fonts count="12">
    <font>
      <sz val="10.0"/>
      <color rgb="FF000000"/>
      <name val="Arial"/>
    </font>
    <font>
      <b/>
      <sz val="12.0"/>
      <color rgb="FFFFFFFF"/>
      <name val="Arial"/>
    </font>
    <font>
      <name val="Arial"/>
    </font>
    <font/>
    <font>
      <color rgb="FF24292E"/>
      <name val="Arial"/>
    </font>
    <font>
      <sz val="10.0"/>
      <name val="Arial"/>
    </font>
    <font>
      <sz val="10.0"/>
    </font>
    <font>
      <b/>
      <name val="Arial"/>
    </font>
    <font>
      <b/>
      <sz val="12.0"/>
      <color rgb="FF000000"/>
      <name val="Arial"/>
    </font>
    <font>
      <color rgb="FF000000"/>
      <name val="Arial"/>
    </font>
    <font>
      <b/>
    </font>
    <font>
      <sz val="10.0"/>
      <color rgb="FF24292E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vertical="center"/>
    </xf>
    <xf borderId="0" fillId="3" fontId="5" numFmtId="0" xfId="0" applyAlignment="1" applyFont="1">
      <alignment vertical="center"/>
    </xf>
    <xf borderId="0" fillId="3" fontId="6" numFmtId="0" xfId="0" applyAlignment="1" applyFont="1">
      <alignment vertical="center"/>
    </xf>
    <xf borderId="0" fillId="0" fontId="4" numFmtId="0" xfId="0" applyAlignment="1" applyFont="1">
      <alignment vertical="bottom"/>
    </xf>
    <xf borderId="0" fillId="2" fontId="1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4" fontId="7" numFmtId="0" xfId="0" applyAlignment="1" applyFill="1" applyFont="1">
      <alignment horizontal="center" shrinkToFit="0" wrapText="1"/>
    </xf>
    <xf borderId="0" fillId="0" fontId="2" numFmtId="0" xfId="0" applyAlignment="1" applyFont="1">
      <alignment vertical="bottom"/>
    </xf>
    <xf borderId="0" fillId="3" fontId="0" numFmtId="0" xfId="0" applyFont="1"/>
    <xf borderId="0" fillId="5" fontId="8" numFmtId="0" xfId="0" applyAlignment="1" applyFill="1" applyFont="1">
      <alignment horizontal="left" readingOrder="0" shrinkToFit="0" vertical="center" wrapText="1"/>
    </xf>
    <xf borderId="0" fillId="5" fontId="2" numFmtId="0" xfId="0" applyAlignment="1" applyFont="1">
      <alignment vertical="center"/>
    </xf>
    <xf borderId="0" fillId="5" fontId="2" numFmtId="0" xfId="0" applyAlignment="1" applyFont="1">
      <alignment vertical="center"/>
    </xf>
    <xf borderId="0" fillId="5" fontId="3" numFmtId="0" xfId="0" applyAlignment="1" applyFont="1">
      <alignment vertical="center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3" fontId="3" numFmtId="4" xfId="0" applyAlignment="1" applyFont="1" applyNumberFormat="1">
      <alignment horizontal="right" readingOrder="0"/>
    </xf>
    <xf borderId="0" fillId="4" fontId="7" numFmtId="0" xfId="0" applyAlignment="1" applyFont="1">
      <alignment horizontal="center" shrinkToFit="0" wrapText="1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3" numFmtId="4" xfId="0" applyFont="1" applyNumberFormat="1"/>
    <xf borderId="0" fillId="0" fontId="3" numFmtId="165" xfId="0" applyAlignment="1" applyFont="1" applyNumberFormat="1">
      <alignment horizontal="right" readingOrder="0"/>
    </xf>
    <xf borderId="0" fillId="0" fontId="3" numFmtId="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  <xf borderId="0" fillId="3" fontId="11" numFmtId="0" xfId="0" applyAlignment="1" applyFont="1">
      <alignment horizontal="left"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43"/>
    <col customWidth="1" min="2" max="3" width="28.71"/>
  </cols>
  <sheetData>
    <row r="1" ht="27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</row>
    <row r="2">
      <c r="A2" s="5" t="s">
        <v>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8"/>
      <c r="X2" s="8"/>
      <c r="Y2" s="8"/>
      <c r="Z2" s="8"/>
    </row>
    <row r="3">
      <c r="A3" s="5" t="s">
        <v>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8"/>
      <c r="Y3" s="8"/>
      <c r="Z3" s="8"/>
    </row>
    <row r="4">
      <c r="A4" s="9" t="s">
        <v>3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8"/>
      <c r="W4" s="8"/>
      <c r="X4" s="8"/>
      <c r="Y4" s="8"/>
      <c r="Z4" s="8"/>
    </row>
    <row r="5">
      <c r="A5" s="9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8"/>
      <c r="W5" s="8"/>
      <c r="X5" s="8"/>
      <c r="Y5" s="8"/>
      <c r="Z5" s="8"/>
    </row>
    <row r="6" ht="27.75" customHeight="1">
      <c r="A6" s="10" t="s">
        <v>4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/>
      <c r="W6" s="4"/>
      <c r="X6" s="4"/>
      <c r="Y6" s="4"/>
      <c r="Z6" s="4"/>
    </row>
    <row r="7">
      <c r="A7" s="11" t="s">
        <v>5</v>
      </c>
      <c r="B7" s="11">
        <v>4.0</v>
      </c>
    </row>
    <row r="8">
      <c r="A8" s="11" t="s">
        <v>6</v>
      </c>
      <c r="B8" s="11">
        <v>3.0</v>
      </c>
    </row>
    <row r="9">
      <c r="A9" s="11" t="s">
        <v>7</v>
      </c>
      <c r="B9" s="11">
        <v>2.0</v>
      </c>
    </row>
    <row r="10">
      <c r="A10" s="11" t="s">
        <v>8</v>
      </c>
      <c r="B10" s="11">
        <v>1.0</v>
      </c>
    </row>
    <row r="12" ht="27.75" customHeight="1">
      <c r="A12" s="10" t="s">
        <v>9</v>
      </c>
    </row>
    <row r="13" ht="37.5">
      <c r="A13" s="12"/>
      <c r="B13" s="12"/>
      <c r="C13" s="13" t="s">
        <v>10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1" t="s">
        <v>11</v>
      </c>
      <c r="B14" s="11">
        <f>IF(B34 = "Yes", 1.03, 1)</f>
        <v>1</v>
      </c>
      <c r="C14" s="15">
        <f>IF(B14=1, 0, B14 + 1/(B14/B22))</f>
        <v>0</v>
      </c>
    </row>
    <row r="15">
      <c r="A15" s="11" t="s">
        <v>12</v>
      </c>
      <c r="B15" s="11">
        <f>IF(B35 = "Yes", 1.125, 1)</f>
        <v>1</v>
      </c>
      <c r="C15" s="15">
        <f>IF(B15=1, 0, B15 + 1/(B15/B22))</f>
        <v>0</v>
      </c>
    </row>
    <row r="16">
      <c r="A16" s="11" t="s">
        <v>13</v>
      </c>
      <c r="B16" s="11">
        <f>IF(B36 = "Yes", 1.08, 1)</f>
        <v>1</v>
      </c>
      <c r="C16" s="15">
        <f>IF(B16=1, 0, B16 + 1/(B16/B22))</f>
        <v>0</v>
      </c>
    </row>
    <row r="17">
      <c r="A17" s="11" t="s">
        <v>14</v>
      </c>
      <c r="B17" s="11">
        <f>IF(B37 = "Yes", 1.03, 1)</f>
        <v>1</v>
      </c>
      <c r="C17" s="15">
        <f>IF(B17=1, 0, B17 + 1/(B17/B22))</f>
        <v>0</v>
      </c>
    </row>
    <row r="19" ht="27.75" customHeight="1">
      <c r="A19" s="16" t="s">
        <v>15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9"/>
      <c r="W19" s="19"/>
      <c r="X19" s="19"/>
      <c r="Y19" s="19"/>
      <c r="Z19" s="19"/>
    </row>
    <row r="20">
      <c r="A20" s="11" t="s">
        <v>16</v>
      </c>
      <c r="B20" s="20"/>
    </row>
    <row r="21">
      <c r="A21" s="11" t="s">
        <v>17</v>
      </c>
      <c r="B21" s="21"/>
    </row>
    <row r="22">
      <c r="A22" s="11" t="s">
        <v>18</v>
      </c>
      <c r="B22" s="20">
        <v>1.0</v>
      </c>
    </row>
    <row r="23">
      <c r="A23" s="11" t="s">
        <v>19</v>
      </c>
      <c r="B23" s="20" t="s">
        <v>20</v>
      </c>
    </row>
    <row r="24">
      <c r="A24" s="11" t="s">
        <v>21</v>
      </c>
      <c r="B24" s="22" t="s">
        <v>20</v>
      </c>
    </row>
    <row r="26" ht="27.75" customHeight="1">
      <c r="A26" s="16" t="s">
        <v>22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9"/>
      <c r="W26" s="19"/>
      <c r="X26" s="19"/>
      <c r="Y26" s="19"/>
      <c r="Z26" s="19"/>
    </row>
    <row r="27" ht="37.5">
      <c r="A27" s="12"/>
      <c r="B27" s="12"/>
      <c r="C27" s="23" t="s">
        <v>23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1" t="s">
        <v>24</v>
      </c>
      <c r="B28" s="11">
        <v>0.0</v>
      </c>
      <c r="C28">
        <f>B28 * 4</f>
        <v>0</v>
      </c>
    </row>
    <row r="29">
      <c r="A29" s="24" t="s">
        <v>25</v>
      </c>
      <c r="B29" s="11">
        <v>0.0</v>
      </c>
      <c r="C29">
        <f>B29 * 3</f>
        <v>0</v>
      </c>
    </row>
    <row r="30">
      <c r="A30" s="24" t="s">
        <v>26</v>
      </c>
      <c r="B30" s="11">
        <v>0.0</v>
      </c>
      <c r="C30">
        <f>B30 * 2</f>
        <v>0</v>
      </c>
    </row>
    <row r="31">
      <c r="A31" s="24" t="s">
        <v>27</v>
      </c>
      <c r="B31" s="11">
        <v>0.0</v>
      </c>
      <c r="C31">
        <f>B31</f>
        <v>0</v>
      </c>
    </row>
    <row r="33" ht="27.75" customHeight="1">
      <c r="A33" s="16" t="s">
        <v>28</v>
      </c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9"/>
      <c r="W33" s="19"/>
      <c r="X33" s="19"/>
      <c r="Y33" s="19"/>
      <c r="Z33" s="19"/>
    </row>
    <row r="34">
      <c r="A34" s="11" t="s">
        <v>29</v>
      </c>
      <c r="B34" s="11" t="s">
        <v>30</v>
      </c>
    </row>
    <row r="35">
      <c r="A35" s="11" t="s">
        <v>31</v>
      </c>
      <c r="B35" s="11" t="s">
        <v>30</v>
      </c>
    </row>
    <row r="36">
      <c r="A36" s="11" t="s">
        <v>32</v>
      </c>
      <c r="B36" s="11" t="s">
        <v>30</v>
      </c>
    </row>
    <row r="37">
      <c r="A37" s="11" t="s">
        <v>33</v>
      </c>
      <c r="B37" s="11" t="s">
        <v>30</v>
      </c>
    </row>
    <row r="39" ht="27.75" customHeight="1">
      <c r="A39" s="16" t="s">
        <v>34</v>
      </c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9"/>
      <c r="W39" s="19"/>
      <c r="X39" s="19"/>
      <c r="Y39" s="19"/>
      <c r="Z39" s="19"/>
    </row>
    <row r="40">
      <c r="A40" s="25" t="s">
        <v>35</v>
      </c>
      <c r="B40" s="26">
        <f>IF(AND(B22&gt;= 1,B28=0,B29=0,B30=0,B31=0,B34="No",B35="No",B36="No",B37="No"), 0, (IF(AND(B28=0,B29=0,B30=0,B31=0), ((SUM(C14, C15, C16, C17) * B23) / B23), (SUM(SUM(C28, C29, C30, C31), SUM(C14, C15, C16, C17) * B22)) / B22)))</f>
        <v>0</v>
      </c>
      <c r="C40" s="27" t="str">
        <f>B21</f>
        <v/>
      </c>
    </row>
    <row r="41">
      <c r="A41" s="25" t="s">
        <v>36</v>
      </c>
      <c r="B41" s="28" t="str">
        <f>B24</f>
        <v>n/a</v>
      </c>
      <c r="C41" s="29" t="str">
        <f>B23</f>
        <v>n/a</v>
      </c>
    </row>
    <row r="42">
      <c r="A42" s="25" t="s">
        <v>37</v>
      </c>
      <c r="B42" s="30">
        <f>IF(B24 = "n/a", 0, ((B40 - B41)/B41))</f>
        <v>0</v>
      </c>
    </row>
    <row r="44">
      <c r="A44" s="31"/>
    </row>
    <row r="45">
      <c r="A45" s="31"/>
    </row>
    <row r="46">
      <c r="A46" s="32"/>
    </row>
  </sheetData>
  <mergeCells count="1">
    <mergeCell ref="A12:Z12"/>
  </mergeCells>
  <conditionalFormatting sqref="B42">
    <cfRule type="cellIs" dxfId="0" priority="1" operator="lessThan">
      <formula>"0%"</formula>
    </cfRule>
  </conditionalFormatting>
  <conditionalFormatting sqref="B42">
    <cfRule type="cellIs" dxfId="1" priority="2" operator="greaterThan">
      <formula>"0%"</formula>
    </cfRule>
  </conditionalFormatting>
  <conditionalFormatting sqref="B42">
    <cfRule type="cellIs" dxfId="2" priority="3" operator="equal">
      <formula>"0%"</formula>
    </cfRule>
  </conditionalFormatting>
  <conditionalFormatting sqref="B22">
    <cfRule type="cellIs" dxfId="3" priority="4" operator="lessThan">
      <formula>1</formula>
    </cfRule>
  </conditionalFormatting>
  <dataValidations>
    <dataValidation type="list" allowBlank="1" showErrorMessage="1" sqref="B34">
      <formula1>"Yes,No"</formula1>
    </dataValidation>
    <dataValidation type="list" allowBlank="1" sqref="B35:B37">
      <formula1>"Yes,No"</formula1>
    </dataValidation>
  </dataValidations>
  <drawing r:id="rId1"/>
</worksheet>
</file>