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jdulana\Downloads\"/>
    </mc:Choice>
  </mc:AlternateContent>
  <xr:revisionPtr revIDLastSave="0" documentId="13_ncr:1_{332C6633-9A91-4BE3-9761-F71C4AF549C0}" xr6:coauthVersionLast="47" xr6:coauthVersionMax="47" xr10:uidLastSave="{00000000-0000-0000-0000-000000000000}"/>
  <bookViews>
    <workbookView xWindow="-108" yWindow="-108" windowWidth="23256" windowHeight="14016" xr2:uid="{15F7DCDD-4C33-4397-A63F-DA0504B2B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18" i="1"/>
  <c r="X43" i="1" l="1"/>
  <c r="W43" i="1"/>
  <c r="V43" i="1"/>
  <c r="U43" i="1"/>
  <c r="S43" i="1"/>
  <c r="R43" i="1"/>
  <c r="Q43" i="1"/>
  <c r="P43" i="1"/>
  <c r="X31" i="1"/>
  <c r="W31" i="1"/>
  <c r="V31" i="1"/>
  <c r="U31" i="1"/>
  <c r="T31" i="1"/>
  <c r="R31" i="1"/>
  <c r="Q31" i="1"/>
  <c r="P31" i="1"/>
  <c r="G31" i="1"/>
  <c r="F31" i="1"/>
  <c r="E31" i="1"/>
  <c r="C31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G18" i="1"/>
  <c r="F18" i="1"/>
  <c r="E18" i="1"/>
  <c r="C18" i="1"/>
</calcChain>
</file>

<file path=xl/sharedStrings.xml><?xml version="1.0" encoding="utf-8"?>
<sst xmlns="http://schemas.openxmlformats.org/spreadsheetml/2006/main" count="466" uniqueCount="110">
  <si>
    <t>Component</t>
  </si>
  <si>
    <t>Choice SE Vertical (2 Stage Unit)</t>
  </si>
  <si>
    <t>Carrier SE Down Flow (2 Stage unit)-Belt Drive</t>
  </si>
  <si>
    <t>Carrier SE Down Flow (2 Stage unit)-Direct Drive</t>
  </si>
  <si>
    <t>Trane SE Downflow (2Stage Unit)-Direct Drive</t>
  </si>
  <si>
    <t>Carrier SE horizontal Flow (2 Stage unit)-Direct Drive</t>
  </si>
  <si>
    <t>Choice SE Horizontal (2 Stage Unit)</t>
  </si>
  <si>
    <t>AV15</t>
  </si>
  <si>
    <t>AV18</t>
  </si>
  <si>
    <t>AV20</t>
  </si>
  <si>
    <t>AV25</t>
  </si>
  <si>
    <t>AV28</t>
  </si>
  <si>
    <t>AH/AL15</t>
  </si>
  <si>
    <t>AH/AL18</t>
  </si>
  <si>
    <t>AH/AL20</t>
  </si>
  <si>
    <t>Nominal Tonnage</t>
  </si>
  <si>
    <t>Gross Capacity (MBH)</t>
  </si>
  <si>
    <t>Net Capacity (MBH)</t>
  </si>
  <si>
    <t>EER</t>
  </si>
  <si>
    <t>IEER (CV)</t>
  </si>
  <si>
    <t>NA</t>
  </si>
  <si>
    <t>IEER (Intelispeed)</t>
  </si>
  <si>
    <t>IEER (VAV)</t>
  </si>
  <si>
    <t>Standrd CFM</t>
  </si>
  <si>
    <t>System Power (KW)</t>
  </si>
  <si>
    <t>Charge Qty</t>
  </si>
  <si>
    <t>16.3/17.5</t>
  </si>
  <si>
    <t>20.6/14.7</t>
  </si>
  <si>
    <t>19.8/20.4</t>
  </si>
  <si>
    <t>27/28.5</t>
  </si>
  <si>
    <t>19-8</t>
  </si>
  <si>
    <t>24-0</t>
  </si>
  <si>
    <t>28-14</t>
  </si>
  <si>
    <t>37-1</t>
  </si>
  <si>
    <t>CABINET DIMENSIONS (inches)</t>
  </si>
  <si>
    <t>Length</t>
  </si>
  <si>
    <t>Width</t>
  </si>
  <si>
    <t>Height</t>
  </si>
  <si>
    <t>Volume</t>
  </si>
  <si>
    <t>COMPRESSORS</t>
  </si>
  <si>
    <t>Type</t>
  </si>
  <si>
    <t>Scroll</t>
  </si>
  <si>
    <t>Quantity</t>
  </si>
  <si>
    <t>2 (32/68/100)</t>
  </si>
  <si>
    <t>2 (33/67/100)</t>
  </si>
  <si>
    <t>2 (24/36/64/100)</t>
  </si>
  <si>
    <t>2 (25/37/63/100)</t>
  </si>
  <si>
    <t>Comp 1 RLA</t>
  </si>
  <si>
    <t>Comp 2 RLA</t>
  </si>
  <si>
    <t>CONDENSER COIL DATA</t>
  </si>
  <si>
    <t xml:space="preserve">Coil Type </t>
  </si>
  <si>
    <t>MCHX</t>
  </si>
  <si>
    <t>RTPF</t>
  </si>
  <si>
    <t>RTPF-5/16</t>
  </si>
  <si>
    <t>(Tube/Fin)</t>
  </si>
  <si>
    <t>AL</t>
  </si>
  <si>
    <t>CU/AL</t>
  </si>
  <si>
    <t>AL/1"</t>
  </si>
  <si>
    <t>AL/0.71"</t>
  </si>
  <si>
    <t>Coil Length</t>
  </si>
  <si>
    <t>Coil Height</t>
  </si>
  <si>
    <t>Rows</t>
  </si>
  <si>
    <t>Fins per inch</t>
  </si>
  <si>
    <t>Total Face area (Sq. Ft.)</t>
  </si>
  <si>
    <t>CONDENSER FAN DATA</t>
  </si>
  <si>
    <t>Fan diameter (Inch)</t>
  </si>
  <si>
    <t>30/8200</t>
  </si>
  <si>
    <t>26/11520</t>
  </si>
  <si>
    <t>26/14660</t>
  </si>
  <si>
    <t>26/14220</t>
  </si>
  <si>
    <t>26/16600</t>
  </si>
  <si>
    <t>Motor HP each</t>
  </si>
  <si>
    <t xml:space="preserve"> 1/2</t>
  </si>
  <si>
    <t>RPM</t>
  </si>
  <si>
    <t>Multispeed</t>
  </si>
  <si>
    <t>EVAPORATOR COIL DATA</t>
  </si>
  <si>
    <t>Face area (Sq. Ft.)</t>
  </si>
  <si>
    <t>EVAPORATOR FAN DATA</t>
  </si>
  <si>
    <t>Quantity/Drive</t>
  </si>
  <si>
    <t>1/DD</t>
  </si>
  <si>
    <t>2/DD</t>
  </si>
  <si>
    <t>22/DD</t>
  </si>
  <si>
    <t>15 x 15</t>
  </si>
  <si>
    <t>23*6</t>
  </si>
  <si>
    <t>Fan Type</t>
  </si>
  <si>
    <t>Centrifugal</t>
  </si>
  <si>
    <t>Vane Axial</t>
  </si>
  <si>
    <t>Belt Drive</t>
  </si>
  <si>
    <t>Plenum</t>
  </si>
  <si>
    <t>Max BHP</t>
  </si>
  <si>
    <t>RPM Range</t>
  </si>
  <si>
    <t>250-2200</t>
  </si>
  <si>
    <t>250-2000</t>
  </si>
  <si>
    <t>External Static Range</t>
  </si>
  <si>
    <t xml:space="preserve">0.2 - 2.0 </t>
  </si>
  <si>
    <t>0.2-2</t>
  </si>
  <si>
    <t>0.1-2"</t>
  </si>
  <si>
    <t>OPENING DETAILS</t>
  </si>
  <si>
    <t>Supply opening (H X W) in</t>
  </si>
  <si>
    <t>H: 25.5 X W: 61.6</t>
  </si>
  <si>
    <t>H: 15.8 X W: 29.6</t>
  </si>
  <si>
    <t>H: 15.8125 X W: 31.53125</t>
  </si>
  <si>
    <t>Return Opening (H X W) in</t>
  </si>
  <si>
    <t>H: 19.3 X W:68.1</t>
  </si>
  <si>
    <t>Econ- H: 18.8 X W: 61.5, H: 23.3 X W:41.1/49.3</t>
  </si>
  <si>
    <t>H: 40.1875 X W: 15.46875</t>
  </si>
  <si>
    <t>OA opening (H X W) in</t>
  </si>
  <si>
    <t>H: 19 X W: 68</t>
  </si>
  <si>
    <t>17.4 X 68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</si>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</sst>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rgb="FF000000"/>
      <name val="Calibri"/>
      <family val="2"/>
    </font>
    <font>
      <sz val="11"/>
      <name val="Aptos Narrow"/>
      <family val="2"/>
      <scheme val="minor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80808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75">
    <xf numFmtId="0" fontId="0" fillId="0" borderId="0" xfId="0"/>
    <xf numFmtId="0" fontId="1" fillId="2" borderId="8" xfId="1" applyBorder="1" applyAlignment="1">
      <alignment horizontal="center" vertical="center" wrapText="1" readingOrder="1"/>
    </xf>
    <xf numFmtId="0" fontId="3" fillId="5" borderId="8" xfId="1" applyFont="1" applyFill="1" applyBorder="1" applyAlignment="1">
      <alignment horizontal="center" vertical="center" wrapText="1" readingOrder="1"/>
    </xf>
    <xf numFmtId="0" fontId="3" fillId="5" borderId="10" xfId="1" applyFont="1" applyFill="1" applyBorder="1" applyAlignment="1">
      <alignment horizontal="center" vertical="center" wrapText="1" readingOrder="1"/>
    </xf>
    <xf numFmtId="0" fontId="1" fillId="3" borderId="5" xfId="2" applyBorder="1" applyAlignment="1">
      <alignment horizontal="center" vertical="center" wrapText="1" readingOrder="1"/>
    </xf>
    <xf numFmtId="0" fontId="2" fillId="4" borderId="12" xfId="0" applyFont="1" applyFill="1" applyBorder="1" applyAlignment="1">
      <alignment horizontal="center" vertical="center" wrapText="1" readingOrder="1"/>
    </xf>
    <xf numFmtId="0" fontId="1" fillId="2" borderId="15" xfId="1" applyBorder="1" applyAlignment="1">
      <alignment horizontal="center" vertical="center" wrapText="1" readingOrder="1"/>
    </xf>
    <xf numFmtId="0" fontId="3" fillId="5" borderId="15" xfId="1" applyFont="1" applyFill="1" applyBorder="1" applyAlignment="1">
      <alignment horizontal="center" vertical="center" wrapText="1" readingOrder="1"/>
    </xf>
    <xf numFmtId="0" fontId="1" fillId="3" borderId="12" xfId="2" applyBorder="1" applyAlignment="1">
      <alignment horizontal="center" vertical="center" wrapText="1" readingOrder="1"/>
    </xf>
    <xf numFmtId="0" fontId="4" fillId="7" borderId="17" xfId="0" applyFont="1" applyFill="1" applyBorder="1" applyAlignment="1">
      <alignment horizontal="center" vertical="center" wrapText="1" readingOrder="1"/>
    </xf>
    <xf numFmtId="0" fontId="4" fillId="8" borderId="18" xfId="0" applyFont="1" applyFill="1" applyBorder="1" applyAlignment="1">
      <alignment horizontal="center" vertical="center" wrapText="1" readingOrder="1"/>
    </xf>
    <xf numFmtId="0" fontId="4" fillId="8" borderId="19" xfId="0" applyFont="1" applyFill="1" applyBorder="1" applyAlignment="1">
      <alignment horizontal="center" vertical="center" wrapText="1" readingOrder="1"/>
    </xf>
    <xf numFmtId="0" fontId="4" fillId="8" borderId="20" xfId="0" applyFont="1" applyFill="1" applyBorder="1" applyAlignment="1">
      <alignment horizontal="center" vertical="center" wrapText="1" readingOrder="1"/>
    </xf>
    <xf numFmtId="0" fontId="4" fillId="8" borderId="21" xfId="0" applyFont="1" applyFill="1" applyBorder="1" applyAlignment="1">
      <alignment horizontal="center" vertical="center" wrapText="1" readingOrder="1"/>
    </xf>
    <xf numFmtId="0" fontId="4" fillId="9" borderId="22" xfId="0" applyFont="1" applyFill="1" applyBorder="1" applyAlignment="1">
      <alignment horizontal="center" vertical="center" wrapText="1" readingOrder="1"/>
    </xf>
    <xf numFmtId="0" fontId="4" fillId="9" borderId="19" xfId="0" applyFont="1" applyFill="1" applyBorder="1" applyAlignment="1">
      <alignment horizontal="center" vertical="center" wrapText="1" readingOrder="1"/>
    </xf>
    <xf numFmtId="0" fontId="4" fillId="7" borderId="23" xfId="0" applyFont="1" applyFill="1" applyBorder="1" applyAlignment="1">
      <alignment horizontal="center" vertical="center" wrapText="1" readingOrder="1"/>
    </xf>
    <xf numFmtId="0" fontId="4" fillId="7" borderId="7" xfId="0" applyFont="1" applyFill="1" applyBorder="1" applyAlignment="1">
      <alignment horizontal="center" vertical="center" wrapText="1" readingOrder="1"/>
    </xf>
    <xf numFmtId="0" fontId="4" fillId="8" borderId="25" xfId="0" applyFont="1" applyFill="1" applyBorder="1" applyAlignment="1">
      <alignment horizontal="center" vertical="center" wrapText="1" readingOrder="1"/>
    </xf>
    <xf numFmtId="0" fontId="6" fillId="8" borderId="25" xfId="0" applyFont="1" applyFill="1" applyBorder="1" applyAlignment="1">
      <alignment horizontal="center" vertical="center" wrapText="1" readingOrder="1"/>
    </xf>
    <xf numFmtId="0" fontId="4" fillId="9" borderId="24" xfId="0" applyFont="1" applyFill="1" applyBorder="1" applyAlignment="1">
      <alignment horizontal="center" vertical="center" wrapText="1" readingOrder="1"/>
    </xf>
    <xf numFmtId="0" fontId="4" fillId="9" borderId="26" xfId="0" applyFont="1" applyFill="1" applyBorder="1" applyAlignment="1">
      <alignment horizontal="center" vertical="center" wrapText="1" readingOrder="1"/>
    </xf>
    <xf numFmtId="0" fontId="4" fillId="7" borderId="27" xfId="0" applyFont="1" applyFill="1" applyBorder="1" applyAlignment="1">
      <alignment horizontal="center" vertical="center" wrapText="1" readingOrder="1"/>
    </xf>
    <xf numFmtId="0" fontId="4" fillId="7" borderId="28" xfId="0" applyFont="1" applyFill="1" applyBorder="1" applyAlignment="1">
      <alignment horizontal="center" vertical="center" wrapText="1" readingOrder="1"/>
    </xf>
    <xf numFmtId="0" fontId="4" fillId="7" borderId="5" xfId="0" applyFont="1" applyFill="1" applyBorder="1" applyAlignment="1">
      <alignment horizontal="center" vertical="center" wrapText="1" readingOrder="1"/>
    </xf>
    <xf numFmtId="0" fontId="4" fillId="7" borderId="8" xfId="0" applyFont="1" applyFill="1" applyBorder="1" applyAlignment="1">
      <alignment horizontal="center" vertical="center" wrapText="1" readingOrder="1"/>
    </xf>
    <xf numFmtId="0" fontId="4" fillId="8" borderId="30" xfId="0" applyFont="1" applyFill="1" applyBorder="1" applyAlignment="1">
      <alignment horizontal="center" vertical="center" wrapText="1" readingOrder="1"/>
    </xf>
    <xf numFmtId="0" fontId="4" fillId="8" borderId="29" xfId="0" applyFont="1" applyFill="1" applyBorder="1" applyAlignment="1">
      <alignment horizontal="center" vertical="center" wrapText="1" readingOrder="1"/>
    </xf>
    <xf numFmtId="0" fontId="6" fillId="8" borderId="29" xfId="0" applyFont="1" applyFill="1" applyBorder="1" applyAlignment="1">
      <alignment horizontal="center" vertical="center" wrapText="1" readingOrder="1"/>
    </xf>
    <xf numFmtId="0" fontId="5" fillId="8" borderId="8" xfId="0" applyFont="1" applyFill="1" applyBorder="1" applyAlignment="1">
      <alignment horizontal="center" vertical="center" wrapText="1" readingOrder="1"/>
    </xf>
    <xf numFmtId="0" fontId="5" fillId="8" borderId="9" xfId="0" applyFont="1" applyFill="1" applyBorder="1" applyAlignment="1">
      <alignment horizontal="center" vertical="center" wrapText="1" readingOrder="1"/>
    </xf>
    <xf numFmtId="0" fontId="4" fillId="8" borderId="8" xfId="0" applyFont="1" applyFill="1" applyBorder="1" applyAlignment="1">
      <alignment horizontal="center" vertical="center" wrapText="1" readingOrder="1"/>
    </xf>
    <xf numFmtId="0" fontId="6" fillId="8" borderId="8" xfId="0" applyFont="1" applyFill="1" applyBorder="1" applyAlignment="1">
      <alignment horizontal="center" vertical="center" wrapText="1" readingOrder="1"/>
    </xf>
    <xf numFmtId="0" fontId="4" fillId="8" borderId="11" xfId="0" applyFont="1" applyFill="1" applyBorder="1" applyAlignment="1">
      <alignment horizontal="center" vertical="center" wrapText="1" readingOrder="1"/>
    </xf>
    <xf numFmtId="0" fontId="4" fillId="10" borderId="8" xfId="0" applyFont="1" applyFill="1" applyBorder="1" applyAlignment="1">
      <alignment horizontal="center" vertical="center" wrapText="1" readingOrder="1"/>
    </xf>
    <xf numFmtId="0" fontId="6" fillId="10" borderId="8" xfId="0" applyFont="1" applyFill="1" applyBorder="1" applyAlignment="1">
      <alignment horizontal="center" vertical="center" wrapText="1" readingOrder="1"/>
    </xf>
    <xf numFmtId="0" fontId="5" fillId="8" borderId="11" xfId="0" applyFont="1" applyFill="1" applyBorder="1" applyAlignment="1">
      <alignment horizontal="center" vertical="center" wrapText="1" readingOrder="1"/>
    </xf>
    <xf numFmtId="0" fontId="5" fillId="8" borderId="15" xfId="0" applyFont="1" applyFill="1" applyBorder="1" applyAlignment="1">
      <alignment horizontal="center" vertical="center" wrapText="1" readingOrder="1"/>
    </xf>
    <xf numFmtId="0" fontId="4" fillId="8" borderId="15" xfId="0" applyFont="1" applyFill="1" applyBorder="1" applyAlignment="1">
      <alignment horizontal="center" vertical="center" wrapText="1" readingOrder="1"/>
    </xf>
    <xf numFmtId="0" fontId="6" fillId="8" borderId="15" xfId="0" applyFont="1" applyFill="1" applyBorder="1" applyAlignment="1">
      <alignment horizontal="center" vertical="center" wrapText="1" readingOrder="1"/>
    </xf>
    <xf numFmtId="0" fontId="4" fillId="8" borderId="32" xfId="0" applyFont="1" applyFill="1" applyBorder="1" applyAlignment="1">
      <alignment horizontal="center" vertical="center" wrapText="1" readingOrder="1"/>
    </xf>
    <xf numFmtId="0" fontId="4" fillId="9" borderId="31" xfId="0" applyFont="1" applyFill="1" applyBorder="1" applyAlignment="1">
      <alignment horizontal="center" vertical="center" wrapText="1" readingOrder="1"/>
    </xf>
    <xf numFmtId="0" fontId="4" fillId="9" borderId="33" xfId="0" applyFont="1" applyFill="1" applyBorder="1" applyAlignment="1">
      <alignment horizontal="center" vertical="center" wrapText="1" readingOrder="1"/>
    </xf>
    <xf numFmtId="0" fontId="4" fillId="7" borderId="12" xfId="0" applyFont="1" applyFill="1" applyBorder="1" applyAlignment="1">
      <alignment horizontal="center" vertical="center" wrapText="1" readingOrder="1"/>
    </xf>
    <xf numFmtId="0" fontId="4" fillId="7" borderId="15" xfId="0" applyFont="1" applyFill="1" applyBorder="1" applyAlignment="1">
      <alignment horizontal="center" vertical="center" wrapText="1" readingOrder="1"/>
    </xf>
    <xf numFmtId="0" fontId="4" fillId="9" borderId="34" xfId="0" applyFont="1" applyFill="1" applyBorder="1" applyAlignment="1">
      <alignment horizontal="center" vertical="center" wrapText="1" readingOrder="1"/>
    </xf>
    <xf numFmtId="0" fontId="4" fillId="9" borderId="35" xfId="0" applyFont="1" applyFill="1" applyBorder="1" applyAlignment="1">
      <alignment horizontal="center" vertical="center" wrapText="1" readingOrder="1"/>
    </xf>
    <xf numFmtId="0" fontId="4" fillId="9" borderId="36" xfId="0" applyFont="1" applyFill="1" applyBorder="1" applyAlignment="1">
      <alignment horizontal="center" vertical="center" wrapText="1" readingOrder="1"/>
    </xf>
    <xf numFmtId="0" fontId="2" fillId="4" borderId="37" xfId="0" applyFont="1" applyFill="1" applyBorder="1" applyAlignment="1">
      <alignment horizontal="center" vertical="center" wrapText="1" readingOrder="1"/>
    </xf>
    <xf numFmtId="0" fontId="2" fillId="4" borderId="38" xfId="0" applyFont="1" applyFill="1" applyBorder="1" applyAlignment="1">
      <alignment horizontal="center" vertical="center" wrapText="1" readingOrder="1"/>
    </xf>
    <xf numFmtId="0" fontId="4" fillId="8" borderId="40" xfId="0" applyFont="1" applyFill="1" applyBorder="1" applyAlignment="1">
      <alignment horizontal="center" vertical="center" wrapText="1" readingOrder="1"/>
    </xf>
    <xf numFmtId="0" fontId="4" fillId="9" borderId="28" xfId="0" applyFont="1" applyFill="1" applyBorder="1" applyAlignment="1">
      <alignment horizontal="center" vertical="center" wrapText="1" readingOrder="1"/>
    </xf>
    <xf numFmtId="0" fontId="4" fillId="8" borderId="7" xfId="0" applyFont="1" applyFill="1" applyBorder="1" applyAlignment="1">
      <alignment horizontal="center" vertical="center" wrapText="1" readingOrder="1"/>
    </xf>
    <xf numFmtId="0" fontId="4" fillId="9" borderId="8" xfId="0" applyFont="1" applyFill="1" applyBorder="1" applyAlignment="1">
      <alignment horizontal="center" vertical="center" wrapText="1" readingOrder="1"/>
    </xf>
    <xf numFmtId="0" fontId="5" fillId="8" borderId="43" xfId="0" applyFont="1" applyFill="1" applyBorder="1" applyAlignment="1">
      <alignment horizontal="center" vertical="center" wrapText="1" readingOrder="1"/>
    </xf>
    <xf numFmtId="0" fontId="4" fillId="8" borderId="5" xfId="0" applyFont="1" applyFill="1" applyBorder="1" applyAlignment="1">
      <alignment horizontal="center" vertical="center" wrapText="1" readingOrder="1"/>
    </xf>
    <xf numFmtId="0" fontId="4" fillId="9" borderId="5" xfId="0" applyFont="1" applyFill="1" applyBorder="1" applyAlignment="1">
      <alignment horizontal="center" vertical="center" wrapText="1" readingOrder="1"/>
    </xf>
    <xf numFmtId="164" fontId="4" fillId="7" borderId="15" xfId="0" applyNumberFormat="1" applyFont="1" applyFill="1" applyBorder="1" applyAlignment="1">
      <alignment horizontal="center" vertical="center" wrapText="1" readingOrder="1"/>
    </xf>
    <xf numFmtId="164" fontId="6" fillId="8" borderId="15" xfId="0" applyNumberFormat="1" applyFont="1" applyFill="1" applyBorder="1" applyAlignment="1">
      <alignment horizontal="center" vertical="center" wrapText="1" readingOrder="1"/>
    </xf>
    <xf numFmtId="164" fontId="5" fillId="8" borderId="15" xfId="0" applyNumberFormat="1" applyFont="1" applyFill="1" applyBorder="1" applyAlignment="1">
      <alignment horizontal="center" vertical="center" wrapText="1" readingOrder="1"/>
    </xf>
    <xf numFmtId="164" fontId="4" fillId="8" borderId="15" xfId="0" applyNumberFormat="1" applyFont="1" applyFill="1" applyBorder="1" applyAlignment="1">
      <alignment horizontal="center" vertical="center" wrapText="1" readingOrder="1"/>
    </xf>
    <xf numFmtId="164" fontId="6" fillId="9" borderId="15" xfId="0" applyNumberFormat="1" applyFont="1" applyFill="1" applyBorder="1" applyAlignment="1">
      <alignment horizontal="center" vertical="center" wrapText="1" readingOrder="1"/>
    </xf>
    <xf numFmtId="164" fontId="4" fillId="9" borderId="15" xfId="0" applyNumberFormat="1" applyFont="1" applyFill="1" applyBorder="1" applyAlignment="1">
      <alignment horizontal="center" vertical="center" wrapText="1" readingOrder="1"/>
    </xf>
    <xf numFmtId="164" fontId="4" fillId="9" borderId="32" xfId="0" applyNumberFormat="1" applyFont="1" applyFill="1" applyBorder="1" applyAlignment="1">
      <alignment horizontal="center" vertical="center" wrapText="1" readingOrder="1"/>
    </xf>
    <xf numFmtId="165" fontId="4" fillId="7" borderId="15" xfId="0" applyNumberFormat="1" applyFont="1" applyFill="1" applyBorder="1" applyAlignment="1">
      <alignment horizontal="center" vertical="center" wrapText="1" readingOrder="1"/>
    </xf>
    <xf numFmtId="0" fontId="4" fillId="7" borderId="8" xfId="0" applyFont="1" applyFill="1" applyBorder="1" applyAlignment="1">
      <alignment horizontal="center" wrapText="1" readingOrder="1"/>
    </xf>
    <xf numFmtId="0" fontId="4" fillId="7" borderId="16" xfId="0" applyFont="1" applyFill="1" applyBorder="1" applyAlignment="1">
      <alignment horizontal="center" wrapText="1" readingOrder="1"/>
    </xf>
    <xf numFmtId="0" fontId="4" fillId="7" borderId="11" xfId="0" applyFont="1" applyFill="1" applyBorder="1" applyAlignment="1">
      <alignment horizontal="center" wrapText="1" readingOrder="1"/>
    </xf>
    <xf numFmtId="0" fontId="4" fillId="7" borderId="10" xfId="0" applyFont="1" applyFill="1" applyBorder="1" applyAlignment="1">
      <alignment horizontal="center" wrapText="1" readingOrder="1"/>
    </xf>
    <xf numFmtId="0" fontId="4" fillId="7" borderId="43" xfId="0" applyFont="1" applyFill="1" applyBorder="1" applyAlignment="1">
      <alignment horizontal="center" wrapText="1" readingOrder="1"/>
    </xf>
    <xf numFmtId="0" fontId="4" fillId="7" borderId="45" xfId="0" applyFont="1" applyFill="1" applyBorder="1" applyAlignment="1">
      <alignment horizontal="center" wrapText="1" readingOrder="1"/>
    </xf>
    <xf numFmtId="0" fontId="4" fillId="8" borderId="10" xfId="0" applyFont="1" applyFill="1" applyBorder="1" applyAlignment="1">
      <alignment horizontal="center" vertical="center" wrapText="1" readingOrder="1"/>
    </xf>
    <xf numFmtId="0" fontId="4" fillId="8" borderId="43" xfId="0" applyFont="1" applyFill="1" applyBorder="1" applyAlignment="1">
      <alignment horizontal="center" vertical="center" wrapText="1" readingOrder="1"/>
    </xf>
    <xf numFmtId="0" fontId="4" fillId="8" borderId="45" xfId="0" applyFont="1" applyFill="1" applyBorder="1" applyAlignment="1">
      <alignment horizontal="center" vertical="center" wrapText="1" readingOrder="1"/>
    </xf>
    <xf numFmtId="0" fontId="4" fillId="9" borderId="10" xfId="0" applyFont="1" applyFill="1" applyBorder="1" applyAlignment="1">
      <alignment horizontal="center" vertical="center" wrapText="1" readingOrder="1"/>
    </xf>
    <xf numFmtId="0" fontId="4" fillId="7" borderId="15" xfId="0" applyFont="1" applyFill="1" applyBorder="1" applyAlignment="1">
      <alignment horizontal="center" wrapText="1" readingOrder="1"/>
    </xf>
    <xf numFmtId="0" fontId="5" fillId="8" borderId="0" xfId="0" applyFont="1" applyFill="1" applyAlignment="1">
      <alignment horizontal="center" vertical="center" wrapText="1" readingOrder="1"/>
    </xf>
    <xf numFmtId="0" fontId="4" fillId="8" borderId="12" xfId="0" applyFont="1" applyFill="1" applyBorder="1" applyAlignment="1">
      <alignment horizontal="center" vertical="center" wrapText="1" readingOrder="1"/>
    </xf>
    <xf numFmtId="0" fontId="4" fillId="9" borderId="15" xfId="0" applyFont="1" applyFill="1" applyBorder="1" applyAlignment="1">
      <alignment horizontal="center" vertical="center" wrapText="1" readingOrder="1"/>
    </xf>
    <xf numFmtId="0" fontId="4" fillId="7" borderId="47" xfId="0" applyFont="1" applyFill="1" applyBorder="1" applyAlignment="1">
      <alignment horizontal="center" vertical="center" wrapText="1" readingOrder="1"/>
    </xf>
    <xf numFmtId="0" fontId="5" fillId="8" borderId="3" xfId="0" applyFont="1" applyFill="1" applyBorder="1" applyAlignment="1">
      <alignment horizontal="center" vertical="center" wrapText="1" readingOrder="1"/>
    </xf>
    <xf numFmtId="0" fontId="4" fillId="8" borderId="47" xfId="0" applyFont="1" applyFill="1" applyBorder="1" applyAlignment="1">
      <alignment horizontal="center" vertical="center" wrapText="1" readingOrder="1"/>
    </xf>
    <xf numFmtId="0" fontId="4" fillId="9" borderId="47" xfId="0" applyFont="1" applyFill="1" applyBorder="1" applyAlignment="1">
      <alignment horizontal="center" vertical="center" wrapText="1" readingOrder="1"/>
    </xf>
    <xf numFmtId="0" fontId="4" fillId="9" borderId="11" xfId="0" applyFont="1" applyFill="1" applyBorder="1" applyAlignment="1">
      <alignment horizontal="center" vertical="center" wrapText="1" readingOrder="1"/>
    </xf>
    <xf numFmtId="0" fontId="5" fillId="8" borderId="45" xfId="0" applyFont="1" applyFill="1" applyBorder="1" applyAlignment="1">
      <alignment horizontal="center" vertical="center" wrapText="1" readingOrder="1"/>
    </xf>
    <xf numFmtId="0" fontId="4" fillId="8" borderId="16" xfId="0" applyFont="1" applyFill="1" applyBorder="1" applyAlignment="1">
      <alignment horizontal="center" vertical="center" wrapText="1" readingOrder="1"/>
    </xf>
    <xf numFmtId="0" fontId="4" fillId="7" borderId="47" xfId="0" applyFont="1" applyFill="1" applyBorder="1" applyAlignment="1">
      <alignment horizontal="center" wrapText="1" readingOrder="1"/>
    </xf>
    <xf numFmtId="0" fontId="5" fillId="8" borderId="47" xfId="0" applyFont="1" applyFill="1" applyBorder="1" applyAlignment="1">
      <alignment horizontal="center" vertical="center" wrapText="1" readingOrder="1"/>
    </xf>
    <xf numFmtId="0" fontId="5" fillId="9" borderId="47" xfId="0" applyFont="1" applyFill="1" applyBorder="1" applyAlignment="1">
      <alignment horizontal="center" vertical="center" wrapText="1" readingOrder="1"/>
    </xf>
    <xf numFmtId="12" fontId="4" fillId="8" borderId="8" xfId="0" applyNumberFormat="1" applyFont="1" applyFill="1" applyBorder="1" applyAlignment="1">
      <alignment horizontal="center" vertical="center" wrapText="1" readingOrder="1"/>
    </xf>
    <xf numFmtId="12" fontId="4" fillId="9" borderId="8" xfId="0" applyNumberFormat="1" applyFont="1" applyFill="1" applyBorder="1" applyAlignment="1">
      <alignment horizontal="center" vertical="center" wrapText="1" readingOrder="1"/>
    </xf>
    <xf numFmtId="0" fontId="5" fillId="9" borderId="15" xfId="0" applyFont="1" applyFill="1" applyBorder="1" applyAlignment="1">
      <alignment horizontal="center" vertical="center" wrapText="1" readingOrder="1"/>
    </xf>
    <xf numFmtId="0" fontId="5" fillId="9" borderId="8" xfId="0" applyFont="1" applyFill="1" applyBorder="1" applyAlignment="1">
      <alignment horizontal="center" vertical="center" wrapText="1" readingOrder="1"/>
    </xf>
    <xf numFmtId="0" fontId="5" fillId="8" borderId="32" xfId="0" applyFont="1" applyFill="1" applyBorder="1" applyAlignment="1">
      <alignment horizontal="center" vertical="center" wrapText="1" readingOrder="1"/>
    </xf>
    <xf numFmtId="0" fontId="4" fillId="9" borderId="16" xfId="0" applyFont="1" applyFill="1" applyBorder="1" applyAlignment="1">
      <alignment horizontal="center" vertical="center" wrapText="1" readingOrder="1"/>
    </xf>
    <xf numFmtId="0" fontId="4" fillId="9" borderId="41" xfId="0" applyFont="1" applyFill="1" applyBorder="1" applyAlignment="1">
      <alignment horizontal="center" vertical="center" wrapText="1" readingOrder="1"/>
    </xf>
    <xf numFmtId="0" fontId="4" fillId="7" borderId="41" xfId="0" applyFont="1" applyFill="1" applyBorder="1" applyAlignment="1">
      <alignment horizontal="center" wrapText="1" readingOrder="1"/>
    </xf>
    <xf numFmtId="0" fontId="0" fillId="7" borderId="40" xfId="0" applyFill="1" applyBorder="1" applyAlignment="1">
      <alignment horizontal="center"/>
    </xf>
    <xf numFmtId="0" fontId="0" fillId="8" borderId="40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1" fillId="2" borderId="1" xfId="1" applyBorder="1" applyAlignment="1">
      <alignment horizontal="center" vertical="center" wrapText="1" readingOrder="1"/>
    </xf>
    <xf numFmtId="0" fontId="1" fillId="2" borderId="3" xfId="1" applyBorder="1" applyAlignment="1">
      <alignment horizontal="center" vertical="center" wrapText="1" readingOrder="1"/>
    </xf>
    <xf numFmtId="0" fontId="1" fillId="2" borderId="4" xfId="1" applyBorder="1" applyAlignment="1">
      <alignment horizontal="center" vertical="center" wrapText="1" readingOrder="1"/>
    </xf>
    <xf numFmtId="0" fontId="3" fillId="5" borderId="1" xfId="1" applyFont="1" applyFill="1" applyBorder="1" applyAlignment="1">
      <alignment horizontal="center" vertical="center" wrapText="1" readingOrder="1"/>
    </xf>
    <xf numFmtId="0" fontId="3" fillId="5" borderId="3" xfId="1" applyFont="1" applyFill="1" applyBorder="1" applyAlignment="1">
      <alignment horizontal="center" vertical="center" wrapText="1" readingOrder="1"/>
    </xf>
    <xf numFmtId="0" fontId="3" fillId="5" borderId="4" xfId="1" applyFont="1" applyFill="1" applyBorder="1" applyAlignment="1">
      <alignment horizontal="center" vertical="center" wrapText="1" readingOrder="1"/>
    </xf>
    <xf numFmtId="0" fontId="1" fillId="3" borderId="1" xfId="2" applyBorder="1" applyAlignment="1">
      <alignment horizontal="center" vertical="center" wrapText="1" readingOrder="1"/>
    </xf>
    <xf numFmtId="0" fontId="1" fillId="3" borderId="3" xfId="2" applyBorder="1" applyAlignment="1">
      <alignment horizontal="center" vertical="center" wrapText="1" readingOrder="1"/>
    </xf>
    <xf numFmtId="0" fontId="1" fillId="3" borderId="4" xfId="2" applyBorder="1" applyAlignment="1">
      <alignment horizontal="center" vertical="center" wrapText="1" readingOrder="1"/>
    </xf>
    <xf numFmtId="0" fontId="2" fillId="4" borderId="53" xfId="0" applyFont="1" applyFill="1" applyBorder="1" applyAlignment="1">
      <alignment horizontal="center" vertical="center" wrapText="1" readingOrder="1"/>
    </xf>
    <xf numFmtId="0" fontId="1" fillId="3" borderId="8" xfId="2" applyBorder="1" applyAlignment="1">
      <alignment horizontal="center" vertical="center" wrapText="1" readingOrder="1"/>
    </xf>
    <xf numFmtId="0" fontId="1" fillId="2" borderId="5" xfId="1" applyBorder="1" applyAlignment="1">
      <alignment horizontal="center" vertical="center" wrapText="1" readingOrder="1"/>
    </xf>
    <xf numFmtId="0" fontId="1" fillId="3" borderId="15" xfId="2" applyBorder="1" applyAlignment="1">
      <alignment horizontal="center" vertical="center" wrapText="1" readingOrder="1"/>
    </xf>
    <xf numFmtId="0" fontId="1" fillId="2" borderId="12" xfId="1" applyBorder="1" applyAlignment="1">
      <alignment horizontal="center" vertical="center" wrapText="1" readingOrder="1"/>
    </xf>
    <xf numFmtId="0" fontId="3" fillId="5" borderId="12" xfId="1" applyFont="1" applyFill="1" applyBorder="1" applyAlignment="1">
      <alignment horizontal="center" vertical="center" wrapText="1" readingOrder="1"/>
    </xf>
    <xf numFmtId="0" fontId="4" fillId="7" borderId="1" xfId="0" applyFont="1" applyFill="1" applyBorder="1" applyAlignment="1">
      <alignment horizontal="center" vertical="center" wrapText="1" readingOrder="1"/>
    </xf>
    <xf numFmtId="0" fontId="4" fillId="7" borderId="52" xfId="0" applyFont="1" applyFill="1" applyBorder="1" applyAlignment="1">
      <alignment horizontal="center" vertical="center" wrapText="1" readingOrder="1"/>
    </xf>
    <xf numFmtId="0" fontId="4" fillId="8" borderId="22" xfId="0" applyFont="1" applyFill="1" applyBorder="1" applyAlignment="1">
      <alignment horizontal="center" vertical="center" wrapText="1" readingOrder="1"/>
    </xf>
    <xf numFmtId="0" fontId="4" fillId="9" borderId="20" xfId="0" applyFont="1" applyFill="1" applyBorder="1" applyAlignment="1">
      <alignment horizontal="center" vertical="center" wrapText="1" readingOrder="1"/>
    </xf>
    <xf numFmtId="0" fontId="5" fillId="8" borderId="24" xfId="0" applyFont="1" applyFill="1" applyBorder="1" applyAlignment="1">
      <alignment horizontal="center" vertical="center" wrapText="1" readingOrder="1"/>
    </xf>
    <xf numFmtId="0" fontId="4" fillId="8" borderId="24" xfId="0" applyFont="1" applyFill="1" applyBorder="1" applyAlignment="1">
      <alignment horizontal="center" vertical="center" wrapText="1" readingOrder="1"/>
    </xf>
    <xf numFmtId="0" fontId="4" fillId="7" borderId="51" xfId="0" applyFont="1" applyFill="1" applyBorder="1" applyAlignment="1">
      <alignment horizontal="center" vertical="center" wrapText="1" readingOrder="1"/>
    </xf>
    <xf numFmtId="0" fontId="4" fillId="7" borderId="50" xfId="0" applyFont="1" applyFill="1" applyBorder="1" applyAlignment="1">
      <alignment horizontal="center" vertical="center" wrapText="1" readingOrder="1"/>
    </xf>
    <xf numFmtId="0" fontId="4" fillId="7" borderId="49" xfId="0" applyFont="1" applyFill="1" applyBorder="1" applyAlignment="1">
      <alignment horizontal="center" vertical="center" wrapText="1" readingOrder="1"/>
    </xf>
    <xf numFmtId="0" fontId="4" fillId="7" borderId="30" xfId="0" applyFont="1" applyFill="1" applyBorder="1" applyAlignment="1">
      <alignment horizontal="center" vertical="center" wrapText="1" readingOrder="1"/>
    </xf>
    <xf numFmtId="0" fontId="5" fillId="8" borderId="49" xfId="0" applyFont="1" applyFill="1" applyBorder="1" applyAlignment="1">
      <alignment horizontal="center" vertical="center" wrapText="1" readingOrder="1"/>
    </xf>
    <xf numFmtId="0" fontId="4" fillId="8" borderId="49" xfId="0" applyFont="1" applyFill="1" applyBorder="1" applyAlignment="1">
      <alignment horizontal="center" vertical="center" wrapText="1" readingOrder="1"/>
    </xf>
    <xf numFmtId="0" fontId="5" fillId="8" borderId="5" xfId="0" applyFont="1" applyFill="1" applyBorder="1" applyAlignment="1">
      <alignment horizontal="center" vertical="center" wrapText="1" readingOrder="1"/>
    </xf>
    <xf numFmtId="0" fontId="5" fillId="10" borderId="5" xfId="0" applyFont="1" applyFill="1" applyBorder="1" applyAlignment="1">
      <alignment horizontal="center" vertical="center" wrapText="1" readingOrder="1"/>
    </xf>
    <xf numFmtId="0" fontId="4" fillId="10" borderId="5" xfId="0" applyFont="1" applyFill="1" applyBorder="1" applyAlignment="1">
      <alignment horizontal="center" vertical="center" wrapText="1" readingOrder="1"/>
    </xf>
    <xf numFmtId="0" fontId="5" fillId="8" borderId="12" xfId="0" applyFont="1" applyFill="1" applyBorder="1" applyAlignment="1">
      <alignment horizontal="center" vertical="center" wrapText="1" readingOrder="1"/>
    </xf>
    <xf numFmtId="0" fontId="4" fillId="7" borderId="37" xfId="0" applyFont="1" applyFill="1" applyBorder="1" applyAlignment="1">
      <alignment horizontal="center" vertical="center" wrapText="1" readingOrder="1"/>
    </xf>
    <xf numFmtId="0" fontId="4" fillId="7" borderId="48" xfId="0" applyFont="1" applyFill="1" applyBorder="1" applyAlignment="1">
      <alignment horizontal="center" vertical="center" wrapText="1" readingOrder="1"/>
    </xf>
    <xf numFmtId="0" fontId="5" fillId="8" borderId="37" xfId="0" applyFont="1" applyFill="1" applyBorder="1" applyAlignment="1">
      <alignment horizontal="center" vertical="center" wrapText="1" readingOrder="1"/>
    </xf>
    <xf numFmtId="0" fontId="4" fillId="8" borderId="48" xfId="0" applyFont="1" applyFill="1" applyBorder="1" applyAlignment="1">
      <alignment horizontal="center" vertical="center" wrapText="1" readingOrder="1"/>
    </xf>
    <xf numFmtId="0" fontId="6" fillId="8" borderId="48" xfId="0" applyFont="1" applyFill="1" applyBorder="1" applyAlignment="1">
      <alignment horizontal="center" vertical="center" wrapText="1" readingOrder="1"/>
    </xf>
    <xf numFmtId="0" fontId="4" fillId="8" borderId="37" xfId="0" applyFont="1" applyFill="1" applyBorder="1" applyAlignment="1">
      <alignment horizontal="center" vertical="center" wrapText="1" readingOrder="1"/>
    </xf>
    <xf numFmtId="0" fontId="6" fillId="8" borderId="1" xfId="0" applyFont="1" applyFill="1" applyBorder="1" applyAlignment="1">
      <alignment horizontal="center" vertical="center" wrapText="1" readingOrder="1"/>
    </xf>
    <xf numFmtId="0" fontId="6" fillId="8" borderId="47" xfId="0" applyFont="1" applyFill="1" applyBorder="1" applyAlignment="1">
      <alignment horizontal="center" vertical="center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4" fillId="9" borderId="1" xfId="0" applyFont="1" applyFill="1" applyBorder="1" applyAlignment="1">
      <alignment horizontal="center" vertical="center" wrapText="1" readingOrder="1"/>
    </xf>
    <xf numFmtId="164" fontId="5" fillId="8" borderId="12" xfId="0" applyNumberFormat="1" applyFont="1" applyFill="1" applyBorder="1" applyAlignment="1">
      <alignment horizontal="center" vertical="center" wrapText="1" readingOrder="1"/>
    </xf>
    <xf numFmtId="164" fontId="4" fillId="8" borderId="12" xfId="0" applyNumberFormat="1" applyFont="1" applyFill="1" applyBorder="1" applyAlignment="1">
      <alignment horizontal="center" vertical="center" wrapText="1" readingOrder="1"/>
    </xf>
    <xf numFmtId="165" fontId="4" fillId="7" borderId="12" xfId="0" applyNumberFormat="1" applyFont="1" applyFill="1" applyBorder="1" applyAlignment="1">
      <alignment horizontal="center" vertical="center" wrapText="1" readingOrder="1"/>
    </xf>
    <xf numFmtId="0" fontId="5" fillId="8" borderId="1" xfId="0" applyFont="1" applyFill="1" applyBorder="1" applyAlignment="1">
      <alignment horizontal="center" vertical="center" wrapText="1" readingOrder="1"/>
    </xf>
    <xf numFmtId="0" fontId="4" fillId="7" borderId="5" xfId="0" applyFont="1" applyFill="1" applyBorder="1" applyAlignment="1">
      <alignment horizontal="center" wrapText="1" readingOrder="1"/>
    </xf>
    <xf numFmtId="0" fontId="4" fillId="9" borderId="12" xfId="0" applyFont="1" applyFill="1" applyBorder="1" applyAlignment="1">
      <alignment horizontal="center" vertical="center" wrapText="1" readingOrder="1"/>
    </xf>
    <xf numFmtId="0" fontId="4" fillId="7" borderId="12" xfId="0" applyFont="1" applyFill="1" applyBorder="1" applyAlignment="1">
      <alignment horizontal="center" wrapText="1" readingOrder="1"/>
    </xf>
    <xf numFmtId="0" fontId="4" fillId="7" borderId="1" xfId="0" applyFont="1" applyFill="1" applyBorder="1" applyAlignment="1">
      <alignment horizontal="center" wrapText="1" readingOrder="1"/>
    </xf>
    <xf numFmtId="12" fontId="5" fillId="8" borderId="5" xfId="0" applyNumberFormat="1" applyFont="1" applyFill="1" applyBorder="1" applyAlignment="1">
      <alignment horizontal="center" vertical="center" wrapText="1" readingOrder="1"/>
    </xf>
    <xf numFmtId="12" fontId="4" fillId="8" borderId="5" xfId="0" applyNumberFormat="1" applyFont="1" applyFill="1" applyBorder="1" applyAlignment="1">
      <alignment horizontal="center" vertical="center" wrapText="1" readingOrder="1"/>
    </xf>
    <xf numFmtId="12" fontId="4" fillId="9" borderId="5" xfId="0" applyNumberFormat="1" applyFont="1" applyFill="1" applyBorder="1" applyAlignment="1">
      <alignment horizontal="center" vertical="center" wrapText="1" readingOrder="1"/>
    </xf>
    <xf numFmtId="0" fontId="0" fillId="7" borderId="47" xfId="0" applyFill="1" applyBorder="1" applyAlignment="1">
      <alignment horizontal="center"/>
    </xf>
    <xf numFmtId="0" fontId="0" fillId="8" borderId="4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4" fillId="6" borderId="17" xfId="0" applyFont="1" applyFill="1" applyBorder="1" applyAlignment="1">
      <alignment horizontal="center" wrapText="1" readingOrder="1"/>
    </xf>
    <xf numFmtId="0" fontId="4" fillId="6" borderId="24" xfId="0" applyFont="1" applyFill="1" applyBorder="1" applyAlignment="1">
      <alignment horizontal="center" vertical="center" wrapText="1" readingOrder="1"/>
    </xf>
    <xf numFmtId="0" fontId="4" fillId="6" borderId="24" xfId="0" applyFont="1" applyFill="1" applyBorder="1" applyAlignment="1">
      <alignment horizontal="center" wrapText="1" readingOrder="1"/>
    </xf>
    <xf numFmtId="0" fontId="4" fillId="6" borderId="31" xfId="0" applyFont="1" applyFill="1" applyBorder="1" applyAlignment="1">
      <alignment horizontal="center" wrapText="1" readingOrder="1"/>
    </xf>
    <xf numFmtId="0" fontId="4" fillId="6" borderId="39" xfId="0" applyFont="1" applyFill="1" applyBorder="1" applyAlignment="1">
      <alignment horizontal="center" wrapText="1" readingOrder="1"/>
    </xf>
    <xf numFmtId="0" fontId="4" fillId="6" borderId="6" xfId="0" applyFont="1" applyFill="1" applyBorder="1" applyAlignment="1">
      <alignment horizontal="center" wrapText="1" readingOrder="1"/>
    </xf>
    <xf numFmtId="0" fontId="4" fillId="6" borderId="42" xfId="0" applyFont="1" applyFill="1" applyBorder="1" applyAlignment="1">
      <alignment horizontal="center" wrapText="1" readingOrder="1"/>
    </xf>
    <xf numFmtId="0" fontId="4" fillId="6" borderId="13" xfId="0" applyFont="1" applyFill="1" applyBorder="1" applyAlignment="1">
      <alignment horizontal="center" wrapText="1" readingOrder="1"/>
    </xf>
    <xf numFmtId="0" fontId="4" fillId="6" borderId="44" xfId="0" applyFont="1" applyFill="1" applyBorder="1" applyAlignment="1">
      <alignment horizontal="center" wrapText="1" readingOrder="1"/>
    </xf>
    <xf numFmtId="0" fontId="4" fillId="6" borderId="46" xfId="0" applyFont="1" applyFill="1" applyBorder="1" applyAlignment="1">
      <alignment horizontal="center" wrapText="1" readingOrder="1"/>
    </xf>
    <xf numFmtId="0" fontId="4" fillId="6" borderId="2" xfId="0" applyFont="1" applyFill="1" applyBorder="1" applyAlignment="1">
      <alignment horizontal="center" wrapText="1" readingOrder="1"/>
    </xf>
    <xf numFmtId="0" fontId="4" fillId="6" borderId="2" xfId="0" applyFont="1" applyFill="1" applyBorder="1" applyAlignment="1">
      <alignment horizontal="center" vertical="center" wrapText="1" readingOrder="1"/>
    </xf>
    <xf numFmtId="0" fontId="4" fillId="6" borderId="6" xfId="0" applyFont="1" applyFill="1" applyBorder="1" applyAlignment="1">
      <alignment horizontal="center" vertical="center" wrapText="1" readingOrder="1"/>
    </xf>
    <xf numFmtId="0" fontId="4" fillId="6" borderId="42" xfId="0" applyFont="1" applyFill="1" applyBorder="1" applyAlignment="1">
      <alignment horizontal="center" vertical="center" wrapText="1" readingOrder="1"/>
    </xf>
    <xf numFmtId="0" fontId="0" fillId="7" borderId="28" xfId="0" applyFill="1" applyBorder="1" applyAlignment="1">
      <alignment horizontal="center"/>
    </xf>
  </cellXfs>
  <cellStyles count="3">
    <cellStyle name="Accent5" xfId="1" builtinId="45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1D47-3CC8-4CB7-811E-C3E495963A52}">
  <sheetPr codeName="Sheet1"/>
  <dimension ref="B1:AH54"/>
  <sheetViews>
    <sheetView tabSelected="1" workbookViewId="0">
      <selection activeCell="F10" sqref="F10"/>
    </sheetView>
  </sheetViews>
  <sheetFormatPr defaultRowHeight="14.4" x14ac:dyDescent="0.3"/>
  <cols>
    <col min="2" max="2" width="17.44140625" customWidth="1"/>
  </cols>
  <sheetData>
    <row r="1" spans="2:34" ht="15" thickBot="1" x14ac:dyDescent="0.35"/>
    <row r="2" spans="2:34" ht="14.4" customHeight="1" x14ac:dyDescent="0.3">
      <c r="B2" s="111" t="s">
        <v>0</v>
      </c>
      <c r="C2" s="108" t="s">
        <v>1</v>
      </c>
      <c r="D2" s="109"/>
      <c r="E2" s="109"/>
      <c r="F2" s="109"/>
      <c r="G2" s="110"/>
      <c r="H2" s="102" t="s">
        <v>2</v>
      </c>
      <c r="I2" s="103"/>
      <c r="J2" s="103"/>
      <c r="K2" s="103"/>
      <c r="L2" s="103"/>
      <c r="M2" s="104"/>
      <c r="N2" s="102" t="s">
        <v>3</v>
      </c>
      <c r="O2" s="103"/>
      <c r="P2" s="103"/>
      <c r="Q2" s="103"/>
      <c r="R2" s="103"/>
      <c r="S2" s="104"/>
      <c r="T2" s="105" t="s">
        <v>4</v>
      </c>
      <c r="U2" s="106"/>
      <c r="V2" s="106"/>
      <c r="W2" s="106"/>
      <c r="X2" s="107"/>
      <c r="Y2" s="102" t="s">
        <v>5</v>
      </c>
      <c r="Z2" s="103"/>
      <c r="AA2" s="103"/>
      <c r="AB2" s="103"/>
      <c r="AC2" s="103"/>
      <c r="AD2" s="104"/>
      <c r="AE2" s="108" t="s">
        <v>6</v>
      </c>
      <c r="AF2" s="109"/>
      <c r="AG2" s="109"/>
      <c r="AH2" s="109"/>
    </row>
    <row r="3" spans="2:34" ht="15" thickBot="1" x14ac:dyDescent="0.35">
      <c r="B3" s="5" t="s">
        <v>109</v>
      </c>
      <c r="C3" s="4" t="s">
        <v>7</v>
      </c>
      <c r="D3" s="112" t="s">
        <v>8</v>
      </c>
      <c r="E3" s="112" t="s">
        <v>9</v>
      </c>
      <c r="F3" s="112" t="s">
        <v>10</v>
      </c>
      <c r="G3" s="112" t="s">
        <v>11</v>
      </c>
      <c r="H3" s="113">
        <v>14</v>
      </c>
      <c r="I3" s="1">
        <v>17</v>
      </c>
      <c r="J3" s="1">
        <v>20</v>
      </c>
      <c r="K3" s="1">
        <v>24</v>
      </c>
      <c r="L3" s="1">
        <v>28</v>
      </c>
      <c r="M3" s="1">
        <v>30</v>
      </c>
      <c r="N3" s="113">
        <v>14</v>
      </c>
      <c r="O3" s="1">
        <v>17</v>
      </c>
      <c r="P3" s="1">
        <v>20</v>
      </c>
      <c r="Q3" s="1">
        <v>24</v>
      </c>
      <c r="R3" s="1">
        <v>28</v>
      </c>
      <c r="S3" s="1">
        <v>30</v>
      </c>
      <c r="T3" s="2"/>
      <c r="U3" s="2"/>
      <c r="V3" s="2"/>
      <c r="W3" s="2"/>
      <c r="X3" s="3"/>
      <c r="Y3" s="113">
        <v>14</v>
      </c>
      <c r="Z3" s="1">
        <v>16</v>
      </c>
      <c r="AA3" s="1">
        <v>20</v>
      </c>
      <c r="AB3" s="1">
        <v>24</v>
      </c>
      <c r="AC3" s="1">
        <v>28</v>
      </c>
      <c r="AD3" s="1">
        <v>30</v>
      </c>
      <c r="AE3" s="4" t="s">
        <v>12</v>
      </c>
      <c r="AF3" s="112" t="s">
        <v>13</v>
      </c>
      <c r="AG3" s="112" t="s">
        <v>14</v>
      </c>
      <c r="AH3" s="112" t="s">
        <v>12</v>
      </c>
    </row>
    <row r="4" spans="2:34" ht="28.2" customHeight="1" thickBot="1" x14ac:dyDescent="0.35">
      <c r="B4" s="5" t="s">
        <v>15</v>
      </c>
      <c r="C4" s="8">
        <v>15</v>
      </c>
      <c r="D4" s="114">
        <v>17.5</v>
      </c>
      <c r="E4" s="114">
        <v>20</v>
      </c>
      <c r="F4" s="114">
        <v>25</v>
      </c>
      <c r="G4" s="114">
        <v>28</v>
      </c>
      <c r="H4" s="115">
        <v>12.5</v>
      </c>
      <c r="I4" s="6">
        <v>15</v>
      </c>
      <c r="J4" s="6">
        <v>17.5</v>
      </c>
      <c r="K4" s="6">
        <v>20</v>
      </c>
      <c r="L4" s="6">
        <v>25</v>
      </c>
      <c r="M4" s="6">
        <v>27.5</v>
      </c>
      <c r="N4" s="115">
        <v>12.5</v>
      </c>
      <c r="O4" s="6">
        <v>15</v>
      </c>
      <c r="P4" s="6">
        <v>17.5</v>
      </c>
      <c r="Q4" s="6">
        <v>20</v>
      </c>
      <c r="R4" s="6">
        <v>25</v>
      </c>
      <c r="S4" s="6">
        <v>27.5</v>
      </c>
      <c r="T4" s="116">
        <v>12.5</v>
      </c>
      <c r="U4" s="7">
        <v>15</v>
      </c>
      <c r="V4" s="7">
        <v>17.5</v>
      </c>
      <c r="W4" s="7">
        <v>20</v>
      </c>
      <c r="X4" s="7">
        <v>25</v>
      </c>
      <c r="Y4" s="115">
        <v>12.5</v>
      </c>
      <c r="Z4" s="6">
        <v>15</v>
      </c>
      <c r="AA4" s="6">
        <v>17.5</v>
      </c>
      <c r="AB4" s="6">
        <v>20</v>
      </c>
      <c r="AC4" s="6">
        <v>25</v>
      </c>
      <c r="AD4" s="6">
        <v>27.5</v>
      </c>
      <c r="AE4" s="8">
        <v>15</v>
      </c>
      <c r="AF4" s="114">
        <v>17.5</v>
      </c>
      <c r="AG4" s="114">
        <v>20</v>
      </c>
      <c r="AH4" s="114">
        <v>25</v>
      </c>
    </row>
    <row r="5" spans="2:34" ht="41.4" customHeight="1" x14ac:dyDescent="0.3">
      <c r="B5" s="160" t="s">
        <v>16</v>
      </c>
      <c r="C5" s="117">
        <v>176</v>
      </c>
      <c r="D5" s="118">
        <v>204</v>
      </c>
      <c r="E5" s="118">
        <v>244</v>
      </c>
      <c r="F5" s="118">
        <v>297</v>
      </c>
      <c r="G5" s="118">
        <v>332</v>
      </c>
      <c r="H5" s="119"/>
      <c r="I5" s="11"/>
      <c r="J5" s="10"/>
      <c r="K5" s="10"/>
      <c r="L5" s="11"/>
      <c r="M5" s="12"/>
      <c r="N5" s="119"/>
      <c r="O5" s="13"/>
      <c r="P5" s="10"/>
      <c r="Q5" s="10"/>
      <c r="R5" s="10"/>
      <c r="S5" s="10"/>
      <c r="T5" s="14">
        <v>154</v>
      </c>
      <c r="U5" s="15">
        <v>185</v>
      </c>
      <c r="V5" s="15">
        <v>215</v>
      </c>
      <c r="W5" s="15">
        <v>247</v>
      </c>
      <c r="X5" s="120">
        <v>282</v>
      </c>
      <c r="Y5" s="119"/>
      <c r="Z5" s="13"/>
      <c r="AA5" s="10"/>
      <c r="AB5" s="10"/>
      <c r="AC5" s="13"/>
      <c r="AD5" s="13"/>
      <c r="AE5" s="9">
        <v>176</v>
      </c>
      <c r="AF5" s="16">
        <v>206</v>
      </c>
      <c r="AG5" s="16">
        <v>244</v>
      </c>
      <c r="AH5" s="16">
        <v>300</v>
      </c>
    </row>
    <row r="6" spans="2:34" ht="41.4" customHeight="1" x14ac:dyDescent="0.3">
      <c r="B6" s="161" t="s">
        <v>17</v>
      </c>
      <c r="C6" s="24">
        <v>172</v>
      </c>
      <c r="D6" s="25">
        <v>198</v>
      </c>
      <c r="E6" s="25">
        <v>238</v>
      </c>
      <c r="F6" s="25">
        <v>286</v>
      </c>
      <c r="G6" s="25">
        <v>320</v>
      </c>
      <c r="H6" s="121">
        <v>132</v>
      </c>
      <c r="I6" s="18">
        <v>202</v>
      </c>
      <c r="J6" s="18">
        <v>208</v>
      </c>
      <c r="K6" s="18">
        <v>242</v>
      </c>
      <c r="L6" s="18">
        <v>280</v>
      </c>
      <c r="M6" s="19">
        <v>330</v>
      </c>
      <c r="N6" s="122">
        <v>132</v>
      </c>
      <c r="O6" s="18">
        <v>174</v>
      </c>
      <c r="P6" s="18">
        <v>206</v>
      </c>
      <c r="Q6" s="18">
        <v>248</v>
      </c>
      <c r="R6" s="18">
        <v>282</v>
      </c>
      <c r="S6" s="18">
        <v>315</v>
      </c>
      <c r="T6" s="20">
        <v>148</v>
      </c>
      <c r="U6" s="21">
        <v>182</v>
      </c>
      <c r="V6" s="21">
        <v>210</v>
      </c>
      <c r="W6" s="21">
        <v>240</v>
      </c>
      <c r="X6" s="21">
        <v>271</v>
      </c>
      <c r="Y6" s="122">
        <v>132</v>
      </c>
      <c r="Z6" s="18">
        <v>174</v>
      </c>
      <c r="AA6" s="18">
        <v>206</v>
      </c>
      <c r="AB6" s="18">
        <v>248</v>
      </c>
      <c r="AC6" s="18">
        <v>282</v>
      </c>
      <c r="AD6" s="18">
        <v>315</v>
      </c>
      <c r="AE6" s="22">
        <v>174</v>
      </c>
      <c r="AF6" s="23">
        <v>200</v>
      </c>
      <c r="AG6" s="23">
        <v>234</v>
      </c>
      <c r="AH6" s="23">
        <v>286</v>
      </c>
    </row>
    <row r="7" spans="2:34" x14ac:dyDescent="0.3">
      <c r="B7" s="162" t="s">
        <v>18</v>
      </c>
      <c r="C7" s="123">
        <v>10.9</v>
      </c>
      <c r="D7" s="124">
        <v>10.8</v>
      </c>
      <c r="E7" s="124">
        <v>10.8</v>
      </c>
      <c r="F7" s="124">
        <v>10</v>
      </c>
      <c r="G7" s="124">
        <v>10.199999999999999</v>
      </c>
      <c r="H7" s="121">
        <v>10.199999999999999</v>
      </c>
      <c r="I7" s="18">
        <v>10.8</v>
      </c>
      <c r="J7" s="18">
        <v>10.8</v>
      </c>
      <c r="K7" s="18">
        <v>9.8000000000000007</v>
      </c>
      <c r="L7" s="18">
        <v>9.8000000000000007</v>
      </c>
      <c r="M7" s="19">
        <v>10.199999999999999</v>
      </c>
      <c r="N7" s="122">
        <v>10.199999999999999</v>
      </c>
      <c r="O7" s="18">
        <v>10.8</v>
      </c>
      <c r="P7" s="18">
        <v>10.8</v>
      </c>
      <c r="Q7" s="18">
        <v>10</v>
      </c>
      <c r="R7" s="18">
        <v>9.8000000000000007</v>
      </c>
      <c r="S7" s="18">
        <v>9.8000000000000007</v>
      </c>
      <c r="T7" s="20">
        <v>10.8</v>
      </c>
      <c r="U7" s="21">
        <v>10.8</v>
      </c>
      <c r="V7" s="21">
        <v>10.8</v>
      </c>
      <c r="W7" s="21">
        <v>9.8000000000000007</v>
      </c>
      <c r="X7" s="21">
        <v>9.8000000000000007</v>
      </c>
      <c r="Y7" s="122">
        <v>10.199999999999999</v>
      </c>
      <c r="Z7" s="18">
        <v>10.8</v>
      </c>
      <c r="AA7" s="18">
        <v>10.8</v>
      </c>
      <c r="AB7" s="18">
        <v>10</v>
      </c>
      <c r="AC7" s="18">
        <v>9.8000000000000007</v>
      </c>
      <c r="AD7" s="18">
        <v>9.8000000000000007</v>
      </c>
      <c r="AE7" s="24">
        <v>11</v>
      </c>
      <c r="AF7" s="25">
        <v>10.8</v>
      </c>
      <c r="AG7" s="25">
        <v>10.8</v>
      </c>
      <c r="AH7" s="25">
        <v>10</v>
      </c>
    </row>
    <row r="8" spans="2:34" x14ac:dyDescent="0.3">
      <c r="B8" s="162" t="s">
        <v>19</v>
      </c>
      <c r="C8" s="125">
        <v>12.8</v>
      </c>
      <c r="D8" s="126">
        <v>12.4</v>
      </c>
      <c r="E8" s="126">
        <v>12.2</v>
      </c>
      <c r="F8" s="126">
        <v>11.4</v>
      </c>
      <c r="G8" s="126">
        <v>11.4</v>
      </c>
      <c r="H8" s="127" t="s">
        <v>20</v>
      </c>
      <c r="I8" s="26">
        <v>12</v>
      </c>
      <c r="J8" s="26">
        <v>11.7</v>
      </c>
      <c r="K8" s="26">
        <v>10.6</v>
      </c>
      <c r="L8" s="26">
        <v>10.4</v>
      </c>
      <c r="M8" s="28">
        <v>10.4</v>
      </c>
      <c r="N8" s="128" t="s">
        <v>20</v>
      </c>
      <c r="O8" s="26" t="s">
        <v>20</v>
      </c>
      <c r="P8" s="26" t="s">
        <v>20</v>
      </c>
      <c r="Q8" s="26" t="s">
        <v>20</v>
      </c>
      <c r="R8" s="26" t="s">
        <v>20</v>
      </c>
      <c r="S8" s="26" t="s">
        <v>20</v>
      </c>
      <c r="T8" s="20" t="s">
        <v>20</v>
      </c>
      <c r="U8" s="21" t="s">
        <v>20</v>
      </c>
      <c r="V8" s="21" t="s">
        <v>20</v>
      </c>
      <c r="W8" s="21" t="s">
        <v>20</v>
      </c>
      <c r="X8" s="21" t="s">
        <v>20</v>
      </c>
      <c r="Y8" s="128" t="s">
        <v>20</v>
      </c>
      <c r="Z8" s="26" t="s">
        <v>20</v>
      </c>
      <c r="AA8" s="26" t="s">
        <v>20</v>
      </c>
      <c r="AB8" s="26" t="s">
        <v>20</v>
      </c>
      <c r="AC8" s="26" t="s">
        <v>20</v>
      </c>
      <c r="AD8" s="27" t="s">
        <v>20</v>
      </c>
      <c r="AE8" s="24" t="s">
        <v>20</v>
      </c>
      <c r="AF8" s="25" t="s">
        <v>20</v>
      </c>
      <c r="AG8" s="25" t="s">
        <v>20</v>
      </c>
      <c r="AH8" s="25" t="s">
        <v>20</v>
      </c>
    </row>
    <row r="9" spans="2:34" ht="41.4" customHeight="1" x14ac:dyDescent="0.3">
      <c r="B9" s="162" t="s">
        <v>21</v>
      </c>
      <c r="C9" s="24">
        <v>14</v>
      </c>
      <c r="D9" s="25">
        <v>14</v>
      </c>
      <c r="E9" s="25">
        <v>14</v>
      </c>
      <c r="F9" s="25">
        <v>13.8</v>
      </c>
      <c r="G9" s="25">
        <v>13.2</v>
      </c>
      <c r="H9" s="129">
        <v>15</v>
      </c>
      <c r="I9" s="31">
        <v>12.7</v>
      </c>
      <c r="J9" s="31">
        <v>12.7</v>
      </c>
      <c r="K9" s="31">
        <v>11.7</v>
      </c>
      <c r="L9" s="31">
        <v>11.5</v>
      </c>
      <c r="M9" s="32">
        <v>11.5</v>
      </c>
      <c r="N9" s="55">
        <v>15</v>
      </c>
      <c r="O9" s="31">
        <v>14.5</v>
      </c>
      <c r="P9" s="31">
        <v>14.5</v>
      </c>
      <c r="Q9" s="31">
        <v>14.5</v>
      </c>
      <c r="R9" s="31">
        <v>14</v>
      </c>
      <c r="S9" s="31">
        <v>14</v>
      </c>
      <c r="T9" s="20">
        <v>14</v>
      </c>
      <c r="U9" s="21">
        <v>14</v>
      </c>
      <c r="V9" s="21">
        <v>14</v>
      </c>
      <c r="W9" s="21">
        <v>13</v>
      </c>
      <c r="X9" s="21">
        <v>13</v>
      </c>
      <c r="Y9" s="55">
        <v>15</v>
      </c>
      <c r="Z9" s="31">
        <v>14.5</v>
      </c>
      <c r="AA9" s="31">
        <v>14.5</v>
      </c>
      <c r="AB9" s="31">
        <v>14.5</v>
      </c>
      <c r="AC9" s="31">
        <v>14</v>
      </c>
      <c r="AD9" s="31">
        <v>14</v>
      </c>
      <c r="AE9" s="24">
        <v>14</v>
      </c>
      <c r="AF9" s="25">
        <v>14</v>
      </c>
      <c r="AG9" s="25">
        <v>14</v>
      </c>
      <c r="AH9" s="25">
        <v>13.8</v>
      </c>
    </row>
    <row r="10" spans="2:34" ht="27.6" customHeight="1" x14ac:dyDescent="0.3">
      <c r="B10" s="162" t="s">
        <v>22</v>
      </c>
      <c r="C10" s="24">
        <v>14.4</v>
      </c>
      <c r="D10" s="25">
        <v>14.2</v>
      </c>
      <c r="E10" s="25">
        <v>14</v>
      </c>
      <c r="F10" s="25">
        <v>14</v>
      </c>
      <c r="G10" s="25">
        <v>14</v>
      </c>
      <c r="H10" s="130" t="s">
        <v>20</v>
      </c>
      <c r="I10" s="34" t="s">
        <v>20</v>
      </c>
      <c r="J10" s="34" t="s">
        <v>20</v>
      </c>
      <c r="K10" s="34" t="s">
        <v>20</v>
      </c>
      <c r="L10" s="34" t="s">
        <v>20</v>
      </c>
      <c r="M10" s="35" t="s">
        <v>20</v>
      </c>
      <c r="N10" s="131" t="s">
        <v>20</v>
      </c>
      <c r="O10" s="34" t="s">
        <v>20</v>
      </c>
      <c r="P10" s="34" t="s">
        <v>20</v>
      </c>
      <c r="Q10" s="34" t="s">
        <v>20</v>
      </c>
      <c r="R10" s="34" t="s">
        <v>20</v>
      </c>
      <c r="S10" s="34" t="s">
        <v>20</v>
      </c>
      <c r="T10" s="20">
        <v>14.5</v>
      </c>
      <c r="U10" s="21">
        <v>14.5</v>
      </c>
      <c r="V10" s="21">
        <v>14.5</v>
      </c>
      <c r="W10" s="21">
        <v>13.5</v>
      </c>
      <c r="X10" s="21">
        <v>13.5</v>
      </c>
      <c r="Y10" s="131" t="s">
        <v>20</v>
      </c>
      <c r="Z10" s="34" t="s">
        <v>20</v>
      </c>
      <c r="AA10" s="34" t="s">
        <v>20</v>
      </c>
      <c r="AB10" s="34" t="s">
        <v>20</v>
      </c>
      <c r="AC10" s="34" t="s">
        <v>20</v>
      </c>
      <c r="AD10" s="34" t="s">
        <v>20</v>
      </c>
      <c r="AE10" s="24">
        <v>14.4</v>
      </c>
      <c r="AF10" s="25">
        <v>14</v>
      </c>
      <c r="AG10" s="25">
        <v>14</v>
      </c>
      <c r="AH10" s="25">
        <v>14</v>
      </c>
    </row>
    <row r="11" spans="2:34" ht="27.6" customHeight="1" x14ac:dyDescent="0.3">
      <c r="B11" s="162" t="s">
        <v>23</v>
      </c>
      <c r="C11" s="24">
        <v>4800</v>
      </c>
      <c r="D11" s="25">
        <v>5400</v>
      </c>
      <c r="E11" s="25">
        <v>6000</v>
      </c>
      <c r="F11" s="25">
        <v>8000</v>
      </c>
      <c r="G11" s="25">
        <v>9050</v>
      </c>
      <c r="H11" s="129">
        <v>3750</v>
      </c>
      <c r="I11" s="31">
        <v>4900</v>
      </c>
      <c r="J11" s="31">
        <v>6125</v>
      </c>
      <c r="K11" s="31">
        <v>7000</v>
      </c>
      <c r="L11" s="31">
        <v>8750</v>
      </c>
      <c r="M11" s="29">
        <v>9750</v>
      </c>
      <c r="N11" s="55">
        <v>3750</v>
      </c>
      <c r="O11" s="29">
        <v>5250</v>
      </c>
      <c r="P11" s="31">
        <v>6125</v>
      </c>
      <c r="Q11" s="31">
        <v>7000</v>
      </c>
      <c r="R11" s="31">
        <v>8750</v>
      </c>
      <c r="S11" s="29">
        <v>10000</v>
      </c>
      <c r="T11" s="20">
        <v>4875</v>
      </c>
      <c r="U11" s="21">
        <v>5250</v>
      </c>
      <c r="V11" s="21">
        <v>6650</v>
      </c>
      <c r="W11" s="21">
        <v>8000</v>
      </c>
      <c r="X11" s="21">
        <v>10000</v>
      </c>
      <c r="Y11" s="55">
        <v>3750</v>
      </c>
      <c r="Z11" s="29">
        <v>5250</v>
      </c>
      <c r="AA11" s="31">
        <v>6125</v>
      </c>
      <c r="AB11" s="31">
        <v>7000</v>
      </c>
      <c r="AC11" s="31">
        <v>8750</v>
      </c>
      <c r="AD11" s="31">
        <v>10000</v>
      </c>
      <c r="AE11" s="24">
        <v>4860</v>
      </c>
      <c r="AF11" s="25">
        <v>5260</v>
      </c>
      <c r="AG11" s="25">
        <v>6640</v>
      </c>
      <c r="AH11" s="25">
        <v>7770</v>
      </c>
    </row>
    <row r="12" spans="2:34" ht="42" customHeight="1" thickBot="1" x14ac:dyDescent="0.35">
      <c r="B12" s="163" t="s">
        <v>24</v>
      </c>
      <c r="C12" s="43">
        <v>15.78</v>
      </c>
      <c r="D12" s="44">
        <v>18.329999999999998</v>
      </c>
      <c r="E12" s="44">
        <v>22.04</v>
      </c>
      <c r="F12" s="44">
        <v>28.6</v>
      </c>
      <c r="G12" s="44">
        <v>31.37</v>
      </c>
      <c r="H12" s="132">
        <v>12.9</v>
      </c>
      <c r="I12" s="38">
        <v>18.7</v>
      </c>
      <c r="J12" s="38">
        <v>19.100000000000001</v>
      </c>
      <c r="K12" s="38">
        <v>24.7</v>
      </c>
      <c r="L12" s="38">
        <v>28.6</v>
      </c>
      <c r="M12" s="39">
        <v>32.4</v>
      </c>
      <c r="N12" s="77">
        <v>12.9</v>
      </c>
      <c r="O12" s="38">
        <v>16.100000000000001</v>
      </c>
      <c r="P12" s="38">
        <v>19.100000000000001</v>
      </c>
      <c r="Q12" s="38">
        <v>24.8</v>
      </c>
      <c r="R12" s="38">
        <v>28.8</v>
      </c>
      <c r="S12" s="38">
        <v>32.1</v>
      </c>
      <c r="T12" s="41">
        <v>13.7</v>
      </c>
      <c r="U12" s="42">
        <v>16.850000000000001</v>
      </c>
      <c r="V12" s="42">
        <v>19.440000000000001</v>
      </c>
      <c r="W12" s="42">
        <v>24.49</v>
      </c>
      <c r="X12" s="42">
        <v>27.65</v>
      </c>
      <c r="Y12" s="77">
        <v>12.9</v>
      </c>
      <c r="Z12" s="38">
        <v>16.100000000000001</v>
      </c>
      <c r="AA12" s="38">
        <v>19.100000000000001</v>
      </c>
      <c r="AB12" s="38">
        <v>24.8</v>
      </c>
      <c r="AC12" s="38">
        <v>28.8</v>
      </c>
      <c r="AD12" s="38">
        <v>32.1</v>
      </c>
      <c r="AE12" s="43">
        <v>15.8</v>
      </c>
      <c r="AF12" s="44">
        <v>18.3</v>
      </c>
      <c r="AG12" s="44">
        <v>21.1</v>
      </c>
      <c r="AH12" s="44">
        <v>27.8</v>
      </c>
    </row>
    <row r="13" spans="2:34" ht="28.2" customHeight="1" thickBot="1" x14ac:dyDescent="0.35">
      <c r="B13" s="163" t="s">
        <v>25</v>
      </c>
      <c r="C13" s="133"/>
      <c r="D13" s="134"/>
      <c r="E13" s="134"/>
      <c r="F13" s="134"/>
      <c r="G13" s="134"/>
      <c r="H13" s="135">
        <v>12.9</v>
      </c>
      <c r="I13" s="136" t="s">
        <v>26</v>
      </c>
      <c r="J13" s="136" t="s">
        <v>26</v>
      </c>
      <c r="K13" s="136" t="s">
        <v>27</v>
      </c>
      <c r="L13" s="136" t="s">
        <v>28</v>
      </c>
      <c r="M13" s="137" t="s">
        <v>29</v>
      </c>
      <c r="N13" s="138" t="s">
        <v>30</v>
      </c>
      <c r="O13" s="136" t="s">
        <v>31</v>
      </c>
      <c r="P13" s="136" t="s">
        <v>32</v>
      </c>
      <c r="Q13" s="136">
        <v>32</v>
      </c>
      <c r="R13" s="136" t="s">
        <v>33</v>
      </c>
      <c r="S13" s="136">
        <v>46</v>
      </c>
      <c r="T13" s="45">
        <v>11.4</v>
      </c>
      <c r="U13" s="46">
        <v>14.5</v>
      </c>
      <c r="V13" s="46">
        <v>14.2</v>
      </c>
      <c r="W13" s="46">
        <v>16.600000000000001</v>
      </c>
      <c r="X13" s="47">
        <v>16.899999999999999</v>
      </c>
      <c r="Y13" s="138" t="s">
        <v>30</v>
      </c>
      <c r="Z13" s="136" t="s">
        <v>31</v>
      </c>
      <c r="AA13" s="136">
        <v>19.100000000000001</v>
      </c>
      <c r="AB13" s="136">
        <v>24.8</v>
      </c>
      <c r="AC13" s="136">
        <v>28.8</v>
      </c>
      <c r="AD13" s="136">
        <v>32.1</v>
      </c>
      <c r="AE13" s="133"/>
      <c r="AF13" s="134"/>
      <c r="AG13" s="134"/>
      <c r="AH13" s="134"/>
    </row>
    <row r="14" spans="2:34" ht="42" thickBot="1" x14ac:dyDescent="0.35">
      <c r="B14" s="48" t="s">
        <v>34</v>
      </c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</row>
    <row r="15" spans="2:34" x14ac:dyDescent="0.3">
      <c r="B15" s="164" t="s">
        <v>35</v>
      </c>
      <c r="C15" s="79">
        <v>129.80000000000001</v>
      </c>
      <c r="D15" s="79">
        <v>129.80000000000001</v>
      </c>
      <c r="E15" s="79">
        <v>143.9</v>
      </c>
      <c r="F15" s="79">
        <v>143.9</v>
      </c>
      <c r="G15" s="79">
        <v>160.19999999999999</v>
      </c>
      <c r="H15" s="80">
        <v>88.125</v>
      </c>
      <c r="I15" s="139">
        <v>127.9</v>
      </c>
      <c r="J15" s="140">
        <v>127.9</v>
      </c>
      <c r="K15" s="140">
        <v>141.5</v>
      </c>
      <c r="L15" s="140">
        <v>141.5</v>
      </c>
      <c r="M15" s="140">
        <v>157.80000000000001</v>
      </c>
      <c r="N15" s="141">
        <v>88.125</v>
      </c>
      <c r="O15" s="81">
        <v>115.9</v>
      </c>
      <c r="P15" s="81">
        <v>127.9</v>
      </c>
      <c r="Q15" s="81">
        <v>141.5</v>
      </c>
      <c r="R15" s="81">
        <v>141.5</v>
      </c>
      <c r="S15" s="81">
        <v>157.80000000000001</v>
      </c>
      <c r="T15" s="142">
        <v>99.625</v>
      </c>
      <c r="U15" s="82">
        <v>123</v>
      </c>
      <c r="V15" s="82">
        <v>123</v>
      </c>
      <c r="W15" s="82">
        <v>123</v>
      </c>
      <c r="X15" s="82">
        <v>123</v>
      </c>
      <c r="Y15" s="141">
        <v>88.125</v>
      </c>
      <c r="Z15" s="81">
        <v>115.9</v>
      </c>
      <c r="AA15" s="81">
        <v>127.9</v>
      </c>
      <c r="AB15" s="81">
        <v>141.5</v>
      </c>
      <c r="AC15" s="81">
        <v>141.5</v>
      </c>
      <c r="AD15" s="81">
        <v>157.80000000000001</v>
      </c>
      <c r="AE15" s="117">
        <v>129.80000000000001</v>
      </c>
      <c r="AF15" s="79">
        <v>143.9</v>
      </c>
      <c r="AG15" s="79">
        <v>143.9</v>
      </c>
      <c r="AH15" s="79">
        <v>160.19999999999999</v>
      </c>
    </row>
    <row r="16" spans="2:34" x14ac:dyDescent="0.3">
      <c r="B16" s="165" t="s">
        <v>36</v>
      </c>
      <c r="C16" s="25">
        <v>88.8</v>
      </c>
      <c r="D16" s="25">
        <v>88.8</v>
      </c>
      <c r="E16" s="25">
        <v>88.8</v>
      </c>
      <c r="F16" s="25">
        <v>88.8</v>
      </c>
      <c r="G16" s="25">
        <v>88.8</v>
      </c>
      <c r="H16" s="129">
        <v>59.5</v>
      </c>
      <c r="I16" s="32">
        <v>86.4</v>
      </c>
      <c r="J16" s="32">
        <v>86.4</v>
      </c>
      <c r="K16" s="32">
        <v>86.4</v>
      </c>
      <c r="L16" s="32">
        <v>86.4</v>
      </c>
      <c r="M16" s="32">
        <v>86.4</v>
      </c>
      <c r="N16" s="55">
        <v>59.5</v>
      </c>
      <c r="O16" s="31">
        <v>63.375</v>
      </c>
      <c r="P16" s="31">
        <v>86.4</v>
      </c>
      <c r="Q16" s="31">
        <v>86.4</v>
      </c>
      <c r="R16" s="31">
        <v>86.4</v>
      </c>
      <c r="S16" s="31">
        <v>86.4</v>
      </c>
      <c r="T16" s="83">
        <v>63.125</v>
      </c>
      <c r="U16" s="53">
        <v>87</v>
      </c>
      <c r="V16" s="53">
        <v>87</v>
      </c>
      <c r="W16" s="53">
        <v>87</v>
      </c>
      <c r="X16" s="53">
        <v>87</v>
      </c>
      <c r="Y16" s="55">
        <v>59.5</v>
      </c>
      <c r="Z16" s="31">
        <v>63.375</v>
      </c>
      <c r="AA16" s="31">
        <v>86.4</v>
      </c>
      <c r="AB16" s="31">
        <v>86.4</v>
      </c>
      <c r="AC16" s="31">
        <v>86.4</v>
      </c>
      <c r="AD16" s="31">
        <v>86.4</v>
      </c>
      <c r="AE16" s="24">
        <v>88.8</v>
      </c>
      <c r="AF16" s="25">
        <v>88.8</v>
      </c>
      <c r="AG16" s="25">
        <v>88.8</v>
      </c>
      <c r="AH16" s="25">
        <v>88.8</v>
      </c>
    </row>
    <row r="17" spans="2:34" x14ac:dyDescent="0.3">
      <c r="B17" s="166" t="s">
        <v>37</v>
      </c>
      <c r="C17" s="25">
        <v>49.3</v>
      </c>
      <c r="D17" s="25">
        <v>49.3</v>
      </c>
      <c r="E17" s="25">
        <v>49.3</v>
      </c>
      <c r="F17" s="25">
        <v>57.3</v>
      </c>
      <c r="G17" s="25">
        <v>57.3</v>
      </c>
      <c r="H17" s="54"/>
      <c r="I17" s="32">
        <v>49.4</v>
      </c>
      <c r="J17" s="32">
        <v>49.4</v>
      </c>
      <c r="K17" s="32">
        <v>49.4</v>
      </c>
      <c r="L17" s="32">
        <v>57.4</v>
      </c>
      <c r="M17" s="32">
        <v>57.4</v>
      </c>
      <c r="N17" s="55">
        <v>49.4</v>
      </c>
      <c r="O17" s="31">
        <v>57.375</v>
      </c>
      <c r="P17" s="31">
        <v>49.4</v>
      </c>
      <c r="Q17" s="31">
        <v>49.4</v>
      </c>
      <c r="R17" s="31">
        <v>57.4</v>
      </c>
      <c r="S17" s="31">
        <v>57.4</v>
      </c>
      <c r="T17" s="56">
        <v>50.9</v>
      </c>
      <c r="U17" s="53">
        <v>59</v>
      </c>
      <c r="V17" s="53">
        <v>59</v>
      </c>
      <c r="W17" s="53">
        <v>59</v>
      </c>
      <c r="X17" s="53">
        <v>59</v>
      </c>
      <c r="Y17" s="55">
        <v>49.4</v>
      </c>
      <c r="Z17" s="31">
        <v>57.375</v>
      </c>
      <c r="AA17" s="31">
        <v>49.4</v>
      </c>
      <c r="AB17" s="31">
        <v>49.4</v>
      </c>
      <c r="AC17" s="31">
        <v>49.4</v>
      </c>
      <c r="AD17" s="31">
        <v>57.4</v>
      </c>
      <c r="AE17" s="24">
        <v>49.3</v>
      </c>
      <c r="AF17" s="25">
        <v>49.3</v>
      </c>
      <c r="AG17" s="25">
        <v>57.3</v>
      </c>
      <c r="AH17" s="25">
        <v>57.3</v>
      </c>
    </row>
    <row r="18" spans="2:34" ht="15" thickBot="1" x14ac:dyDescent="0.35">
      <c r="B18" s="167" t="s">
        <v>38</v>
      </c>
      <c r="C18" s="57">
        <f>C17*C16*C15/1000</f>
        <v>568.24363199999993</v>
      </c>
      <c r="D18" s="57">
        <f>D17*D16*D15/1000</f>
        <v>568.24363199999993</v>
      </c>
      <c r="E18" s="57">
        <f>E15*E16*E17/1000</f>
        <v>629.97117600000001</v>
      </c>
      <c r="F18" s="57">
        <f>F15*F16*F17/1000</f>
        <v>732.19773599999996</v>
      </c>
      <c r="G18" s="57">
        <f>G15*G16*G17/1000</f>
        <v>815.13604799999985</v>
      </c>
      <c r="H18" s="143">
        <v>49.4</v>
      </c>
      <c r="I18" s="58">
        <f>I15*I16*I17/1000</f>
        <v>545.89766400000008</v>
      </c>
      <c r="J18" s="58">
        <f>J15*J16*J17/1000</f>
        <v>545.89766400000008</v>
      </c>
      <c r="K18" s="58">
        <f t="shared" ref="K18" si="0">K15*K16*K17/1000</f>
        <v>603.94464000000005</v>
      </c>
      <c r="L18" s="58">
        <f t="shared" ref="L18" si="1">L15*L16*L17/1000</f>
        <v>701.74944000000005</v>
      </c>
      <c r="M18" s="58">
        <f>M15*M16*M17/1000</f>
        <v>782.5870080000002</v>
      </c>
      <c r="N18" s="144">
        <f>N15*N16*N17/1000</f>
        <v>259.02581249999997</v>
      </c>
      <c r="O18" s="59">
        <f>O15*O16*O17/1000</f>
        <v>421.42869843750003</v>
      </c>
      <c r="P18" s="60">
        <f>P15*P16*P17/1000</f>
        <v>545.89766400000008</v>
      </c>
      <c r="Q18" s="60">
        <f t="shared" ref="Q18" si="2">Q15*Q16*Q17/1000</f>
        <v>603.94464000000005</v>
      </c>
      <c r="R18" s="60">
        <f t="shared" ref="R18" si="3">R15*R16*R17/1000</f>
        <v>701.74944000000005</v>
      </c>
      <c r="S18" s="60">
        <f>S15*S16*S17/1000</f>
        <v>782.5870080000002</v>
      </c>
      <c r="T18" s="63">
        <f>T15*T16*T17/1000</f>
        <v>320.10135156249999</v>
      </c>
      <c r="U18" s="61">
        <f>U15*U16*U17/1000</f>
        <v>631.35900000000004</v>
      </c>
      <c r="V18" s="61">
        <f>V15*V16*V17/1000</f>
        <v>631.35900000000004</v>
      </c>
      <c r="W18" s="61">
        <f>W15*W16*W17/1000</f>
        <v>631.35900000000004</v>
      </c>
      <c r="X18" s="62">
        <f>X15*X16*X17/1000</f>
        <v>631.35900000000004</v>
      </c>
      <c r="Y18" s="144">
        <f>Y15*Y16*Y17/1000</f>
        <v>259.02581249999997</v>
      </c>
      <c r="Z18" s="59">
        <f>Z15*Z16*Z17/1000</f>
        <v>421.42869843750003</v>
      </c>
      <c r="AA18" s="60">
        <f>AA15*AA16*AA17/1000</f>
        <v>545.89766400000008</v>
      </c>
      <c r="AB18" s="60">
        <f t="shared" ref="AB18" si="4">AB15*AB16*AB17/1000</f>
        <v>603.94464000000005</v>
      </c>
      <c r="AC18" s="60">
        <f t="shared" ref="AC18" si="5">AC15*AC16*AC17/1000</f>
        <v>603.94464000000005</v>
      </c>
      <c r="AD18" s="60">
        <f>AD15*AD16*AD17/1000</f>
        <v>782.5870080000002</v>
      </c>
      <c r="AE18" s="145">
        <f>AE15*AE16*AE17/1000</f>
        <v>568.24363199999993</v>
      </c>
      <c r="AF18" s="64">
        <f>AF15*AF16*AF17/1000</f>
        <v>629.97117600000001</v>
      </c>
      <c r="AG18" s="64">
        <f>AG15*AG16*AG17/1000</f>
        <v>732.19773599999996</v>
      </c>
      <c r="AH18" s="64">
        <f>AH15*AH16*AH17/1000</f>
        <v>815.13604799999985</v>
      </c>
    </row>
    <row r="19" spans="2:34" ht="15" thickBot="1" x14ac:dyDescent="0.35">
      <c r="B19" s="48" t="s">
        <v>39</v>
      </c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</row>
    <row r="20" spans="2:34" x14ac:dyDescent="0.3">
      <c r="B20" s="168" t="s">
        <v>40</v>
      </c>
      <c r="C20" s="79" t="s">
        <v>41</v>
      </c>
      <c r="D20" s="79" t="s">
        <v>41</v>
      </c>
      <c r="E20" s="79" t="s">
        <v>41</v>
      </c>
      <c r="F20" s="79" t="s">
        <v>41</v>
      </c>
      <c r="G20" s="79" t="s">
        <v>41</v>
      </c>
      <c r="H20" s="146" t="s">
        <v>41</v>
      </c>
      <c r="I20" s="81" t="s">
        <v>41</v>
      </c>
      <c r="J20" s="81" t="s">
        <v>41</v>
      </c>
      <c r="K20" s="81" t="s">
        <v>41</v>
      </c>
      <c r="L20" s="81" t="s">
        <v>41</v>
      </c>
      <c r="M20" s="81" t="s">
        <v>41</v>
      </c>
      <c r="N20" s="141" t="s">
        <v>41</v>
      </c>
      <c r="O20" s="81" t="s">
        <v>41</v>
      </c>
      <c r="P20" s="81" t="s">
        <v>41</v>
      </c>
      <c r="Q20" s="81" t="s">
        <v>41</v>
      </c>
      <c r="R20" s="81" t="s">
        <v>41</v>
      </c>
      <c r="S20" s="81" t="s">
        <v>41</v>
      </c>
      <c r="T20" s="142" t="s">
        <v>41</v>
      </c>
      <c r="U20" s="82" t="s">
        <v>41</v>
      </c>
      <c r="V20" s="82" t="s">
        <v>41</v>
      </c>
      <c r="W20" s="82" t="s">
        <v>41</v>
      </c>
      <c r="X20" s="82" t="s">
        <v>41</v>
      </c>
      <c r="Y20" s="141" t="s">
        <v>41</v>
      </c>
      <c r="Z20" s="81" t="s">
        <v>41</v>
      </c>
      <c r="AA20" s="81" t="s">
        <v>41</v>
      </c>
      <c r="AB20" s="81" t="s">
        <v>41</v>
      </c>
      <c r="AC20" s="81" t="s">
        <v>41</v>
      </c>
      <c r="AD20" s="81" t="s">
        <v>41</v>
      </c>
      <c r="AE20" s="117" t="s">
        <v>41</v>
      </c>
      <c r="AF20" s="79" t="s">
        <v>41</v>
      </c>
      <c r="AG20" s="79" t="s">
        <v>41</v>
      </c>
      <c r="AH20" s="79" t="s">
        <v>41</v>
      </c>
    </row>
    <row r="21" spans="2:34" ht="14.4" customHeight="1" x14ac:dyDescent="0.3">
      <c r="B21" s="166" t="s">
        <v>42</v>
      </c>
      <c r="C21" s="65">
        <v>2</v>
      </c>
      <c r="D21" s="65">
        <v>2</v>
      </c>
      <c r="E21" s="65">
        <v>2</v>
      </c>
      <c r="F21" s="65">
        <v>2</v>
      </c>
      <c r="G21" s="65">
        <v>2</v>
      </c>
      <c r="H21" s="129">
        <v>2</v>
      </c>
      <c r="I21" s="31">
        <v>2</v>
      </c>
      <c r="J21" s="31">
        <v>2</v>
      </c>
      <c r="K21" s="31">
        <v>2</v>
      </c>
      <c r="L21" s="31">
        <v>2</v>
      </c>
      <c r="M21" s="31">
        <v>2</v>
      </c>
      <c r="N21" s="55">
        <v>2</v>
      </c>
      <c r="O21" s="31">
        <v>2</v>
      </c>
      <c r="P21" s="31">
        <v>2</v>
      </c>
      <c r="Q21" s="31">
        <v>2</v>
      </c>
      <c r="R21" s="31">
        <v>2</v>
      </c>
      <c r="S21" s="31">
        <v>2</v>
      </c>
      <c r="T21" s="56" t="s">
        <v>43</v>
      </c>
      <c r="U21" s="53" t="s">
        <v>44</v>
      </c>
      <c r="V21" s="53" t="s">
        <v>44</v>
      </c>
      <c r="W21" s="53" t="s">
        <v>45</v>
      </c>
      <c r="X21" s="53" t="s">
        <v>46</v>
      </c>
      <c r="Y21" s="55">
        <v>2</v>
      </c>
      <c r="Z21" s="31">
        <v>2</v>
      </c>
      <c r="AA21" s="31">
        <v>2</v>
      </c>
      <c r="AB21" s="31">
        <v>2</v>
      </c>
      <c r="AC21" s="31">
        <v>2</v>
      </c>
      <c r="AD21" s="31">
        <v>2</v>
      </c>
      <c r="AE21" s="65">
        <v>2</v>
      </c>
      <c r="AF21" s="65">
        <v>2</v>
      </c>
      <c r="AG21" s="65">
        <v>2</v>
      </c>
      <c r="AH21" s="65">
        <v>2</v>
      </c>
    </row>
    <row r="22" spans="2:34" x14ac:dyDescent="0.3">
      <c r="B22" s="165" t="s">
        <v>47</v>
      </c>
      <c r="C22" s="65">
        <v>25</v>
      </c>
      <c r="D22" s="65">
        <v>27.6</v>
      </c>
      <c r="E22" s="65">
        <v>28.2</v>
      </c>
      <c r="F22" s="65">
        <v>41</v>
      </c>
      <c r="G22" s="65">
        <v>51.3</v>
      </c>
      <c r="H22" s="30"/>
      <c r="I22" s="31">
        <v>29.5</v>
      </c>
      <c r="J22" s="31">
        <v>29.5</v>
      </c>
      <c r="K22" s="31">
        <v>48.1</v>
      </c>
      <c r="L22" s="31">
        <v>48.1</v>
      </c>
      <c r="M22" s="31">
        <v>51.3</v>
      </c>
      <c r="N22" s="55"/>
      <c r="O22" s="31">
        <v>28.2</v>
      </c>
      <c r="P22" s="31">
        <v>28.2</v>
      </c>
      <c r="Q22" s="31">
        <v>34</v>
      </c>
      <c r="R22" s="31">
        <v>48.1</v>
      </c>
      <c r="S22" s="31">
        <v>51.3</v>
      </c>
      <c r="T22" s="56">
        <v>28.4</v>
      </c>
      <c r="U22" s="53">
        <v>30.6</v>
      </c>
      <c r="V22" s="53">
        <v>35.700000000000003</v>
      </c>
      <c r="W22" s="53">
        <v>43.1</v>
      </c>
      <c r="X22" s="53">
        <v>49.5</v>
      </c>
      <c r="Y22" s="55"/>
      <c r="Z22" s="31">
        <v>28.2</v>
      </c>
      <c r="AA22" s="31">
        <v>28.2</v>
      </c>
      <c r="AB22" s="31">
        <v>34</v>
      </c>
      <c r="AC22" s="31">
        <v>48.1</v>
      </c>
      <c r="AD22" s="31">
        <v>51.3</v>
      </c>
      <c r="AE22" s="147"/>
      <c r="AF22" s="65"/>
      <c r="AG22" s="65"/>
      <c r="AH22" s="65"/>
    </row>
    <row r="23" spans="2:34" ht="15" thickBot="1" x14ac:dyDescent="0.35">
      <c r="B23" s="169" t="s">
        <v>48</v>
      </c>
      <c r="C23" s="75">
        <v>25</v>
      </c>
      <c r="D23" s="75">
        <v>28.2</v>
      </c>
      <c r="E23" s="75">
        <v>34</v>
      </c>
      <c r="F23" s="75">
        <v>41</v>
      </c>
      <c r="G23" s="75">
        <v>51.3</v>
      </c>
      <c r="H23" s="76"/>
      <c r="I23" s="40">
        <v>28.2</v>
      </c>
      <c r="J23" s="38">
        <v>28.2</v>
      </c>
      <c r="K23" s="38">
        <v>29.5</v>
      </c>
      <c r="L23" s="38">
        <v>48.1</v>
      </c>
      <c r="M23" s="38">
        <v>51.3</v>
      </c>
      <c r="N23" s="77"/>
      <c r="O23" s="38">
        <v>19.600000000000001</v>
      </c>
      <c r="P23" s="38">
        <v>27.6</v>
      </c>
      <c r="Q23" s="38">
        <v>34</v>
      </c>
      <c r="R23" s="38">
        <v>48.1</v>
      </c>
      <c r="S23" s="38">
        <v>51.3</v>
      </c>
      <c r="T23" s="148">
        <v>14.1</v>
      </c>
      <c r="U23" s="78">
        <v>16.399999999999999</v>
      </c>
      <c r="V23" s="78">
        <v>20.2</v>
      </c>
      <c r="W23" s="78">
        <v>26.1</v>
      </c>
      <c r="X23" s="78">
        <v>29.6</v>
      </c>
      <c r="Y23" s="77"/>
      <c r="Z23" s="38">
        <v>19.600000000000001</v>
      </c>
      <c r="AA23" s="38">
        <v>27.6</v>
      </c>
      <c r="AB23" s="38">
        <v>34</v>
      </c>
      <c r="AC23" s="38">
        <v>48.1</v>
      </c>
      <c r="AD23" s="38">
        <v>51.3</v>
      </c>
      <c r="AE23" s="149"/>
      <c r="AF23" s="75"/>
      <c r="AG23" s="75"/>
      <c r="AH23" s="75"/>
    </row>
    <row r="24" spans="2:34" ht="15" customHeight="1" thickBot="1" x14ac:dyDescent="0.35">
      <c r="B24" s="48" t="s">
        <v>49</v>
      </c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</row>
    <row r="25" spans="2:34" ht="14.4" customHeight="1" x14ac:dyDescent="0.3">
      <c r="B25" s="170" t="s">
        <v>50</v>
      </c>
      <c r="C25" s="79" t="s">
        <v>51</v>
      </c>
      <c r="D25" s="79" t="s">
        <v>51</v>
      </c>
      <c r="E25" s="79" t="s">
        <v>51</v>
      </c>
      <c r="F25" s="79" t="s">
        <v>51</v>
      </c>
      <c r="G25" s="79" t="s">
        <v>51</v>
      </c>
      <c r="H25" s="146" t="s">
        <v>52</v>
      </c>
      <c r="I25" s="81" t="s">
        <v>52</v>
      </c>
      <c r="J25" s="81" t="s">
        <v>52</v>
      </c>
      <c r="K25" s="81" t="s">
        <v>52</v>
      </c>
      <c r="L25" s="81" t="s">
        <v>52</v>
      </c>
      <c r="M25" s="81" t="s">
        <v>52</v>
      </c>
      <c r="N25" s="141" t="s">
        <v>52</v>
      </c>
      <c r="O25" s="81" t="s">
        <v>52</v>
      </c>
      <c r="P25" s="81" t="s">
        <v>53</v>
      </c>
      <c r="Q25" s="81" t="s">
        <v>52</v>
      </c>
      <c r="R25" s="81" t="s">
        <v>52</v>
      </c>
      <c r="S25" s="81" t="s">
        <v>52</v>
      </c>
      <c r="T25" s="142" t="s">
        <v>51</v>
      </c>
      <c r="U25" s="82" t="s">
        <v>51</v>
      </c>
      <c r="V25" s="82" t="s">
        <v>51</v>
      </c>
      <c r="W25" s="82" t="s">
        <v>51</v>
      </c>
      <c r="X25" s="82" t="s">
        <v>51</v>
      </c>
      <c r="Y25" s="141" t="s">
        <v>20</v>
      </c>
      <c r="Z25" s="81" t="s">
        <v>52</v>
      </c>
      <c r="AA25" s="81" t="s">
        <v>52</v>
      </c>
      <c r="AB25" s="81" t="s">
        <v>52</v>
      </c>
      <c r="AC25" s="81" t="s">
        <v>52</v>
      </c>
      <c r="AD25" s="81" t="s">
        <v>52</v>
      </c>
      <c r="AE25" s="150" t="s">
        <v>51</v>
      </c>
      <c r="AF25" s="79" t="s">
        <v>51</v>
      </c>
      <c r="AG25" s="79" t="s">
        <v>51</v>
      </c>
      <c r="AH25" s="79" t="s">
        <v>51</v>
      </c>
    </row>
    <row r="26" spans="2:34" x14ac:dyDescent="0.3">
      <c r="B26" s="164" t="s">
        <v>54</v>
      </c>
      <c r="C26" s="25" t="s">
        <v>55</v>
      </c>
      <c r="D26" s="25" t="s">
        <v>55</v>
      </c>
      <c r="E26" s="25" t="s">
        <v>55</v>
      </c>
      <c r="F26" s="25" t="s">
        <v>55</v>
      </c>
      <c r="G26" s="25" t="s">
        <v>55</v>
      </c>
      <c r="H26" s="129" t="s">
        <v>56</v>
      </c>
      <c r="I26" s="31" t="s">
        <v>56</v>
      </c>
      <c r="J26" s="31" t="s">
        <v>56</v>
      </c>
      <c r="K26" s="31" t="s">
        <v>56</v>
      </c>
      <c r="L26" s="31" t="s">
        <v>56</v>
      </c>
      <c r="M26" s="31" t="s">
        <v>56</v>
      </c>
      <c r="N26" s="55" t="s">
        <v>56</v>
      </c>
      <c r="O26" s="31" t="s">
        <v>56</v>
      </c>
      <c r="P26" s="31" t="s">
        <v>56</v>
      </c>
      <c r="Q26" s="31" t="s">
        <v>56</v>
      </c>
      <c r="R26" s="31" t="s">
        <v>56</v>
      </c>
      <c r="S26" s="31" t="s">
        <v>56</v>
      </c>
      <c r="T26" s="56" t="s">
        <v>57</v>
      </c>
      <c r="U26" s="53" t="s">
        <v>58</v>
      </c>
      <c r="V26" s="53" t="s">
        <v>58</v>
      </c>
      <c r="W26" s="53" t="s">
        <v>57</v>
      </c>
      <c r="X26" s="74" t="s">
        <v>57</v>
      </c>
      <c r="Y26" s="55" t="s">
        <v>20</v>
      </c>
      <c r="Z26" s="31" t="s">
        <v>56</v>
      </c>
      <c r="AA26" s="31" t="s">
        <v>56</v>
      </c>
      <c r="AB26" s="31" t="s">
        <v>56</v>
      </c>
      <c r="AC26" s="31" t="s">
        <v>56</v>
      </c>
      <c r="AD26" s="31" t="s">
        <v>56</v>
      </c>
      <c r="AE26" s="147" t="s">
        <v>55</v>
      </c>
      <c r="AF26" s="25" t="s">
        <v>55</v>
      </c>
      <c r="AG26" s="25" t="s">
        <v>55</v>
      </c>
      <c r="AH26" s="25" t="s">
        <v>55</v>
      </c>
    </row>
    <row r="27" spans="2:34" x14ac:dyDescent="0.3">
      <c r="B27" s="164" t="s">
        <v>59</v>
      </c>
      <c r="C27" s="17">
        <v>72</v>
      </c>
      <c r="D27" s="17">
        <v>72</v>
      </c>
      <c r="E27" s="17">
        <v>82</v>
      </c>
      <c r="F27" s="17">
        <v>85</v>
      </c>
      <c r="G27" s="25">
        <v>98</v>
      </c>
      <c r="H27" s="36"/>
      <c r="I27" s="52">
        <v>70</v>
      </c>
      <c r="J27" s="52">
        <v>70</v>
      </c>
      <c r="K27" s="52">
        <v>82</v>
      </c>
      <c r="L27" s="52">
        <v>75</v>
      </c>
      <c r="M27" s="52">
        <v>95</v>
      </c>
      <c r="N27" s="55">
        <v>52</v>
      </c>
      <c r="O27" s="31">
        <v>56</v>
      </c>
      <c r="P27" s="31"/>
      <c r="Q27" s="31"/>
      <c r="R27" s="31"/>
      <c r="S27" s="31"/>
      <c r="T27" s="56"/>
      <c r="U27" s="53"/>
      <c r="V27" s="53"/>
      <c r="W27" s="53"/>
      <c r="X27" s="51"/>
      <c r="Y27" s="33"/>
      <c r="Z27" s="31">
        <v>56</v>
      </c>
      <c r="AA27" s="31"/>
      <c r="AB27" s="31"/>
      <c r="AC27" s="31"/>
      <c r="AD27" s="31"/>
      <c r="AE27" s="67"/>
      <c r="AF27" s="25"/>
      <c r="AG27" s="25"/>
      <c r="AH27" s="25"/>
    </row>
    <row r="28" spans="2:34" x14ac:dyDescent="0.3">
      <c r="B28" s="164" t="s">
        <v>60</v>
      </c>
      <c r="C28" s="17">
        <v>44</v>
      </c>
      <c r="D28" s="17">
        <v>44</v>
      </c>
      <c r="E28" s="17">
        <v>44</v>
      </c>
      <c r="F28" s="17">
        <v>52</v>
      </c>
      <c r="G28" s="25">
        <v>52</v>
      </c>
      <c r="H28" s="36"/>
      <c r="I28" s="52">
        <v>44</v>
      </c>
      <c r="J28" s="52">
        <v>44</v>
      </c>
      <c r="K28" s="50">
        <v>44</v>
      </c>
      <c r="L28" s="52">
        <v>52</v>
      </c>
      <c r="M28" s="52">
        <v>52</v>
      </c>
      <c r="N28" s="55">
        <v>44</v>
      </c>
      <c r="O28" s="31">
        <v>52</v>
      </c>
      <c r="P28" s="31"/>
      <c r="Q28" s="31"/>
      <c r="R28" s="31"/>
      <c r="S28" s="31"/>
      <c r="T28" s="56"/>
      <c r="U28" s="53"/>
      <c r="V28" s="53"/>
      <c r="W28" s="53"/>
      <c r="X28" s="74"/>
      <c r="Y28" s="33"/>
      <c r="Z28" s="31">
        <v>52</v>
      </c>
      <c r="AA28" s="31"/>
      <c r="AB28" s="31"/>
      <c r="AC28" s="31"/>
      <c r="AD28" s="31"/>
      <c r="AE28" s="67"/>
      <c r="AF28" s="25"/>
      <c r="AG28" s="25"/>
      <c r="AH28" s="25"/>
    </row>
    <row r="29" spans="2:34" x14ac:dyDescent="0.3">
      <c r="B29" s="165" t="s">
        <v>61</v>
      </c>
      <c r="C29" s="65">
        <v>2</v>
      </c>
      <c r="D29" s="65">
        <v>2</v>
      </c>
      <c r="E29" s="65">
        <v>2</v>
      </c>
      <c r="F29" s="65">
        <v>2</v>
      </c>
      <c r="G29" s="65">
        <v>2</v>
      </c>
      <c r="H29" s="129">
        <v>3</v>
      </c>
      <c r="I29" s="52">
        <v>2</v>
      </c>
      <c r="J29" s="52">
        <v>2</v>
      </c>
      <c r="K29" s="52">
        <v>2</v>
      </c>
      <c r="L29" s="52">
        <v>2</v>
      </c>
      <c r="M29" s="52">
        <v>2</v>
      </c>
      <c r="N29" s="55">
        <v>3</v>
      </c>
      <c r="O29" s="31">
        <v>2</v>
      </c>
      <c r="P29" s="31">
        <v>2</v>
      </c>
      <c r="Q29" s="31">
        <v>2</v>
      </c>
      <c r="R29" s="31">
        <v>2</v>
      </c>
      <c r="S29" s="31">
        <v>2</v>
      </c>
      <c r="T29" s="56">
        <v>1</v>
      </c>
      <c r="U29" s="53">
        <v>1</v>
      </c>
      <c r="V29" s="53">
        <v>1</v>
      </c>
      <c r="W29" s="53">
        <v>1</v>
      </c>
      <c r="X29" s="51">
        <v>1</v>
      </c>
      <c r="Y29" s="55" t="s">
        <v>20</v>
      </c>
      <c r="Z29" s="31">
        <v>2</v>
      </c>
      <c r="AA29" s="31">
        <v>2</v>
      </c>
      <c r="AB29" s="31">
        <v>2</v>
      </c>
      <c r="AC29" s="31">
        <v>2</v>
      </c>
      <c r="AD29" s="31">
        <v>2</v>
      </c>
      <c r="AE29" s="147">
        <v>2</v>
      </c>
      <c r="AF29" s="65">
        <v>2</v>
      </c>
      <c r="AG29" s="65">
        <v>2</v>
      </c>
      <c r="AH29" s="65">
        <v>2</v>
      </c>
    </row>
    <row r="30" spans="2:34" x14ac:dyDescent="0.3">
      <c r="B30" s="165" t="s">
        <v>62</v>
      </c>
      <c r="C30" s="65">
        <v>23</v>
      </c>
      <c r="D30" s="65">
        <v>23</v>
      </c>
      <c r="E30" s="65">
        <v>23</v>
      </c>
      <c r="F30" s="65">
        <v>23</v>
      </c>
      <c r="G30" s="65">
        <v>23</v>
      </c>
      <c r="H30" s="129">
        <v>18</v>
      </c>
      <c r="I30" s="52">
        <v>17</v>
      </c>
      <c r="J30" s="52">
        <v>17</v>
      </c>
      <c r="K30" s="52">
        <v>17</v>
      </c>
      <c r="L30" s="52">
        <v>17</v>
      </c>
      <c r="M30" s="52">
        <v>17</v>
      </c>
      <c r="N30" s="55">
        <v>18</v>
      </c>
      <c r="O30" s="31">
        <v>18</v>
      </c>
      <c r="P30" s="31">
        <v>18</v>
      </c>
      <c r="Q30" s="31">
        <v>18</v>
      </c>
      <c r="R30" s="31">
        <v>18</v>
      </c>
      <c r="S30" s="31">
        <v>18</v>
      </c>
      <c r="T30" s="56">
        <v>23</v>
      </c>
      <c r="U30" s="53">
        <v>23</v>
      </c>
      <c r="V30" s="53">
        <v>23</v>
      </c>
      <c r="W30" s="53">
        <v>23</v>
      </c>
      <c r="X30" s="53">
        <v>23</v>
      </c>
      <c r="Y30" s="55" t="s">
        <v>20</v>
      </c>
      <c r="Z30" s="31">
        <v>18</v>
      </c>
      <c r="AA30" s="31">
        <v>18</v>
      </c>
      <c r="AB30" s="31">
        <v>18</v>
      </c>
      <c r="AC30" s="31">
        <v>18</v>
      </c>
      <c r="AD30" s="31">
        <v>18</v>
      </c>
      <c r="AE30" s="147">
        <v>23</v>
      </c>
      <c r="AF30" s="65">
        <v>23</v>
      </c>
      <c r="AG30" s="65">
        <v>23</v>
      </c>
      <c r="AH30" s="65">
        <v>23</v>
      </c>
    </row>
    <row r="31" spans="2:34" ht="28.2" thickBot="1" x14ac:dyDescent="0.35">
      <c r="B31" s="166" t="s">
        <v>63</v>
      </c>
      <c r="C31" s="75">
        <f>22.1*2</f>
        <v>44.2</v>
      </c>
      <c r="D31" s="75">
        <f>22.1*2</f>
        <v>44.2</v>
      </c>
      <c r="E31" s="75">
        <f>25.1*2</f>
        <v>50.2</v>
      </c>
      <c r="F31" s="75">
        <f>30.8*2</f>
        <v>61.6</v>
      </c>
      <c r="G31" s="75">
        <f>35.4*2</f>
        <v>70.8</v>
      </c>
      <c r="H31" s="132">
        <v>25.1</v>
      </c>
      <c r="I31" s="85">
        <v>21.4</v>
      </c>
      <c r="J31" s="85">
        <v>21.4</v>
      </c>
      <c r="K31" s="85">
        <v>25.1</v>
      </c>
      <c r="L31" s="85">
        <v>27.1</v>
      </c>
      <c r="M31" s="85">
        <v>36.8125</v>
      </c>
      <c r="N31" s="77">
        <v>25.1</v>
      </c>
      <c r="O31" s="38">
        <v>46.2</v>
      </c>
      <c r="P31" s="38">
        <f>19.6*2</f>
        <v>39.200000000000003</v>
      </c>
      <c r="Q31" s="38">
        <f>23.8*2</f>
        <v>47.6</v>
      </c>
      <c r="R31" s="38">
        <f>25.3*2</f>
        <v>50.6</v>
      </c>
      <c r="S31" s="38">
        <v>73.625</v>
      </c>
      <c r="T31" s="148">
        <f>2*28.32</f>
        <v>56.64</v>
      </c>
      <c r="U31" s="78">
        <f>2*33.9</f>
        <v>67.8</v>
      </c>
      <c r="V31" s="78">
        <f>2*33.9</f>
        <v>67.8</v>
      </c>
      <c r="W31" s="78">
        <f>2*33.9</f>
        <v>67.8</v>
      </c>
      <c r="X31" s="78">
        <f>33.9*2</f>
        <v>67.8</v>
      </c>
      <c r="Y31" s="77" t="s">
        <v>20</v>
      </c>
      <c r="Z31" s="38">
        <v>46.2</v>
      </c>
      <c r="AA31" s="38">
        <v>19.600000000000001</v>
      </c>
      <c r="AB31" s="38">
        <v>23.8</v>
      </c>
      <c r="AC31" s="38">
        <v>25.3</v>
      </c>
      <c r="AD31" s="38">
        <v>28.9</v>
      </c>
      <c r="AE31" s="149">
        <v>22.1</v>
      </c>
      <c r="AF31" s="75">
        <v>25.1</v>
      </c>
      <c r="AG31" s="75">
        <v>30.8</v>
      </c>
      <c r="AH31" s="75">
        <v>35.4</v>
      </c>
    </row>
    <row r="32" spans="2:34" ht="15" customHeight="1" thickBot="1" x14ac:dyDescent="0.35">
      <c r="B32" s="48" t="s">
        <v>64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</row>
    <row r="33" spans="2:34" x14ac:dyDescent="0.3">
      <c r="B33" s="170" t="s">
        <v>42</v>
      </c>
      <c r="C33" s="86">
        <v>2</v>
      </c>
      <c r="D33" s="86">
        <v>2</v>
      </c>
      <c r="E33" s="86">
        <v>4</v>
      </c>
      <c r="F33" s="86">
        <v>4</v>
      </c>
      <c r="G33" s="86">
        <v>4</v>
      </c>
      <c r="H33" s="146">
        <v>1</v>
      </c>
      <c r="I33" s="87">
        <v>3</v>
      </c>
      <c r="J33" s="81">
        <v>3</v>
      </c>
      <c r="K33" s="81">
        <v>4</v>
      </c>
      <c r="L33" s="81">
        <v>4</v>
      </c>
      <c r="M33" s="81">
        <v>6</v>
      </c>
      <c r="N33" s="141">
        <v>1</v>
      </c>
      <c r="O33" s="87">
        <v>3</v>
      </c>
      <c r="P33" s="81">
        <v>3</v>
      </c>
      <c r="Q33" s="81">
        <v>4</v>
      </c>
      <c r="R33" s="81">
        <v>4</v>
      </c>
      <c r="S33" s="81">
        <v>6</v>
      </c>
      <c r="T33" s="142">
        <v>1</v>
      </c>
      <c r="U33" s="88">
        <v>2</v>
      </c>
      <c r="V33" s="82">
        <v>2</v>
      </c>
      <c r="W33" s="82">
        <v>2</v>
      </c>
      <c r="X33" s="82">
        <v>2</v>
      </c>
      <c r="Y33" s="141" t="s">
        <v>20</v>
      </c>
      <c r="Z33" s="87">
        <v>3</v>
      </c>
      <c r="AA33" s="81">
        <v>3</v>
      </c>
      <c r="AB33" s="81">
        <v>4</v>
      </c>
      <c r="AC33" s="81">
        <v>4</v>
      </c>
      <c r="AD33" s="81">
        <v>6</v>
      </c>
      <c r="AE33" s="150">
        <v>2</v>
      </c>
      <c r="AF33" s="86">
        <v>4</v>
      </c>
      <c r="AG33" s="86">
        <v>4</v>
      </c>
      <c r="AH33" s="86">
        <v>4</v>
      </c>
    </row>
    <row r="34" spans="2:34" x14ac:dyDescent="0.3">
      <c r="B34" s="165" t="s">
        <v>65</v>
      </c>
      <c r="C34" s="65">
        <v>30</v>
      </c>
      <c r="D34" s="65">
        <v>30</v>
      </c>
      <c r="E34" s="65">
        <v>24</v>
      </c>
      <c r="F34" s="65">
        <v>24</v>
      </c>
      <c r="G34" s="65">
        <v>30</v>
      </c>
      <c r="H34" s="129">
        <v>30</v>
      </c>
      <c r="I34" s="31">
        <v>22</v>
      </c>
      <c r="J34" s="31">
        <v>22</v>
      </c>
      <c r="K34" s="31">
        <v>22</v>
      </c>
      <c r="L34" s="31">
        <v>22</v>
      </c>
      <c r="M34" s="31">
        <v>22</v>
      </c>
      <c r="N34" s="55">
        <v>30</v>
      </c>
      <c r="O34" s="31">
        <v>22</v>
      </c>
      <c r="P34" s="31">
        <v>22</v>
      </c>
      <c r="Q34" s="31">
        <v>22</v>
      </c>
      <c r="R34" s="31">
        <v>22</v>
      </c>
      <c r="S34" s="31">
        <v>22</v>
      </c>
      <c r="T34" s="56" t="s">
        <v>66</v>
      </c>
      <c r="U34" s="53" t="s">
        <v>67</v>
      </c>
      <c r="V34" s="53" t="s">
        <v>68</v>
      </c>
      <c r="W34" s="53" t="s">
        <v>69</v>
      </c>
      <c r="X34" s="53" t="s">
        <v>70</v>
      </c>
      <c r="Y34" s="55" t="s">
        <v>20</v>
      </c>
      <c r="Z34" s="31">
        <v>22</v>
      </c>
      <c r="AA34" s="31">
        <v>22</v>
      </c>
      <c r="AB34" s="31">
        <v>22</v>
      </c>
      <c r="AC34" s="31">
        <v>22</v>
      </c>
      <c r="AD34" s="31">
        <v>22</v>
      </c>
      <c r="AE34" s="147">
        <v>30</v>
      </c>
      <c r="AF34" s="65">
        <v>24</v>
      </c>
      <c r="AG34" s="65">
        <v>24</v>
      </c>
      <c r="AH34" s="65">
        <v>30</v>
      </c>
    </row>
    <row r="35" spans="2:34" x14ac:dyDescent="0.3">
      <c r="B35" s="165" t="s">
        <v>71</v>
      </c>
      <c r="C35" s="65" t="s">
        <v>72</v>
      </c>
      <c r="D35" s="65" t="s">
        <v>72</v>
      </c>
      <c r="E35" s="65" t="s">
        <v>72</v>
      </c>
      <c r="F35" s="65" t="s">
        <v>72</v>
      </c>
      <c r="G35" s="65" t="s">
        <v>72</v>
      </c>
      <c r="H35" s="151">
        <v>1</v>
      </c>
      <c r="I35" s="89">
        <v>0.25</v>
      </c>
      <c r="J35" s="89">
        <v>0.25</v>
      </c>
      <c r="K35" s="89">
        <v>0.25</v>
      </c>
      <c r="L35" s="89">
        <v>0.25</v>
      </c>
      <c r="M35" s="89">
        <v>0.25</v>
      </c>
      <c r="N35" s="152">
        <v>1</v>
      </c>
      <c r="O35" s="89">
        <v>0.25</v>
      </c>
      <c r="P35" s="89">
        <v>0.25</v>
      </c>
      <c r="Q35" s="89">
        <v>0.25</v>
      </c>
      <c r="R35" s="89">
        <v>0.25</v>
      </c>
      <c r="S35" s="89">
        <v>0.25</v>
      </c>
      <c r="T35" s="153">
        <v>1</v>
      </c>
      <c r="U35" s="90">
        <v>1</v>
      </c>
      <c r="V35" s="90">
        <v>1</v>
      </c>
      <c r="W35" s="90">
        <v>1</v>
      </c>
      <c r="X35" s="90">
        <v>1</v>
      </c>
      <c r="Y35" s="152" t="s">
        <v>20</v>
      </c>
      <c r="Z35" s="89">
        <v>0.25</v>
      </c>
      <c r="AA35" s="89">
        <v>0.25</v>
      </c>
      <c r="AB35" s="89">
        <v>0.25</v>
      </c>
      <c r="AC35" s="89">
        <v>0.25</v>
      </c>
      <c r="AD35" s="89">
        <v>0.25</v>
      </c>
      <c r="AE35" s="147" t="s">
        <v>72</v>
      </c>
      <c r="AF35" s="65" t="s">
        <v>72</v>
      </c>
      <c r="AG35" s="65" t="s">
        <v>72</v>
      </c>
      <c r="AH35" s="65" t="s">
        <v>72</v>
      </c>
    </row>
    <row r="36" spans="2:34" ht="15" customHeight="1" thickBot="1" x14ac:dyDescent="0.35">
      <c r="B36" s="167" t="s">
        <v>73</v>
      </c>
      <c r="C36" s="75">
        <v>850</v>
      </c>
      <c r="D36" s="75">
        <v>850</v>
      </c>
      <c r="E36" s="75">
        <v>1120</v>
      </c>
      <c r="F36" s="75">
        <v>1120</v>
      </c>
      <c r="G36" s="75">
        <v>850</v>
      </c>
      <c r="H36" s="132" t="s">
        <v>74</v>
      </c>
      <c r="I36" s="37">
        <v>1100</v>
      </c>
      <c r="J36" s="38">
        <v>1100</v>
      </c>
      <c r="K36" s="38">
        <v>1100</v>
      </c>
      <c r="L36" s="38">
        <v>1100</v>
      </c>
      <c r="M36" s="38">
        <v>1100</v>
      </c>
      <c r="N36" s="77" t="s">
        <v>74</v>
      </c>
      <c r="O36" s="37">
        <v>1100</v>
      </c>
      <c r="P36" s="38">
        <v>1100</v>
      </c>
      <c r="Q36" s="38">
        <v>1100</v>
      </c>
      <c r="R36" s="38">
        <v>1100</v>
      </c>
      <c r="S36" s="38">
        <v>1100</v>
      </c>
      <c r="T36" s="148">
        <v>1100</v>
      </c>
      <c r="U36" s="91">
        <v>1125</v>
      </c>
      <c r="V36" s="78">
        <v>1125</v>
      </c>
      <c r="W36" s="78">
        <v>1125</v>
      </c>
      <c r="X36" s="78">
        <v>1125</v>
      </c>
      <c r="Y36" s="77" t="s">
        <v>20</v>
      </c>
      <c r="Z36" s="37">
        <v>1100</v>
      </c>
      <c r="AA36" s="38">
        <v>1100</v>
      </c>
      <c r="AB36" s="38">
        <v>1100</v>
      </c>
      <c r="AC36" s="38">
        <v>1100</v>
      </c>
      <c r="AD36" s="38">
        <v>1100</v>
      </c>
      <c r="AE36" s="149">
        <v>850</v>
      </c>
      <c r="AF36" s="75">
        <v>1120</v>
      </c>
      <c r="AG36" s="75">
        <v>1120</v>
      </c>
      <c r="AH36" s="75">
        <v>850</v>
      </c>
    </row>
    <row r="37" spans="2:34" ht="15" customHeight="1" thickBot="1" x14ac:dyDescent="0.35">
      <c r="B37" s="48" t="s">
        <v>75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</row>
    <row r="38" spans="2:34" x14ac:dyDescent="0.3">
      <c r="B38" s="171" t="s">
        <v>50</v>
      </c>
      <c r="C38" s="79" t="s">
        <v>52</v>
      </c>
      <c r="D38" s="79" t="s">
        <v>52</v>
      </c>
      <c r="E38" s="79" t="s">
        <v>52</v>
      </c>
      <c r="F38" s="79" t="s">
        <v>52</v>
      </c>
      <c r="G38" s="79" t="s">
        <v>52</v>
      </c>
      <c r="H38" s="146" t="s">
        <v>52</v>
      </c>
      <c r="I38" s="81" t="s">
        <v>52</v>
      </c>
      <c r="J38" s="81" t="s">
        <v>52</v>
      </c>
      <c r="K38" s="81" t="s">
        <v>52</v>
      </c>
      <c r="L38" s="81" t="s">
        <v>52</v>
      </c>
      <c r="M38" s="81" t="s">
        <v>52</v>
      </c>
      <c r="N38" s="141" t="s">
        <v>52</v>
      </c>
      <c r="O38" s="81" t="s">
        <v>52</v>
      </c>
      <c r="P38" s="81" t="s">
        <v>52</v>
      </c>
      <c r="Q38" s="81" t="s">
        <v>52</v>
      </c>
      <c r="R38" s="81" t="s">
        <v>52</v>
      </c>
      <c r="S38" s="81" t="s">
        <v>52</v>
      </c>
      <c r="T38" s="142" t="s">
        <v>51</v>
      </c>
      <c r="U38" s="82" t="s">
        <v>51</v>
      </c>
      <c r="V38" s="82" t="s">
        <v>51</v>
      </c>
      <c r="W38" s="82" t="s">
        <v>51</v>
      </c>
      <c r="X38" s="82" t="s">
        <v>51</v>
      </c>
      <c r="Y38" s="141" t="s">
        <v>20</v>
      </c>
      <c r="Z38" s="81" t="s">
        <v>52</v>
      </c>
      <c r="AA38" s="81" t="s">
        <v>52</v>
      </c>
      <c r="AB38" s="81" t="s">
        <v>52</v>
      </c>
      <c r="AC38" s="81" t="s">
        <v>52</v>
      </c>
      <c r="AD38" s="81" t="s">
        <v>52</v>
      </c>
      <c r="AE38" s="117" t="s">
        <v>52</v>
      </c>
      <c r="AF38" s="79" t="s">
        <v>52</v>
      </c>
      <c r="AG38" s="79" t="s">
        <v>52</v>
      </c>
      <c r="AH38" s="79" t="s">
        <v>52</v>
      </c>
    </row>
    <row r="39" spans="2:34" x14ac:dyDescent="0.3">
      <c r="B39" s="165" t="s">
        <v>61</v>
      </c>
      <c r="C39" s="65">
        <v>3</v>
      </c>
      <c r="D39" s="65">
        <v>4</v>
      </c>
      <c r="E39" s="65">
        <v>4</v>
      </c>
      <c r="F39" s="65">
        <v>4</v>
      </c>
      <c r="G39" s="65">
        <v>4</v>
      </c>
      <c r="H39" s="129">
        <v>4</v>
      </c>
      <c r="I39" s="29">
        <v>4</v>
      </c>
      <c r="J39" s="31">
        <v>4</v>
      </c>
      <c r="K39" s="31">
        <v>4</v>
      </c>
      <c r="L39" s="31">
        <v>4</v>
      </c>
      <c r="M39" s="31">
        <v>4</v>
      </c>
      <c r="N39" s="55">
        <v>4</v>
      </c>
      <c r="O39" s="29">
        <v>3</v>
      </c>
      <c r="P39" s="31">
        <v>4</v>
      </c>
      <c r="Q39" s="31">
        <v>4</v>
      </c>
      <c r="R39" s="31">
        <v>4</v>
      </c>
      <c r="S39" s="31">
        <v>4</v>
      </c>
      <c r="T39" s="56">
        <v>2</v>
      </c>
      <c r="U39" s="92">
        <v>2</v>
      </c>
      <c r="V39" s="53">
        <v>2</v>
      </c>
      <c r="W39" s="53">
        <v>2</v>
      </c>
      <c r="X39" s="53">
        <v>2</v>
      </c>
      <c r="Y39" s="55" t="s">
        <v>20</v>
      </c>
      <c r="Z39" s="29">
        <v>3</v>
      </c>
      <c r="AA39" s="31">
        <v>4</v>
      </c>
      <c r="AB39" s="31">
        <v>4</v>
      </c>
      <c r="AC39" s="31">
        <v>4</v>
      </c>
      <c r="AD39" s="31">
        <v>4</v>
      </c>
      <c r="AE39" s="147">
        <v>4</v>
      </c>
      <c r="AF39" s="65">
        <v>4</v>
      </c>
      <c r="AG39" s="65">
        <v>4</v>
      </c>
      <c r="AH39" s="65">
        <v>4</v>
      </c>
    </row>
    <row r="40" spans="2:34" x14ac:dyDescent="0.3">
      <c r="B40" s="165" t="s">
        <v>62</v>
      </c>
      <c r="C40" s="65">
        <v>17</v>
      </c>
      <c r="D40" s="65">
        <v>15</v>
      </c>
      <c r="E40" s="65">
        <v>15</v>
      </c>
      <c r="F40" s="65">
        <v>15</v>
      </c>
      <c r="G40" s="65">
        <v>15</v>
      </c>
      <c r="H40" s="129">
        <v>15</v>
      </c>
      <c r="I40" s="31">
        <v>15</v>
      </c>
      <c r="J40" s="31">
        <v>15</v>
      </c>
      <c r="K40" s="31">
        <v>15</v>
      </c>
      <c r="L40" s="31">
        <v>15</v>
      </c>
      <c r="M40" s="31">
        <v>15</v>
      </c>
      <c r="N40" s="55">
        <v>15</v>
      </c>
      <c r="O40" s="31">
        <v>15</v>
      </c>
      <c r="P40" s="31">
        <v>15</v>
      </c>
      <c r="Q40" s="31">
        <v>15</v>
      </c>
      <c r="R40" s="31">
        <v>15</v>
      </c>
      <c r="S40" s="31">
        <v>15</v>
      </c>
      <c r="T40" s="56">
        <v>18</v>
      </c>
      <c r="U40" s="53">
        <v>18</v>
      </c>
      <c r="V40" s="53">
        <v>18</v>
      </c>
      <c r="W40" s="53">
        <v>18</v>
      </c>
      <c r="X40" s="53">
        <v>18</v>
      </c>
      <c r="Y40" s="55" t="s">
        <v>20</v>
      </c>
      <c r="Z40" s="31">
        <v>15</v>
      </c>
      <c r="AA40" s="31">
        <v>15</v>
      </c>
      <c r="AB40" s="31">
        <v>15</v>
      </c>
      <c r="AC40" s="31">
        <v>15</v>
      </c>
      <c r="AD40" s="31">
        <v>15</v>
      </c>
      <c r="AE40" s="147">
        <v>15</v>
      </c>
      <c r="AF40" s="65">
        <v>15</v>
      </c>
      <c r="AG40" s="65">
        <v>15</v>
      </c>
      <c r="AH40" s="65">
        <v>15</v>
      </c>
    </row>
    <row r="41" spans="2:34" x14ac:dyDescent="0.3">
      <c r="B41" s="164" t="s">
        <v>59</v>
      </c>
      <c r="C41" s="65">
        <v>72</v>
      </c>
      <c r="D41" s="65">
        <v>72</v>
      </c>
      <c r="E41" s="65">
        <v>72</v>
      </c>
      <c r="F41" s="65">
        <v>72</v>
      </c>
      <c r="G41" s="65">
        <v>72</v>
      </c>
      <c r="H41" s="84"/>
      <c r="I41" s="31">
        <v>72</v>
      </c>
      <c r="J41" s="31">
        <v>72</v>
      </c>
      <c r="K41" s="31">
        <v>72</v>
      </c>
      <c r="L41" s="71">
        <v>72</v>
      </c>
      <c r="M41" s="71">
        <v>72</v>
      </c>
      <c r="N41" s="55">
        <v>40</v>
      </c>
      <c r="O41" s="31">
        <v>52</v>
      </c>
      <c r="P41" s="31">
        <v>72</v>
      </c>
      <c r="Q41" s="31">
        <v>72</v>
      </c>
      <c r="R41" s="31">
        <v>72</v>
      </c>
      <c r="S41" s="31">
        <v>72</v>
      </c>
      <c r="T41" s="56"/>
      <c r="U41" s="53"/>
      <c r="V41" s="53"/>
      <c r="W41" s="53"/>
      <c r="X41" s="53"/>
      <c r="Y41" s="73"/>
      <c r="Z41" s="31">
        <v>52</v>
      </c>
      <c r="AA41" s="71"/>
      <c r="AB41" s="71"/>
      <c r="AC41" s="71"/>
      <c r="AD41" s="71"/>
      <c r="AE41" s="70"/>
      <c r="AF41" s="68"/>
      <c r="AG41" s="68"/>
      <c r="AH41" s="68"/>
    </row>
    <row r="42" spans="2:34" x14ac:dyDescent="0.3">
      <c r="B42" s="164" t="s">
        <v>60</v>
      </c>
      <c r="C42" s="65">
        <v>44</v>
      </c>
      <c r="D42" s="65">
        <v>44</v>
      </c>
      <c r="E42" s="65">
        <v>44</v>
      </c>
      <c r="F42" s="65">
        <v>52</v>
      </c>
      <c r="G42" s="65">
        <v>52</v>
      </c>
      <c r="H42" s="84"/>
      <c r="I42" s="31">
        <v>44</v>
      </c>
      <c r="J42" s="71"/>
      <c r="K42" s="71"/>
      <c r="L42" s="71"/>
      <c r="M42" s="71"/>
      <c r="N42" s="55">
        <v>44</v>
      </c>
      <c r="O42" s="31">
        <v>48</v>
      </c>
      <c r="P42" s="31">
        <v>44</v>
      </c>
      <c r="Q42" s="31">
        <v>44</v>
      </c>
      <c r="R42" s="31">
        <v>46.2</v>
      </c>
      <c r="S42" s="31">
        <v>52</v>
      </c>
      <c r="T42" s="56"/>
      <c r="U42" s="53"/>
      <c r="V42" s="53"/>
      <c r="W42" s="53"/>
      <c r="X42" s="53"/>
      <c r="Y42" s="73"/>
      <c r="Z42" s="31">
        <v>48</v>
      </c>
      <c r="AA42" s="71"/>
      <c r="AB42" s="71"/>
      <c r="AC42" s="71"/>
      <c r="AD42" s="71"/>
      <c r="AE42" s="70"/>
      <c r="AF42" s="68"/>
      <c r="AG42" s="68"/>
      <c r="AH42" s="68"/>
    </row>
    <row r="43" spans="2:34" ht="15" thickBot="1" x14ac:dyDescent="0.35">
      <c r="B43" s="167" t="s">
        <v>76</v>
      </c>
      <c r="C43" s="75">
        <v>22.1</v>
      </c>
      <c r="D43" s="75">
        <v>22</v>
      </c>
      <c r="E43" s="75">
        <v>22</v>
      </c>
      <c r="F43" s="75">
        <v>26</v>
      </c>
      <c r="G43" s="75">
        <v>26</v>
      </c>
      <c r="H43" s="132">
        <v>11.1</v>
      </c>
      <c r="I43" s="37">
        <v>22</v>
      </c>
      <c r="J43" s="38">
        <v>22</v>
      </c>
      <c r="K43" s="38">
        <v>22</v>
      </c>
      <c r="L43" s="38">
        <v>23.11</v>
      </c>
      <c r="M43" s="38">
        <v>26</v>
      </c>
      <c r="N43" s="77">
        <v>11.1</v>
      </c>
      <c r="O43" s="37">
        <v>17.5</v>
      </c>
      <c r="P43" s="38">
        <f>P41*P42/144</f>
        <v>22</v>
      </c>
      <c r="Q43" s="38">
        <f>Q41*Q42/144</f>
        <v>22</v>
      </c>
      <c r="R43" s="38">
        <f>R41*R42/144</f>
        <v>23.1</v>
      </c>
      <c r="S43" s="38">
        <f>S41*S42/144</f>
        <v>26</v>
      </c>
      <c r="T43" s="148">
        <v>14.27</v>
      </c>
      <c r="U43" s="91">
        <f>23.93</f>
        <v>23.93</v>
      </c>
      <c r="V43" s="78">
        <f>23.93</f>
        <v>23.93</v>
      </c>
      <c r="W43" s="78">
        <f>23.93</f>
        <v>23.93</v>
      </c>
      <c r="X43" s="78">
        <f>23.93</f>
        <v>23.93</v>
      </c>
      <c r="Y43" s="77" t="s">
        <v>20</v>
      </c>
      <c r="Z43" s="37">
        <v>17.5</v>
      </c>
      <c r="AA43" s="38">
        <v>22</v>
      </c>
      <c r="AB43" s="38">
        <v>22</v>
      </c>
      <c r="AC43" s="38">
        <v>23.11</v>
      </c>
      <c r="AD43" s="38">
        <v>26</v>
      </c>
      <c r="AE43" s="149">
        <v>22</v>
      </c>
      <c r="AF43" s="75">
        <v>22</v>
      </c>
      <c r="AG43" s="75">
        <v>26</v>
      </c>
      <c r="AH43" s="75">
        <v>26</v>
      </c>
    </row>
    <row r="44" spans="2:34" ht="28.2" thickBot="1" x14ac:dyDescent="0.35">
      <c r="B44" s="48" t="s">
        <v>77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</row>
    <row r="45" spans="2:34" x14ac:dyDescent="0.3">
      <c r="B45" s="170" t="s">
        <v>78</v>
      </c>
      <c r="C45" s="86">
        <v>2</v>
      </c>
      <c r="D45" s="86">
        <v>2</v>
      </c>
      <c r="E45" s="86">
        <v>2</v>
      </c>
      <c r="F45" s="86">
        <v>2</v>
      </c>
      <c r="G45" s="86">
        <v>2</v>
      </c>
      <c r="H45" s="146" t="s">
        <v>79</v>
      </c>
      <c r="I45" s="81">
        <v>2</v>
      </c>
      <c r="J45" s="81">
        <v>2</v>
      </c>
      <c r="K45" s="81">
        <v>2</v>
      </c>
      <c r="L45" s="81">
        <v>2</v>
      </c>
      <c r="M45" s="81">
        <v>2</v>
      </c>
      <c r="N45" s="141" t="s">
        <v>79</v>
      </c>
      <c r="O45" s="87" t="s">
        <v>79</v>
      </c>
      <c r="P45" s="81" t="s">
        <v>80</v>
      </c>
      <c r="Q45" s="81" t="s">
        <v>80</v>
      </c>
      <c r="R45" s="81" t="s">
        <v>80</v>
      </c>
      <c r="S45" s="81" t="s">
        <v>80</v>
      </c>
      <c r="T45" s="142" t="s">
        <v>79</v>
      </c>
      <c r="U45" s="88" t="s">
        <v>80</v>
      </c>
      <c r="V45" s="82" t="s">
        <v>80</v>
      </c>
      <c r="W45" s="82" t="s">
        <v>81</v>
      </c>
      <c r="X45" s="82" t="s">
        <v>80</v>
      </c>
      <c r="Y45" s="141" t="s">
        <v>20</v>
      </c>
      <c r="Z45" s="87" t="s">
        <v>79</v>
      </c>
      <c r="AA45" s="81" t="s">
        <v>80</v>
      </c>
      <c r="AB45" s="81" t="s">
        <v>80</v>
      </c>
      <c r="AC45" s="81" t="s">
        <v>80</v>
      </c>
      <c r="AD45" s="81" t="s">
        <v>80</v>
      </c>
      <c r="AE45" s="150">
        <v>2</v>
      </c>
      <c r="AF45" s="86">
        <v>2</v>
      </c>
      <c r="AG45" s="86">
        <v>2</v>
      </c>
      <c r="AH45" s="86">
        <v>2</v>
      </c>
    </row>
    <row r="46" spans="2:34" x14ac:dyDescent="0.3">
      <c r="B46" s="172" t="s">
        <v>65</v>
      </c>
      <c r="C46" s="65" t="s">
        <v>82</v>
      </c>
      <c r="D46" s="65" t="s">
        <v>82</v>
      </c>
      <c r="E46" s="65" t="s">
        <v>82</v>
      </c>
      <c r="F46" s="65" t="s">
        <v>82</v>
      </c>
      <c r="G46" s="65" t="s">
        <v>82</v>
      </c>
      <c r="H46" s="129">
        <v>22</v>
      </c>
      <c r="I46" s="31" t="s">
        <v>82</v>
      </c>
      <c r="J46" s="31" t="s">
        <v>82</v>
      </c>
      <c r="K46" s="31" t="s">
        <v>82</v>
      </c>
      <c r="L46" s="31" t="s">
        <v>82</v>
      </c>
      <c r="M46" s="31" t="s">
        <v>82</v>
      </c>
      <c r="N46" s="55">
        <v>22</v>
      </c>
      <c r="O46" s="31">
        <v>22</v>
      </c>
      <c r="P46" s="31">
        <v>22</v>
      </c>
      <c r="Q46" s="31">
        <v>22</v>
      </c>
      <c r="R46" s="31">
        <v>22</v>
      </c>
      <c r="S46" s="31">
        <v>22</v>
      </c>
      <c r="T46" s="56" t="s">
        <v>83</v>
      </c>
      <c r="U46" s="53" t="s">
        <v>83</v>
      </c>
      <c r="V46" s="53" t="s">
        <v>83</v>
      </c>
      <c r="W46" s="53" t="s">
        <v>83</v>
      </c>
      <c r="X46" s="53" t="s">
        <v>83</v>
      </c>
      <c r="Y46" s="55" t="s">
        <v>20</v>
      </c>
      <c r="Z46" s="31">
        <v>22</v>
      </c>
      <c r="AA46" s="31">
        <v>22</v>
      </c>
      <c r="AB46" s="31">
        <v>22</v>
      </c>
      <c r="AC46" s="31">
        <v>22</v>
      </c>
      <c r="AD46" s="31">
        <v>22</v>
      </c>
      <c r="AE46" s="147" t="s">
        <v>82</v>
      </c>
      <c r="AF46" s="65" t="s">
        <v>82</v>
      </c>
      <c r="AG46" s="65" t="s">
        <v>82</v>
      </c>
      <c r="AH46" s="65" t="s">
        <v>82</v>
      </c>
    </row>
    <row r="47" spans="2:34" ht="14.4" customHeight="1" x14ac:dyDescent="0.3">
      <c r="B47" s="173" t="s">
        <v>84</v>
      </c>
      <c r="C47" s="65" t="s">
        <v>85</v>
      </c>
      <c r="D47" s="65" t="s">
        <v>85</v>
      </c>
      <c r="E47" s="65" t="s">
        <v>85</v>
      </c>
      <c r="F47" s="65" t="s">
        <v>85</v>
      </c>
      <c r="G47" s="65" t="s">
        <v>85</v>
      </c>
      <c r="H47" s="129" t="s">
        <v>86</v>
      </c>
      <c r="I47" s="31" t="s">
        <v>87</v>
      </c>
      <c r="J47" s="31" t="s">
        <v>87</v>
      </c>
      <c r="K47" s="31" t="s">
        <v>87</v>
      </c>
      <c r="L47" s="31" t="s">
        <v>87</v>
      </c>
      <c r="M47" s="31" t="s">
        <v>87</v>
      </c>
      <c r="N47" s="55" t="s">
        <v>86</v>
      </c>
      <c r="O47" s="31" t="s">
        <v>86</v>
      </c>
      <c r="P47" s="31" t="s">
        <v>86</v>
      </c>
      <c r="Q47" s="31" t="s">
        <v>86</v>
      </c>
      <c r="R47" s="31" t="s">
        <v>86</v>
      </c>
      <c r="S47" s="31" t="s">
        <v>86</v>
      </c>
      <c r="T47" s="56" t="s">
        <v>88</v>
      </c>
      <c r="U47" s="53" t="s">
        <v>88</v>
      </c>
      <c r="V47" s="53" t="s">
        <v>88</v>
      </c>
      <c r="W47" s="53" t="s">
        <v>88</v>
      </c>
      <c r="X47" s="53" t="s">
        <v>88</v>
      </c>
      <c r="Y47" s="55" t="s">
        <v>20</v>
      </c>
      <c r="Z47" s="31" t="s">
        <v>86</v>
      </c>
      <c r="AA47" s="31" t="s">
        <v>86</v>
      </c>
      <c r="AB47" s="31" t="s">
        <v>86</v>
      </c>
      <c r="AC47" s="31" t="s">
        <v>86</v>
      </c>
      <c r="AD47" s="31" t="s">
        <v>86</v>
      </c>
      <c r="AE47" s="147" t="s">
        <v>85</v>
      </c>
      <c r="AF47" s="65" t="s">
        <v>85</v>
      </c>
      <c r="AG47" s="65" t="s">
        <v>85</v>
      </c>
      <c r="AH47" s="68" t="s">
        <v>85</v>
      </c>
    </row>
    <row r="48" spans="2:34" x14ac:dyDescent="0.3">
      <c r="B48" s="173" t="s">
        <v>89</v>
      </c>
      <c r="C48" s="66">
        <v>3.7</v>
      </c>
      <c r="D48" s="66">
        <v>3.7</v>
      </c>
      <c r="E48" s="66">
        <v>5.25</v>
      </c>
      <c r="F48" s="66">
        <v>7.5</v>
      </c>
      <c r="G48" s="68">
        <v>10</v>
      </c>
      <c r="H48" s="33"/>
      <c r="I48" s="31"/>
      <c r="J48" s="31"/>
      <c r="K48" s="31"/>
      <c r="L48" s="31"/>
      <c r="M48" s="31"/>
      <c r="N48" s="72">
        <v>3</v>
      </c>
      <c r="O48" s="85">
        <v>3</v>
      </c>
      <c r="P48" s="85">
        <v>2.4</v>
      </c>
      <c r="Q48" s="85">
        <v>2.4</v>
      </c>
      <c r="R48" s="85">
        <v>3</v>
      </c>
      <c r="S48" s="71">
        <v>3</v>
      </c>
      <c r="T48" s="56">
        <v>4.5999999999999996</v>
      </c>
      <c r="U48" s="94">
        <v>3.1</v>
      </c>
      <c r="V48" s="94">
        <v>3.1</v>
      </c>
      <c r="W48" s="94">
        <v>3.1</v>
      </c>
      <c r="X48" s="95">
        <v>3.1</v>
      </c>
      <c r="Y48" s="55" t="s">
        <v>20</v>
      </c>
      <c r="Z48" s="85">
        <v>3</v>
      </c>
      <c r="AA48" s="31">
        <v>5</v>
      </c>
      <c r="AB48" s="31">
        <v>5</v>
      </c>
      <c r="AC48" s="31">
        <v>5</v>
      </c>
      <c r="AD48" s="31">
        <v>5</v>
      </c>
      <c r="AE48" s="69">
        <v>5.25</v>
      </c>
      <c r="AF48" s="66">
        <v>7.5</v>
      </c>
      <c r="AG48" s="66">
        <v>7.5</v>
      </c>
      <c r="AH48" s="96">
        <v>10</v>
      </c>
    </row>
    <row r="49" spans="2:34" x14ac:dyDescent="0.3">
      <c r="B49" s="173" t="s">
        <v>90</v>
      </c>
      <c r="C49" s="25">
        <v>1750</v>
      </c>
      <c r="D49" s="25">
        <v>1750</v>
      </c>
      <c r="E49" s="25">
        <v>1750</v>
      </c>
      <c r="F49" s="25">
        <v>1750</v>
      </c>
      <c r="G49" s="25">
        <v>1750</v>
      </c>
      <c r="H49" s="55"/>
      <c r="I49" s="31"/>
      <c r="J49" s="31"/>
      <c r="K49" s="31"/>
      <c r="L49" s="31"/>
      <c r="M49" s="31"/>
      <c r="N49" s="72" t="s">
        <v>91</v>
      </c>
      <c r="O49" s="85" t="s">
        <v>92</v>
      </c>
      <c r="P49" s="85" t="s">
        <v>92</v>
      </c>
      <c r="Q49" s="85" t="s">
        <v>92</v>
      </c>
      <c r="R49" s="85" t="s">
        <v>92</v>
      </c>
      <c r="S49" s="71" t="s">
        <v>92</v>
      </c>
      <c r="T49" s="56">
        <v>1940</v>
      </c>
      <c r="U49" s="53">
        <v>1850</v>
      </c>
      <c r="V49" s="53">
        <v>1850</v>
      </c>
      <c r="W49" s="53">
        <v>1850</v>
      </c>
      <c r="X49" s="74">
        <v>1850</v>
      </c>
      <c r="Y49" s="55" t="s">
        <v>20</v>
      </c>
      <c r="Z49" s="85" t="s">
        <v>92</v>
      </c>
      <c r="AA49" s="31" t="s">
        <v>91</v>
      </c>
      <c r="AB49" s="31" t="s">
        <v>91</v>
      </c>
      <c r="AC49" s="31" t="s">
        <v>91</v>
      </c>
      <c r="AD49" s="31" t="s">
        <v>91</v>
      </c>
      <c r="AE49" s="24">
        <v>1750</v>
      </c>
      <c r="AF49" s="25">
        <v>1750</v>
      </c>
      <c r="AG49" s="25">
        <v>1750</v>
      </c>
      <c r="AH49" s="23">
        <v>1750</v>
      </c>
    </row>
    <row r="50" spans="2:34" ht="15" thickBot="1" x14ac:dyDescent="0.35">
      <c r="B50" s="167" t="s">
        <v>93</v>
      </c>
      <c r="C50" s="75" t="s">
        <v>94</v>
      </c>
      <c r="D50" s="75" t="s">
        <v>94</v>
      </c>
      <c r="E50" s="75" t="s">
        <v>94</v>
      </c>
      <c r="F50" s="75" t="s">
        <v>94</v>
      </c>
      <c r="G50" s="75" t="s">
        <v>94</v>
      </c>
      <c r="H50" s="93" t="s">
        <v>95</v>
      </c>
      <c r="I50" s="38" t="s">
        <v>95</v>
      </c>
      <c r="J50" s="38" t="s">
        <v>95</v>
      </c>
      <c r="K50" s="38" t="s">
        <v>95</v>
      </c>
      <c r="L50" s="38" t="s">
        <v>95</v>
      </c>
      <c r="M50" s="38" t="s">
        <v>95</v>
      </c>
      <c r="N50" s="77" t="s">
        <v>95</v>
      </c>
      <c r="O50" s="38" t="s">
        <v>95</v>
      </c>
      <c r="P50" s="38" t="s">
        <v>95</v>
      </c>
      <c r="Q50" s="38" t="s">
        <v>95</v>
      </c>
      <c r="R50" s="38" t="s">
        <v>95</v>
      </c>
      <c r="S50" s="38" t="s">
        <v>95</v>
      </c>
      <c r="T50" s="148" t="s">
        <v>96</v>
      </c>
      <c r="U50" s="78" t="s">
        <v>96</v>
      </c>
      <c r="V50" s="78" t="s">
        <v>96</v>
      </c>
      <c r="W50" s="78" t="s">
        <v>96</v>
      </c>
      <c r="X50" s="78" t="s">
        <v>96</v>
      </c>
      <c r="Y50" s="77" t="s">
        <v>20</v>
      </c>
      <c r="Z50" s="38" t="s">
        <v>95</v>
      </c>
      <c r="AA50" s="38" t="s">
        <v>95</v>
      </c>
      <c r="AB50" s="38" t="s">
        <v>95</v>
      </c>
      <c r="AC50" s="38" t="s">
        <v>95</v>
      </c>
      <c r="AD50" s="38" t="s">
        <v>95</v>
      </c>
      <c r="AE50" s="149" t="s">
        <v>94</v>
      </c>
      <c r="AF50" s="75" t="s">
        <v>94</v>
      </c>
      <c r="AG50" s="75" t="s">
        <v>94</v>
      </c>
      <c r="AH50" s="75" t="s">
        <v>94</v>
      </c>
    </row>
    <row r="51" spans="2:34" ht="15" thickBot="1" x14ac:dyDescent="0.35">
      <c r="B51" s="48" t="s">
        <v>97</v>
      </c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</row>
    <row r="52" spans="2:34" ht="28.2" thickBot="1" x14ac:dyDescent="0.35">
      <c r="B52" s="164" t="s">
        <v>98</v>
      </c>
      <c r="C52" s="154" t="s">
        <v>99</v>
      </c>
      <c r="D52" s="154" t="s">
        <v>99</v>
      </c>
      <c r="E52" s="154" t="s">
        <v>99</v>
      </c>
      <c r="F52" s="154" t="s">
        <v>99</v>
      </c>
      <c r="G52" s="154" t="s">
        <v>99</v>
      </c>
      <c r="H52" s="155" t="s">
        <v>100</v>
      </c>
      <c r="I52" s="155" t="s">
        <v>100</v>
      </c>
      <c r="J52" s="155" t="s">
        <v>100</v>
      </c>
      <c r="K52" s="155" t="s">
        <v>100</v>
      </c>
      <c r="L52" s="155" t="s">
        <v>100</v>
      </c>
      <c r="M52" s="155" t="s">
        <v>100</v>
      </c>
      <c r="N52" s="98" t="s">
        <v>101</v>
      </c>
      <c r="O52" s="98" t="s">
        <v>101</v>
      </c>
      <c r="P52" s="98" t="s">
        <v>101</v>
      </c>
      <c r="Q52" s="98" t="s">
        <v>101</v>
      </c>
      <c r="R52" s="98" t="s">
        <v>101</v>
      </c>
      <c r="S52" s="98" t="s">
        <v>101</v>
      </c>
      <c r="T52" s="98" t="s">
        <v>101</v>
      </c>
      <c r="U52" s="98" t="s">
        <v>101</v>
      </c>
      <c r="V52" s="98" t="s">
        <v>101</v>
      </c>
      <c r="W52" s="98" t="s">
        <v>101</v>
      </c>
      <c r="X52" s="98" t="s">
        <v>101</v>
      </c>
      <c r="Y52" s="155" t="s">
        <v>100</v>
      </c>
      <c r="Z52" s="155" t="s">
        <v>100</v>
      </c>
      <c r="AA52" s="155" t="s">
        <v>100</v>
      </c>
      <c r="AB52" s="155" t="s">
        <v>100</v>
      </c>
      <c r="AC52" s="155" t="s">
        <v>100</v>
      </c>
      <c r="AD52" s="155" t="s">
        <v>100</v>
      </c>
      <c r="AE52" s="97"/>
      <c r="AF52" s="97"/>
      <c r="AG52" s="97"/>
      <c r="AH52" s="174"/>
    </row>
    <row r="53" spans="2:34" ht="28.2" thickBot="1" x14ac:dyDescent="0.35">
      <c r="B53" s="165" t="s">
        <v>102</v>
      </c>
      <c r="C53" s="156" t="s">
        <v>103</v>
      </c>
      <c r="D53" s="156" t="s">
        <v>103</v>
      </c>
      <c r="E53" s="156" t="s">
        <v>103</v>
      </c>
      <c r="F53" s="156" t="s">
        <v>103</v>
      </c>
      <c r="G53" s="156" t="s">
        <v>103</v>
      </c>
      <c r="H53" s="155" t="s">
        <v>100</v>
      </c>
      <c r="I53" s="155" t="s">
        <v>100</v>
      </c>
      <c r="J53" s="155" t="s">
        <v>100</v>
      </c>
      <c r="K53" s="155" t="s">
        <v>100</v>
      </c>
      <c r="L53" s="155" t="s">
        <v>100</v>
      </c>
      <c r="M53" s="155" t="s">
        <v>100</v>
      </c>
      <c r="N53" s="98" t="s">
        <v>105</v>
      </c>
      <c r="O53" s="98" t="s">
        <v>105</v>
      </c>
      <c r="P53" s="98" t="s">
        <v>105</v>
      </c>
      <c r="Q53" s="98" t="s">
        <v>105</v>
      </c>
      <c r="R53" s="98" t="s">
        <v>105</v>
      </c>
      <c r="S53" s="98" t="s">
        <v>105</v>
      </c>
      <c r="T53" s="98" t="s">
        <v>105</v>
      </c>
      <c r="U53" s="98" t="s">
        <v>105</v>
      </c>
      <c r="V53" s="98" t="s">
        <v>105</v>
      </c>
      <c r="W53" s="98" t="s">
        <v>105</v>
      </c>
      <c r="X53" s="98" t="s">
        <v>105</v>
      </c>
      <c r="Y53" s="157" t="s">
        <v>104</v>
      </c>
      <c r="Z53" s="157" t="s">
        <v>104</v>
      </c>
      <c r="AA53" s="157" t="s">
        <v>104</v>
      </c>
      <c r="AB53" s="157" t="s">
        <v>104</v>
      </c>
      <c r="AC53" s="157" t="s">
        <v>104</v>
      </c>
      <c r="AD53" s="157" t="s">
        <v>104</v>
      </c>
      <c r="AE53" s="99"/>
      <c r="AF53" s="99"/>
      <c r="AG53" s="99"/>
      <c r="AH53" s="156"/>
    </row>
    <row r="54" spans="2:34" ht="28.2" thickBot="1" x14ac:dyDescent="0.35">
      <c r="B54" s="167" t="s">
        <v>106</v>
      </c>
      <c r="C54" s="158" t="s">
        <v>107</v>
      </c>
      <c r="D54" s="158" t="s">
        <v>107</v>
      </c>
      <c r="E54" s="158" t="s">
        <v>107</v>
      </c>
      <c r="F54" s="158" t="s">
        <v>107</v>
      </c>
      <c r="G54" s="158" t="s">
        <v>107</v>
      </c>
      <c r="H54" s="155" t="s">
        <v>100</v>
      </c>
      <c r="I54" s="155" t="s">
        <v>100</v>
      </c>
      <c r="J54" s="155" t="s">
        <v>100</v>
      </c>
      <c r="K54" s="155" t="s">
        <v>100</v>
      </c>
      <c r="L54" s="155" t="s">
        <v>100</v>
      </c>
      <c r="M54" s="155" t="s">
        <v>100</v>
      </c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59" t="s">
        <v>108</v>
      </c>
      <c r="Z54" s="159" t="s">
        <v>108</v>
      </c>
      <c r="AA54" s="159" t="s">
        <v>108</v>
      </c>
      <c r="AB54" s="159" t="s">
        <v>108</v>
      </c>
      <c r="AC54" s="159" t="s">
        <v>108</v>
      </c>
      <c r="AD54" s="159" t="s">
        <v>108</v>
      </c>
      <c r="AE54" s="100"/>
      <c r="AF54" s="100"/>
      <c r="AG54" s="100"/>
      <c r="AH54" s="158"/>
    </row>
  </sheetData>
  <mergeCells count="6">
    <mergeCell ref="C2:G2"/>
    <mergeCell ref="H2:M2"/>
    <mergeCell ref="N2:S2"/>
    <mergeCell ref="T2:X2"/>
    <mergeCell ref="Y2:AD2"/>
    <mergeCell ref="AE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Mallinath Dulange</dc:creator>
  <cp:lastModifiedBy>Anand Mallinath Dulange</cp:lastModifiedBy>
  <dcterms:created xsi:type="dcterms:W3CDTF">2024-09-05T05:43:58Z</dcterms:created>
  <dcterms:modified xsi:type="dcterms:W3CDTF">2024-09-09T09:07:45Z</dcterms:modified>
</cp:coreProperties>
</file>