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75" windowWidth="14115" windowHeight="4395" activeTab="3"/>
  </bookViews>
  <sheets>
    <sheet name="Train set 1" sheetId="1" r:id="rId1"/>
    <sheet name="Train set 2" sheetId="2" r:id="rId2"/>
    <sheet name="Nomor 4" sheetId="3" r:id="rId3"/>
    <sheet name="Nomor 7" sheetId="4" r:id="rId4"/>
    <sheet name="Nomor 9" sheetId="5" r:id="rId5"/>
  </sheets>
  <calcPr calcId="125725"/>
</workbook>
</file>

<file path=xl/calcChain.xml><?xml version="1.0" encoding="utf-8"?>
<calcChain xmlns="http://schemas.openxmlformats.org/spreadsheetml/2006/main">
  <c r="K33" i="5" a="1"/>
  <c r="K35" s="1"/>
  <c r="K26" a="1"/>
  <c r="K27" s="1"/>
  <c r="H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2"/>
  <c r="K2" a="1"/>
  <c r="M2" s="1"/>
  <c r="K37" l="1"/>
  <c r="K33"/>
  <c r="K36"/>
  <c r="K34"/>
  <c r="K28"/>
  <c r="K29"/>
  <c r="K30"/>
  <c r="K26"/>
  <c r="AQ6"/>
  <c r="AM6"/>
  <c r="AI6"/>
  <c r="AE6"/>
  <c r="AA6"/>
  <c r="W6"/>
  <c r="S6"/>
  <c r="O6"/>
  <c r="K6"/>
  <c r="AO5"/>
  <c r="AK5"/>
  <c r="AG5"/>
  <c r="AC5"/>
  <c r="Y5"/>
  <c r="U5"/>
  <c r="Q5"/>
  <c r="M5"/>
  <c r="AQ4"/>
  <c r="AM4"/>
  <c r="AI4"/>
  <c r="AE4"/>
  <c r="AA4"/>
  <c r="W4"/>
  <c r="S4"/>
  <c r="O4"/>
  <c r="K4"/>
  <c r="AO3"/>
  <c r="AK3"/>
  <c r="AG3"/>
  <c r="AC3"/>
  <c r="Y3"/>
  <c r="U3"/>
  <c r="Q3"/>
  <c r="M3"/>
  <c r="AQ2"/>
  <c r="AM2"/>
  <c r="AI2"/>
  <c r="AE2"/>
  <c r="AA2"/>
  <c r="W2"/>
  <c r="S2"/>
  <c r="O2"/>
  <c r="K2"/>
  <c r="AR6"/>
  <c r="AN6"/>
  <c r="AJ6"/>
  <c r="AF6"/>
  <c r="AB6"/>
  <c r="X6"/>
  <c r="T6"/>
  <c r="P6"/>
  <c r="L6"/>
  <c r="AP5"/>
  <c r="AL5"/>
  <c r="AH5"/>
  <c r="AD5"/>
  <c r="Z5"/>
  <c r="V5"/>
  <c r="R5"/>
  <c r="N5"/>
  <c r="AR4"/>
  <c r="AN4"/>
  <c r="AJ4"/>
  <c r="AF4"/>
  <c r="AB4"/>
  <c r="X4"/>
  <c r="T4"/>
  <c r="P4"/>
  <c r="L4"/>
  <c r="AP3"/>
  <c r="AL3"/>
  <c r="AH3"/>
  <c r="AD3"/>
  <c r="Z3"/>
  <c r="V3"/>
  <c r="R3"/>
  <c r="N3"/>
  <c r="AR2"/>
  <c r="AN2"/>
  <c r="AJ2"/>
  <c r="AF2"/>
  <c r="AB2"/>
  <c r="X2"/>
  <c r="T2"/>
  <c r="P2"/>
  <c r="L2"/>
  <c r="AP6"/>
  <c r="AL6"/>
  <c r="AH6"/>
  <c r="AD6"/>
  <c r="Z6"/>
  <c r="V6"/>
  <c r="R6"/>
  <c r="N6"/>
  <c r="AR5"/>
  <c r="AN5"/>
  <c r="AJ5"/>
  <c r="AF5"/>
  <c r="AB5"/>
  <c r="X5"/>
  <c r="T5"/>
  <c r="P5"/>
  <c r="L5"/>
  <c r="AP4"/>
  <c r="AL4"/>
  <c r="AH4"/>
  <c r="AD4"/>
  <c r="Z4"/>
  <c r="V4"/>
  <c r="R4"/>
  <c r="N4"/>
  <c r="AR3"/>
  <c r="AN3"/>
  <c r="AJ3"/>
  <c r="AF3"/>
  <c r="AB3"/>
  <c r="X3"/>
  <c r="T3"/>
  <c r="P3"/>
  <c r="L3"/>
  <c r="AP2"/>
  <c r="AL2"/>
  <c r="AH2"/>
  <c r="AD2"/>
  <c r="Z2"/>
  <c r="V2"/>
  <c r="R2"/>
  <c r="N2"/>
  <c r="AO6"/>
  <c r="AK6"/>
  <c r="AG6"/>
  <c r="AC6"/>
  <c r="Y6"/>
  <c r="U6"/>
  <c r="Q6"/>
  <c r="M6"/>
  <c r="AQ5"/>
  <c r="AM5"/>
  <c r="AI5"/>
  <c r="AE5"/>
  <c r="AA5"/>
  <c r="W5"/>
  <c r="S5"/>
  <c r="O5"/>
  <c r="K5"/>
  <c r="AO4"/>
  <c r="AK4"/>
  <c r="AG4"/>
  <c r="AC4"/>
  <c r="Y4"/>
  <c r="U4"/>
  <c r="Q4"/>
  <c r="M4"/>
  <c r="AQ3"/>
  <c r="AM3"/>
  <c r="AI3"/>
  <c r="AE3"/>
  <c r="AA3"/>
  <c r="W3"/>
  <c r="S3"/>
  <c r="O3"/>
  <c r="K3"/>
  <c r="AO2"/>
  <c r="AK2"/>
  <c r="AG2"/>
  <c r="AC2"/>
  <c r="Y2"/>
  <c r="U2"/>
  <c r="Q2"/>
  <c r="K10" l="1" a="1"/>
  <c r="M10" s="1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2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2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2"/>
  <c r="K24" i="2" a="1"/>
  <c r="K26" s="1"/>
  <c r="K19" a="1"/>
  <c r="K19" s="1"/>
  <c r="K14" a="1"/>
  <c r="M14" s="1"/>
  <c r="K8" a="1"/>
  <c r="K8" s="1"/>
  <c r="K2" a="1"/>
  <c r="K2" s="1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2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2"/>
  <c r="D3" i="4"/>
  <c r="D2"/>
  <c r="P47" i="1" a="1"/>
  <c r="P49" s="1"/>
  <c r="N47" a="1"/>
  <c r="N49" s="1"/>
  <c r="N42" a="1"/>
  <c r="P42" s="1"/>
  <c r="N37" a="1"/>
  <c r="P37" s="1"/>
  <c r="N32" a="1"/>
  <c r="P32" s="1"/>
  <c r="E8" i="3"/>
  <c r="E3"/>
  <c r="E4"/>
  <c r="E5"/>
  <c r="E6"/>
  <c r="E2"/>
  <c r="D3"/>
  <c r="D4"/>
  <c r="D5"/>
  <c r="D6"/>
  <c r="D2"/>
  <c r="M2" i="1"/>
  <c r="L2"/>
  <c r="K37"/>
  <c r="J37"/>
  <c r="K3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2"/>
  <c r="O13" i="5" l="1"/>
  <c r="N14"/>
  <c r="M11"/>
  <c r="L12"/>
  <c r="K13"/>
  <c r="N10"/>
  <c r="O14"/>
  <c r="K14"/>
  <c r="L13"/>
  <c r="M12"/>
  <c r="N11"/>
  <c r="O10"/>
  <c r="K10"/>
  <c r="L14"/>
  <c r="M13"/>
  <c r="N12"/>
  <c r="O11"/>
  <c r="K11"/>
  <c r="L10"/>
  <c r="M14"/>
  <c r="N13"/>
  <c r="O12"/>
  <c r="K12"/>
  <c r="L11"/>
  <c r="K24" i="2"/>
  <c r="K25"/>
  <c r="K20"/>
  <c r="K21"/>
  <c r="M16"/>
  <c r="L15"/>
  <c r="K14"/>
  <c r="M15"/>
  <c r="L14"/>
  <c r="L16"/>
  <c r="K15"/>
  <c r="K16"/>
  <c r="M9"/>
  <c r="L8"/>
  <c r="K10"/>
  <c r="M8"/>
  <c r="L10"/>
  <c r="K9"/>
  <c r="M10"/>
  <c r="L9"/>
  <c r="AR4"/>
  <c r="AN4"/>
  <c r="AJ4"/>
  <c r="AF4"/>
  <c r="AB4"/>
  <c r="X4"/>
  <c r="T4"/>
  <c r="P4"/>
  <c r="L4"/>
  <c r="AP3"/>
  <c r="AL3"/>
  <c r="AH3"/>
  <c r="AD3"/>
  <c r="Z3"/>
  <c r="V3"/>
  <c r="R3"/>
  <c r="N3"/>
  <c r="AR2"/>
  <c r="AN2"/>
  <c r="AJ2"/>
  <c r="AF2"/>
  <c r="AB2"/>
  <c r="X2"/>
  <c r="T2"/>
  <c r="P2"/>
  <c r="L2"/>
  <c r="AO4"/>
  <c r="AK4"/>
  <c r="AG4"/>
  <c r="AC4"/>
  <c r="Y4"/>
  <c r="U4"/>
  <c r="Q4"/>
  <c r="M4"/>
  <c r="AQ3"/>
  <c r="AM3"/>
  <c r="AI3"/>
  <c r="AE3"/>
  <c r="AA3"/>
  <c r="W3"/>
  <c r="S3"/>
  <c r="O3"/>
  <c r="K3"/>
  <c r="AO2"/>
  <c r="AK2"/>
  <c r="AG2"/>
  <c r="AC2"/>
  <c r="Y2"/>
  <c r="U2"/>
  <c r="Q2"/>
  <c r="M2"/>
  <c r="AP4"/>
  <c r="AL4"/>
  <c r="AH4"/>
  <c r="AD4"/>
  <c r="Z4"/>
  <c r="V4"/>
  <c r="R4"/>
  <c r="N4"/>
  <c r="AR3"/>
  <c r="AN3"/>
  <c r="AJ3"/>
  <c r="AF3"/>
  <c r="AB3"/>
  <c r="X3"/>
  <c r="T3"/>
  <c r="P3"/>
  <c r="L3"/>
  <c r="AP2"/>
  <c r="AL2"/>
  <c r="AH2"/>
  <c r="AD2"/>
  <c r="Z2"/>
  <c r="V2"/>
  <c r="R2"/>
  <c r="N2"/>
  <c r="AQ4"/>
  <c r="AM4"/>
  <c r="AI4"/>
  <c r="AE4"/>
  <c r="AA4"/>
  <c r="W4"/>
  <c r="S4"/>
  <c r="O4"/>
  <c r="K4"/>
  <c r="AO3"/>
  <c r="AK3"/>
  <c r="AG3"/>
  <c r="AC3"/>
  <c r="Y3"/>
  <c r="U3"/>
  <c r="Q3"/>
  <c r="M3"/>
  <c r="AQ2"/>
  <c r="AM2"/>
  <c r="AI2"/>
  <c r="AE2"/>
  <c r="AA2"/>
  <c r="W2"/>
  <c r="S2"/>
  <c r="O2"/>
  <c r="P47" i="1"/>
  <c r="P48"/>
  <c r="N47"/>
  <c r="N48"/>
  <c r="P44"/>
  <c r="O43"/>
  <c r="N42"/>
  <c r="O44"/>
  <c r="N43"/>
  <c r="P43"/>
  <c r="O42"/>
  <c r="N44"/>
  <c r="P39"/>
  <c r="O38"/>
  <c r="N37"/>
  <c r="O39"/>
  <c r="N38"/>
  <c r="P38"/>
  <c r="O37"/>
  <c r="N39"/>
  <c r="AT34"/>
  <c r="AP34"/>
  <c r="AL34"/>
  <c r="AH34"/>
  <c r="AD34"/>
  <c r="Z34"/>
  <c r="V34"/>
  <c r="R34"/>
  <c r="N34"/>
  <c r="AR33"/>
  <c r="AN33"/>
  <c r="AJ33"/>
  <c r="AF33"/>
  <c r="AB33"/>
  <c r="X33"/>
  <c r="T33"/>
  <c r="P33"/>
  <c r="AT32"/>
  <c r="AP32"/>
  <c r="AL32"/>
  <c r="AH32"/>
  <c r="AD32"/>
  <c r="Z32"/>
  <c r="V32"/>
  <c r="R32"/>
  <c r="N32"/>
  <c r="AS34"/>
  <c r="AO34"/>
  <c r="AK34"/>
  <c r="AG34"/>
  <c r="AC34"/>
  <c r="Y34"/>
  <c r="U34"/>
  <c r="Q34"/>
  <c r="AU33"/>
  <c r="AQ33"/>
  <c r="AM33"/>
  <c r="AI33"/>
  <c r="AE33"/>
  <c r="AA33"/>
  <c r="W33"/>
  <c r="S33"/>
  <c r="O33"/>
  <c r="AS32"/>
  <c r="AO32"/>
  <c r="AK32"/>
  <c r="AG32"/>
  <c r="AC32"/>
  <c r="Y32"/>
  <c r="U32"/>
  <c r="Q32"/>
  <c r="AU34"/>
  <c r="AQ34"/>
  <c r="AM34"/>
  <c r="AI34"/>
  <c r="AE34"/>
  <c r="AA34"/>
  <c r="W34"/>
  <c r="S34"/>
  <c r="O34"/>
  <c r="AS33"/>
  <c r="AO33"/>
  <c r="AK33"/>
  <c r="AG33"/>
  <c r="AC33"/>
  <c r="Y33"/>
  <c r="U33"/>
  <c r="Q33"/>
  <c r="AU32"/>
  <c r="AQ32"/>
  <c r="AM32"/>
  <c r="AI32"/>
  <c r="AE32"/>
  <c r="AA32"/>
  <c r="W32"/>
  <c r="S32"/>
  <c r="O32"/>
  <c r="AR34"/>
  <c r="AN34"/>
  <c r="AJ34"/>
  <c r="AF34"/>
  <c r="AB34"/>
  <c r="X34"/>
  <c r="T34"/>
  <c r="P34"/>
  <c r="AT33"/>
  <c r="AP33"/>
  <c r="AL33"/>
  <c r="AH33"/>
  <c r="AD33"/>
  <c r="Z33"/>
  <c r="V33"/>
  <c r="R33"/>
  <c r="N33"/>
  <c r="AR32"/>
  <c r="AN32"/>
  <c r="AJ32"/>
  <c r="AF32"/>
  <c r="AB32"/>
  <c r="X32"/>
  <c r="T32"/>
  <c r="K18" i="5" l="1" a="1"/>
  <c r="M18" s="1"/>
  <c r="N22" l="1"/>
  <c r="N19"/>
  <c r="N21"/>
  <c r="K21"/>
  <c r="K18"/>
  <c r="K20"/>
  <c r="N20"/>
  <c r="O22"/>
  <c r="L20"/>
  <c r="K19"/>
  <c r="L21"/>
  <c r="N18"/>
  <c r="K22"/>
  <c r="M19"/>
  <c r="M21"/>
  <c r="M20"/>
  <c r="M22"/>
  <c r="O19"/>
  <c r="O18"/>
  <c r="O20"/>
  <c r="L18"/>
  <c r="L22"/>
  <c r="L19"/>
  <c r="O21"/>
  <c r="J3" i="1" l="1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2"/>
  <c r="C36" l="1"/>
  <c r="B36"/>
  <c r="N26" l="1" a="1"/>
  <c r="N27" s="1"/>
  <c r="N28"/>
  <c r="N29"/>
  <c r="N20" a="1"/>
  <c r="N22" s="1"/>
  <c r="N14" a="1"/>
  <c r="P14" s="1"/>
  <c r="N8" a="1"/>
  <c r="P8" s="1"/>
  <c r="N2" a="1"/>
  <c r="P2" s="1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2"/>
  <c r="H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2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2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2"/>
  <c r="N26" l="1"/>
  <c r="N20"/>
  <c r="N21"/>
  <c r="N23"/>
  <c r="Q17"/>
  <c r="Q16"/>
  <c r="Q15"/>
  <c r="Q14"/>
  <c r="N17"/>
  <c r="N16"/>
  <c r="N14"/>
  <c r="O17"/>
  <c r="O16"/>
  <c r="O15"/>
  <c r="O14"/>
  <c r="N15"/>
  <c r="P17"/>
  <c r="P16"/>
  <c r="P15"/>
  <c r="N11"/>
  <c r="N10"/>
  <c r="N9"/>
  <c r="N8"/>
  <c r="Q11"/>
  <c r="Q10"/>
  <c r="Q9"/>
  <c r="Q8"/>
  <c r="O11"/>
  <c r="O10"/>
  <c r="O9"/>
  <c r="O8"/>
  <c r="P11"/>
  <c r="P10"/>
  <c r="P9"/>
  <c r="AR5"/>
  <c r="AN5"/>
  <c r="AJ5"/>
  <c r="AF5"/>
  <c r="AB5"/>
  <c r="X5"/>
  <c r="T5"/>
  <c r="P5"/>
  <c r="AT4"/>
  <c r="AP4"/>
  <c r="AL4"/>
  <c r="AH4"/>
  <c r="AD4"/>
  <c r="Z4"/>
  <c r="V4"/>
  <c r="R4"/>
  <c r="N4"/>
  <c r="AR3"/>
  <c r="AN3"/>
  <c r="AJ3"/>
  <c r="AF3"/>
  <c r="AB3"/>
  <c r="X3"/>
  <c r="T3"/>
  <c r="P3"/>
  <c r="AT2"/>
  <c r="AP2"/>
  <c r="AL2"/>
  <c r="AH2"/>
  <c r="AD2"/>
  <c r="Z2"/>
  <c r="V2"/>
  <c r="R2"/>
  <c r="N2"/>
  <c r="AS5"/>
  <c r="AO5"/>
  <c r="AK5"/>
  <c r="AG5"/>
  <c r="AC5"/>
  <c r="Y5"/>
  <c r="U5"/>
  <c r="Q5"/>
  <c r="AU4"/>
  <c r="AQ4"/>
  <c r="AM4"/>
  <c r="AI4"/>
  <c r="AE4"/>
  <c r="AA4"/>
  <c r="W4"/>
  <c r="S4"/>
  <c r="O4"/>
  <c r="AS3"/>
  <c r="AO3"/>
  <c r="AK3"/>
  <c r="AG3"/>
  <c r="AC3"/>
  <c r="Y3"/>
  <c r="U3"/>
  <c r="Q3"/>
  <c r="AU2"/>
  <c r="AQ2"/>
  <c r="AM2"/>
  <c r="AI2"/>
  <c r="AE2"/>
  <c r="AA2"/>
  <c r="W2"/>
  <c r="S2"/>
  <c r="O2"/>
  <c r="AU5"/>
  <c r="AQ5"/>
  <c r="AM5"/>
  <c r="AI5"/>
  <c r="AE5"/>
  <c r="AA5"/>
  <c r="W5"/>
  <c r="S5"/>
  <c r="O5"/>
  <c r="AS4"/>
  <c r="AO4"/>
  <c r="AK4"/>
  <c r="AG4"/>
  <c r="AC4"/>
  <c r="Y4"/>
  <c r="U4"/>
  <c r="Q4"/>
  <c r="AU3"/>
  <c r="AQ3"/>
  <c r="AM3"/>
  <c r="AI3"/>
  <c r="AE3"/>
  <c r="AA3"/>
  <c r="W3"/>
  <c r="S3"/>
  <c r="O3"/>
  <c r="AS2"/>
  <c r="AO2"/>
  <c r="AK2"/>
  <c r="AG2"/>
  <c r="AC2"/>
  <c r="Y2"/>
  <c r="U2"/>
  <c r="Q2"/>
  <c r="AT5"/>
  <c r="AP5"/>
  <c r="AL5"/>
  <c r="AH5"/>
  <c r="AD5"/>
  <c r="Z5"/>
  <c r="V5"/>
  <c r="R5"/>
  <c r="N5"/>
  <c r="AR4"/>
  <c r="AN4"/>
  <c r="AJ4"/>
  <c r="AF4"/>
  <c r="AB4"/>
  <c r="X4"/>
  <c r="T4"/>
  <c r="P4"/>
  <c r="AT3"/>
  <c r="AP3"/>
  <c r="AL3"/>
  <c r="AH3"/>
  <c r="AD3"/>
  <c r="Z3"/>
  <c r="V3"/>
  <c r="R3"/>
  <c r="N3"/>
  <c r="AR2"/>
  <c r="AN2"/>
  <c r="AJ2"/>
  <c r="AF2"/>
  <c r="AB2"/>
  <c r="X2"/>
  <c r="T2"/>
  <c r="E37"/>
</calcChain>
</file>

<file path=xl/sharedStrings.xml><?xml version="1.0" encoding="utf-8"?>
<sst xmlns="http://schemas.openxmlformats.org/spreadsheetml/2006/main" count="54" uniqueCount="30">
  <si>
    <t>yi</t>
  </si>
  <si>
    <t>xi2</t>
  </si>
  <si>
    <t>xi1</t>
  </si>
  <si>
    <t>x</t>
  </si>
  <si>
    <t>y</t>
  </si>
  <si>
    <t>f(xi)</t>
  </si>
  <si>
    <t>jumlah SSEtrain</t>
  </si>
  <si>
    <t>SSE</t>
  </si>
  <si>
    <t>w0</t>
  </si>
  <si>
    <t>w1</t>
  </si>
  <si>
    <t>w2</t>
  </si>
  <si>
    <t>w3</t>
  </si>
  <si>
    <t>Transpose</t>
  </si>
  <si>
    <t>Transpose*W</t>
  </si>
  <si>
    <t>Invers</t>
  </si>
  <si>
    <t>Transpose*y</t>
  </si>
  <si>
    <t>Wtopi</t>
  </si>
  <si>
    <t>Watas</t>
  </si>
  <si>
    <t>Wbawah</t>
  </si>
  <si>
    <t>W</t>
  </si>
  <si>
    <t>a</t>
  </si>
  <si>
    <t>xi</t>
  </si>
  <si>
    <t xml:space="preserve"> </t>
  </si>
  <si>
    <t>SSE =</t>
  </si>
  <si>
    <t>inverse</t>
  </si>
  <si>
    <t>W^</t>
  </si>
  <si>
    <t>f(xi1,xi2)</t>
  </si>
  <si>
    <t>transpose</t>
  </si>
  <si>
    <t>w^</t>
  </si>
  <si>
    <t>w4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</si>
</sst>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SG"/>
  <c:chart>
    <c:title>
      <c:layout/>
    </c:title>
    <c:plotArea>
      <c:layout/>
      <c:scatterChart>
        <c:scatterStyle val="lineMarker"/>
        <c:ser>
          <c:idx val="0"/>
          <c:order val="0"/>
          <c:tx>
            <c:v>Training set 1</c:v>
          </c:tx>
          <c:spPr>
            <a:ln w="28575">
              <a:noFill/>
            </a:ln>
          </c:spPr>
          <c:xVal>
            <c:numRef>
              <c:f>'Train set 1'!$B$2:$B$35</c:f>
              <c:numCache>
                <c:formatCode>General</c:formatCode>
                <c:ptCount val="34"/>
                <c:pt idx="0">
                  <c:v>-2.907</c:v>
                </c:pt>
                <c:pt idx="1">
                  <c:v>-2.7450000000000001</c:v>
                </c:pt>
                <c:pt idx="2">
                  <c:v>-2.637</c:v>
                </c:pt>
                <c:pt idx="3">
                  <c:v>-2.42</c:v>
                </c:pt>
                <c:pt idx="4">
                  <c:v>-2.2759999999999998</c:v>
                </c:pt>
                <c:pt idx="5">
                  <c:v>-2.101</c:v>
                </c:pt>
                <c:pt idx="6">
                  <c:v>-1.9730000000000001</c:v>
                </c:pt>
                <c:pt idx="7">
                  <c:v>-1.857</c:v>
                </c:pt>
                <c:pt idx="8">
                  <c:v>-1.643</c:v>
                </c:pt>
                <c:pt idx="9">
                  <c:v>-1.4079999999999999</c:v>
                </c:pt>
                <c:pt idx="10">
                  <c:v>-1.248</c:v>
                </c:pt>
                <c:pt idx="11">
                  <c:v>-0.96299999999999997</c:v>
                </c:pt>
                <c:pt idx="12">
                  <c:v>-0.76600000000000001</c:v>
                </c:pt>
                <c:pt idx="13">
                  <c:v>-0.65400000000000003</c:v>
                </c:pt>
                <c:pt idx="14">
                  <c:v>-0.49399999999999999</c:v>
                </c:pt>
                <c:pt idx="15">
                  <c:v>-0.43</c:v>
                </c:pt>
                <c:pt idx="16">
                  <c:v>-0.27700000000000002</c:v>
                </c:pt>
                <c:pt idx="17">
                  <c:v>-0.108</c:v>
                </c:pt>
                <c:pt idx="18">
                  <c:v>0.112</c:v>
                </c:pt>
                <c:pt idx="19">
                  <c:v>0.23499999999999999</c:v>
                </c:pt>
                <c:pt idx="20">
                  <c:v>0.498</c:v>
                </c:pt>
                <c:pt idx="21">
                  <c:v>0.56599999999999995</c:v>
                </c:pt>
                <c:pt idx="22">
                  <c:v>0.86899999999999999</c:v>
                </c:pt>
                <c:pt idx="23">
                  <c:v>0.95799999999999996</c:v>
                </c:pt>
                <c:pt idx="24">
                  <c:v>1.0149999999999999</c:v>
                </c:pt>
                <c:pt idx="25">
                  <c:v>1.2070000000000001</c:v>
                </c:pt>
                <c:pt idx="26">
                  <c:v>1.427</c:v>
                </c:pt>
                <c:pt idx="27">
                  <c:v>1.905</c:v>
                </c:pt>
                <c:pt idx="28">
                  <c:v>1.946</c:v>
                </c:pt>
                <c:pt idx="29">
                  <c:v>2.133</c:v>
                </c:pt>
                <c:pt idx="30">
                  <c:v>2.4380000000000002</c:v>
                </c:pt>
                <c:pt idx="31">
                  <c:v>2.71</c:v>
                </c:pt>
                <c:pt idx="32">
                  <c:v>2.8959999999999999</c:v>
                </c:pt>
                <c:pt idx="33">
                  <c:v>2.9940000000000002</c:v>
                </c:pt>
              </c:numCache>
            </c:numRef>
          </c:xVal>
          <c:yVal>
            <c:numRef>
              <c:f>'Train set 1'!$C$2:$C$35</c:f>
              <c:numCache>
                <c:formatCode>General</c:formatCode>
                <c:ptCount val="34"/>
                <c:pt idx="0">
                  <c:v>61.107999999999997</c:v>
                </c:pt>
                <c:pt idx="1">
                  <c:v>56.500999999999998</c:v>
                </c:pt>
                <c:pt idx="2">
                  <c:v>55.173000000000002</c:v>
                </c:pt>
                <c:pt idx="3">
                  <c:v>46.509</c:v>
                </c:pt>
                <c:pt idx="4">
                  <c:v>33.646000000000001</c:v>
                </c:pt>
                <c:pt idx="5">
                  <c:v>36.807000000000002</c:v>
                </c:pt>
                <c:pt idx="6">
                  <c:v>29.748999999999999</c:v>
                </c:pt>
                <c:pt idx="7">
                  <c:v>32.362000000000002</c:v>
                </c:pt>
                <c:pt idx="8">
                  <c:v>15.746</c:v>
                </c:pt>
                <c:pt idx="9">
                  <c:v>5.7889999999999997</c:v>
                </c:pt>
                <c:pt idx="10">
                  <c:v>-2.2410000000000001</c:v>
                </c:pt>
                <c:pt idx="11">
                  <c:v>7.1059999999999999</c:v>
                </c:pt>
                <c:pt idx="12">
                  <c:v>9.7799999999999994</c:v>
                </c:pt>
                <c:pt idx="13">
                  <c:v>0.253</c:v>
                </c:pt>
                <c:pt idx="14">
                  <c:v>-8.7789999999999999</c:v>
                </c:pt>
                <c:pt idx="15">
                  <c:v>-4.6130000000000004</c:v>
                </c:pt>
                <c:pt idx="16">
                  <c:v>-7.8860000000000001</c:v>
                </c:pt>
                <c:pt idx="17">
                  <c:v>-5.1050000000000004</c:v>
                </c:pt>
                <c:pt idx="18">
                  <c:v>-1.629</c:v>
                </c:pt>
                <c:pt idx="19">
                  <c:v>0.215</c:v>
                </c:pt>
                <c:pt idx="20">
                  <c:v>-2.5379999999999998</c:v>
                </c:pt>
                <c:pt idx="21">
                  <c:v>7.5529999999999999</c:v>
                </c:pt>
                <c:pt idx="22">
                  <c:v>-3.64</c:v>
                </c:pt>
                <c:pt idx="23">
                  <c:v>6.0780000000000003</c:v>
                </c:pt>
                <c:pt idx="24">
                  <c:v>-2.2360000000000002</c:v>
                </c:pt>
                <c:pt idx="25">
                  <c:v>3.0840000000000001</c:v>
                </c:pt>
                <c:pt idx="26">
                  <c:v>-18.917000000000002</c:v>
                </c:pt>
                <c:pt idx="27">
                  <c:v>-21.356000000000002</c:v>
                </c:pt>
                <c:pt idx="28">
                  <c:v>-32.503999999999998</c:v>
                </c:pt>
                <c:pt idx="29">
                  <c:v>-30.396999999999998</c:v>
                </c:pt>
                <c:pt idx="30">
                  <c:v>-44.834000000000003</c:v>
                </c:pt>
                <c:pt idx="31">
                  <c:v>-77.244</c:v>
                </c:pt>
                <c:pt idx="32">
                  <c:v>-86.025999999999996</c:v>
                </c:pt>
                <c:pt idx="33">
                  <c:v>-94.611000000000004</c:v>
                </c:pt>
              </c:numCache>
            </c:numRef>
          </c:yVal>
        </c:ser>
        <c:axId val="62116224"/>
        <c:axId val="62114432"/>
      </c:scatterChart>
      <c:valAx>
        <c:axId val="62116224"/>
        <c:scaling>
          <c:orientation val="minMax"/>
        </c:scaling>
        <c:axPos val="b"/>
        <c:numFmt formatCode="General" sourceLinked="1"/>
        <c:tickLblPos val="nextTo"/>
        <c:crossAx val="62114432"/>
        <c:crosses val="autoZero"/>
        <c:crossBetween val="midCat"/>
      </c:valAx>
      <c:valAx>
        <c:axId val="62114432"/>
        <c:scaling>
          <c:orientation val="minMax"/>
        </c:scaling>
        <c:axPos val="l"/>
        <c:majorGridlines/>
        <c:numFmt formatCode="General" sourceLinked="1"/>
        <c:tickLblPos val="nextTo"/>
        <c:crossAx val="6211622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SG"/>
  <c:chart>
    <c:plotArea>
      <c:layout/>
      <c:scatterChart>
        <c:scatterStyle val="lineMarker"/>
        <c:ser>
          <c:idx val="0"/>
          <c:order val="0"/>
          <c:tx>
            <c:strRef>
              <c:f>'Nomor 9'!$A$1</c:f>
              <c:strCache>
                <c:ptCount val="1"/>
                <c:pt idx="0">
                  <c:v>xi1</c:v>
                </c:pt>
              </c:strCache>
            </c:strRef>
          </c:tx>
          <c:yVal>
            <c:numRef>
              <c:f>'Nomor 9'!$A$2:$A$37</c:f>
              <c:numCache>
                <c:formatCode>General</c:formatCode>
                <c:ptCount val="36"/>
                <c:pt idx="0">
                  <c:v>-14.741</c:v>
                </c:pt>
                <c:pt idx="1">
                  <c:v>-13.909000000000001</c:v>
                </c:pt>
                <c:pt idx="2">
                  <c:v>-13.510999999999999</c:v>
                </c:pt>
                <c:pt idx="3">
                  <c:v>-11.676</c:v>
                </c:pt>
                <c:pt idx="4">
                  <c:v>-11.182</c:v>
                </c:pt>
                <c:pt idx="5">
                  <c:v>-10.355</c:v>
                </c:pt>
                <c:pt idx="6">
                  <c:v>-10.153</c:v>
                </c:pt>
                <c:pt idx="7">
                  <c:v>-8.75</c:v>
                </c:pt>
                <c:pt idx="8">
                  <c:v>-8.0329999999999995</c:v>
                </c:pt>
                <c:pt idx="9">
                  <c:v>-6.5019999999999998</c:v>
                </c:pt>
                <c:pt idx="10">
                  <c:v>-4.6120000000000001</c:v>
                </c:pt>
                <c:pt idx="11">
                  <c:v>-3.93</c:v>
                </c:pt>
                <c:pt idx="12">
                  <c:v>-2.9460000000000002</c:v>
                </c:pt>
                <c:pt idx="13">
                  <c:v>-2.7679999999999998</c:v>
                </c:pt>
                <c:pt idx="14">
                  <c:v>-1.903</c:v>
                </c:pt>
                <c:pt idx="15">
                  <c:v>-1.351</c:v>
                </c:pt>
                <c:pt idx="16">
                  <c:v>-0.877</c:v>
                </c:pt>
                <c:pt idx="17">
                  <c:v>1.1040000000000001</c:v>
                </c:pt>
                <c:pt idx="18">
                  <c:v>2.476</c:v>
                </c:pt>
                <c:pt idx="19">
                  <c:v>3.1789999999999998</c:v>
                </c:pt>
                <c:pt idx="20">
                  <c:v>3.3260000000000001</c:v>
                </c:pt>
                <c:pt idx="21">
                  <c:v>3.7480000000000002</c:v>
                </c:pt>
                <c:pt idx="22">
                  <c:v>5.5579999999999998</c:v>
                </c:pt>
                <c:pt idx="23">
                  <c:v>6.8120000000000003</c:v>
                </c:pt>
                <c:pt idx="24">
                  <c:v>7.3840000000000003</c:v>
                </c:pt>
                <c:pt idx="25">
                  <c:v>7.8630000000000004</c:v>
                </c:pt>
                <c:pt idx="26">
                  <c:v>9.1530000000000005</c:v>
                </c:pt>
                <c:pt idx="27">
                  <c:v>10.053000000000001</c:v>
                </c:pt>
                <c:pt idx="28">
                  <c:v>10.707000000000001</c:v>
                </c:pt>
                <c:pt idx="29">
                  <c:v>11.526999999999999</c:v>
                </c:pt>
                <c:pt idx="30">
                  <c:v>11.999000000000001</c:v>
                </c:pt>
                <c:pt idx="31">
                  <c:v>12.965999999999999</c:v>
                </c:pt>
                <c:pt idx="32">
                  <c:v>13.907999999999999</c:v>
                </c:pt>
                <c:pt idx="33">
                  <c:v>14.984</c:v>
                </c:pt>
              </c:numCache>
            </c:numRef>
          </c:yVal>
        </c:ser>
        <c:ser>
          <c:idx val="1"/>
          <c:order val="1"/>
          <c:tx>
            <c:strRef>
              <c:f>'Nomor 9'!$B$1</c:f>
              <c:strCache>
                <c:ptCount val="1"/>
                <c:pt idx="0">
                  <c:v>xi2</c:v>
                </c:pt>
              </c:strCache>
            </c:strRef>
          </c:tx>
          <c:yVal>
            <c:numRef>
              <c:f>'Nomor 9'!$B$2:$B$37</c:f>
              <c:numCache>
                <c:formatCode>General</c:formatCode>
                <c:ptCount val="36"/>
                <c:pt idx="0">
                  <c:v>-14.99</c:v>
                </c:pt>
                <c:pt idx="1">
                  <c:v>-13.587999999999999</c:v>
                </c:pt>
                <c:pt idx="2">
                  <c:v>-12.161</c:v>
                </c:pt>
                <c:pt idx="3">
                  <c:v>-11.112</c:v>
                </c:pt>
                <c:pt idx="4">
                  <c:v>-9.9730000000000008</c:v>
                </c:pt>
                <c:pt idx="5">
                  <c:v>-8.59</c:v>
                </c:pt>
                <c:pt idx="6">
                  <c:v>-8.2479999999999993</c:v>
                </c:pt>
                <c:pt idx="7">
                  <c:v>-7.99</c:v>
                </c:pt>
                <c:pt idx="8">
                  <c:v>-7.7220000000000004</c:v>
                </c:pt>
                <c:pt idx="9">
                  <c:v>-6.1989999999999998</c:v>
                </c:pt>
                <c:pt idx="10">
                  <c:v>-5.3040000000000003</c:v>
                </c:pt>
                <c:pt idx="11">
                  <c:v>-5.1289999999999996</c:v>
                </c:pt>
                <c:pt idx="12">
                  <c:v>-4.5999999999999996</c:v>
                </c:pt>
                <c:pt idx="13">
                  <c:v>-4.3049999999999997</c:v>
                </c:pt>
                <c:pt idx="14">
                  <c:v>-3.0649999999999999</c:v>
                </c:pt>
                <c:pt idx="15">
                  <c:v>-1.861</c:v>
                </c:pt>
                <c:pt idx="16">
                  <c:v>0.69099999999999995</c:v>
                </c:pt>
                <c:pt idx="17">
                  <c:v>1.226</c:v>
                </c:pt>
                <c:pt idx="18">
                  <c:v>1.577</c:v>
                </c:pt>
                <c:pt idx="19">
                  <c:v>2.78</c:v>
                </c:pt>
                <c:pt idx="20">
                  <c:v>3.6840000000000002</c:v>
                </c:pt>
                <c:pt idx="21">
                  <c:v>5.7850000000000001</c:v>
                </c:pt>
                <c:pt idx="22">
                  <c:v>7.3460000000000001</c:v>
                </c:pt>
                <c:pt idx="23">
                  <c:v>7.4550000000000001</c:v>
                </c:pt>
                <c:pt idx="24">
                  <c:v>7.8979999999999997</c:v>
                </c:pt>
                <c:pt idx="25">
                  <c:v>8.7769999999999992</c:v>
                </c:pt>
                <c:pt idx="26">
                  <c:v>9.3089999999999993</c:v>
                </c:pt>
                <c:pt idx="27">
                  <c:v>9.7940000000000005</c:v>
                </c:pt>
                <c:pt idx="28">
                  <c:v>9.9700000000000006</c:v>
                </c:pt>
                <c:pt idx="29">
                  <c:v>11.768000000000001</c:v>
                </c:pt>
                <c:pt idx="30">
                  <c:v>12.885</c:v>
                </c:pt>
                <c:pt idx="31">
                  <c:v>13.21</c:v>
                </c:pt>
                <c:pt idx="32">
                  <c:v>14.414</c:v>
                </c:pt>
                <c:pt idx="33">
                  <c:v>14.98</c:v>
                </c:pt>
              </c:numCache>
            </c:numRef>
          </c:yVal>
        </c:ser>
        <c:ser>
          <c:idx val="2"/>
          <c:order val="2"/>
          <c:tx>
            <c:strRef>
              <c:f>'Nomor 9'!$C$1</c:f>
              <c:strCache>
                <c:ptCount val="1"/>
                <c:pt idx="0">
                  <c:v>yi</c:v>
                </c:pt>
              </c:strCache>
            </c:strRef>
          </c:tx>
          <c:yVal>
            <c:numRef>
              <c:f>'Nomor 9'!$C$2:$C$37</c:f>
              <c:numCache>
                <c:formatCode>General</c:formatCode>
                <c:ptCount val="36"/>
                <c:pt idx="0">
                  <c:v>126.74</c:v>
                </c:pt>
                <c:pt idx="1">
                  <c:v>107.4</c:v>
                </c:pt>
                <c:pt idx="2">
                  <c:v>75.962999999999994</c:v>
                </c:pt>
                <c:pt idx="3">
                  <c:v>55.152000000000001</c:v>
                </c:pt>
                <c:pt idx="4">
                  <c:v>55.652999999999999</c:v>
                </c:pt>
                <c:pt idx="5">
                  <c:v>37.073999999999998</c:v>
                </c:pt>
                <c:pt idx="6">
                  <c:v>43.837000000000003</c:v>
                </c:pt>
                <c:pt idx="7">
                  <c:v>16.992999999999999</c:v>
                </c:pt>
                <c:pt idx="8">
                  <c:v>28.95</c:v>
                </c:pt>
                <c:pt idx="9">
                  <c:v>16.498000000000001</c:v>
                </c:pt>
                <c:pt idx="10">
                  <c:v>0.81499999999999995</c:v>
                </c:pt>
                <c:pt idx="11">
                  <c:v>5.4009999999999998</c:v>
                </c:pt>
                <c:pt idx="12">
                  <c:v>2.0129999999999999</c:v>
                </c:pt>
                <c:pt idx="13">
                  <c:v>6.6669999999999998</c:v>
                </c:pt>
                <c:pt idx="14">
                  <c:v>10.605</c:v>
                </c:pt>
                <c:pt idx="15">
                  <c:v>-7.2069999999999999</c:v>
                </c:pt>
                <c:pt idx="16">
                  <c:v>10.563000000000001</c:v>
                </c:pt>
                <c:pt idx="17">
                  <c:v>10.965</c:v>
                </c:pt>
                <c:pt idx="18">
                  <c:v>-1.448</c:v>
                </c:pt>
                <c:pt idx="19">
                  <c:v>-0.223</c:v>
                </c:pt>
                <c:pt idx="20">
                  <c:v>2.722</c:v>
                </c:pt>
                <c:pt idx="21">
                  <c:v>3.54</c:v>
                </c:pt>
                <c:pt idx="22">
                  <c:v>-1.3180000000000001</c:v>
                </c:pt>
                <c:pt idx="23">
                  <c:v>-4.4089999999999998</c:v>
                </c:pt>
                <c:pt idx="24">
                  <c:v>-16.689</c:v>
                </c:pt>
                <c:pt idx="25">
                  <c:v>-20.469000000000001</c:v>
                </c:pt>
                <c:pt idx="26">
                  <c:v>-15.055</c:v>
                </c:pt>
                <c:pt idx="27">
                  <c:v>-31.661999999999999</c:v>
                </c:pt>
                <c:pt idx="28">
                  <c:v>-29.46</c:v>
                </c:pt>
                <c:pt idx="29">
                  <c:v>-61.319000000000003</c:v>
                </c:pt>
                <c:pt idx="30">
                  <c:v>-65.427999999999997</c:v>
                </c:pt>
                <c:pt idx="31">
                  <c:v>-77.927000000000007</c:v>
                </c:pt>
                <c:pt idx="32">
                  <c:v>-90.614999999999995</c:v>
                </c:pt>
                <c:pt idx="33">
                  <c:v>-131.86000000000001</c:v>
                </c:pt>
              </c:numCache>
            </c:numRef>
          </c:yVal>
        </c:ser>
        <c:axId val="84467712"/>
        <c:axId val="80193024"/>
      </c:scatterChart>
      <c:valAx>
        <c:axId val="84467712"/>
        <c:scaling>
          <c:orientation val="minMax"/>
        </c:scaling>
        <c:axPos val="b"/>
        <c:tickLblPos val="nextTo"/>
        <c:crossAx val="80193024"/>
        <c:crosses val="autoZero"/>
        <c:crossBetween val="midCat"/>
      </c:valAx>
      <c:valAx>
        <c:axId val="80193024"/>
        <c:scaling>
          <c:orientation val="minMax"/>
        </c:scaling>
        <c:axPos val="l"/>
        <c:majorGridlines/>
        <c:numFmt formatCode="General" sourceLinked="1"/>
        <c:tickLblPos val="nextTo"/>
        <c:crossAx val="84467712"/>
        <c:crosses val="autoZero"/>
        <c:crossBetween val="midCat"/>
      </c:valAx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200025</xdr:colOff>
      <xdr:row>6</xdr:row>
      <xdr:rowOff>104775</xdr:rowOff>
    </xdr:from>
    <xdr:to>
      <xdr:col>7</xdr:col>
      <xdr:colOff>542925</xdr:colOff>
      <xdr:row>20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200025</xdr:colOff>
      <xdr:row>5</xdr:row>
      <xdr:rowOff>104775</xdr:rowOff>
    </xdr:from>
    <xdr:to>
      <xdr:col>8</xdr:col>
      <xdr:colOff>333375</xdr:colOff>
      <xdr:row>19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U49"/>
  <sheetViews>
    <sheetView workbookViewId="0">
      <selection activeCell="E2" sqref="E2"/>
    </sheetView>
  </sheetViews>
  <sheetFormatPr defaultRowHeight="15"/>
  <cols>
    <col min="4" max="4" width="14.85546875" bestFit="1" customWidth="1"/>
    <col min="5" max="5" width="12" bestFit="1" customWidth="1"/>
    <col min="12" max="12" width="12.7109375" bestFit="1" customWidth="1"/>
    <col min="14" max="14" width="12.85546875" bestFit="1" customWidth="1"/>
    <col min="15" max="16" width="12.7109375" bestFit="1" customWidth="1"/>
  </cols>
  <sheetData>
    <row r="1" spans="2:47">
      <c r="B1" t="s">
        <v>3</v>
      </c>
      <c r="C1" t="s">
        <v>4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17</v>
      </c>
      <c r="K1" t="s">
        <v>18</v>
      </c>
      <c r="L1" t="s">
        <v>19</v>
      </c>
      <c r="M1" t="s">
        <v>20</v>
      </c>
      <c r="N1" t="s">
        <v>12</v>
      </c>
    </row>
    <row r="2" spans="2:47">
      <c r="B2">
        <v>-2.907</v>
      </c>
      <c r="C2">
        <v>61.107999999999997</v>
      </c>
      <c r="D2">
        <f>(-2.7*B2)+5.9</f>
        <v>13.748900000000001</v>
      </c>
      <c r="E2">
        <f>(D2-C2)^2</f>
        <v>2242.8843528099997</v>
      </c>
      <c r="F2">
        <v>1</v>
      </c>
      <c r="G2">
        <v>-2.907</v>
      </c>
      <c r="H2">
        <f>B2^2</f>
        <v>8.4506490000000003</v>
      </c>
      <c r="I2">
        <f>B2^3</f>
        <v>-24.566036643</v>
      </c>
      <c r="J2">
        <f>($B2-($B$36))*($C2-($C$36))</f>
        <v>-175.32825342560554</v>
      </c>
      <c r="K2">
        <f>(B2-($B$36))^2</f>
        <v>7.9457660899653977</v>
      </c>
      <c r="L2">
        <f>J37/K37</f>
        <v>-18.756578125856691</v>
      </c>
      <c r="M2">
        <f>(C36-L2)*B36</f>
        <v>-1.5576805497619608</v>
      </c>
      <c r="N2">
        <f t="array" ref="N2:AU5">TRANSPOSE(F2:I35)</f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</row>
    <row r="3" spans="2:47">
      <c r="B3">
        <v>-2.7450000000000001</v>
      </c>
      <c r="C3">
        <v>56.500999999999998</v>
      </c>
      <c r="D3">
        <f t="shared" ref="D3:D35" si="0">(-2.7*B3)+5.9</f>
        <v>13.311500000000002</v>
      </c>
      <c r="E3">
        <f t="shared" ref="E3:E35" si="1">(D3-C3)^2</f>
        <v>1865.3329102499995</v>
      </c>
      <c r="F3">
        <v>1</v>
      </c>
      <c r="G3">
        <v>-2.7450000000000001</v>
      </c>
      <c r="H3">
        <f t="shared" ref="H3:H35" si="2">B3^2</f>
        <v>7.535025000000001</v>
      </c>
      <c r="I3">
        <f t="shared" ref="I3:I35" si="3">B3^3</f>
        <v>-20.683643625000002</v>
      </c>
      <c r="J3">
        <f t="shared" ref="J3:J35" si="4">($B3-($B$36))*($C3-($C$36))</f>
        <v>-153.01201513148791</v>
      </c>
      <c r="K3">
        <f t="shared" ref="K3:K35" si="5">(B3-($B$36))^2</f>
        <v>7.0587112664359868</v>
      </c>
      <c r="N3">
        <v>-2.907</v>
      </c>
      <c r="O3">
        <v>-2.7450000000000001</v>
      </c>
      <c r="P3">
        <v>-2.637</v>
      </c>
      <c r="Q3">
        <v>-2.42</v>
      </c>
      <c r="R3">
        <v>-2.2759999999999998</v>
      </c>
      <c r="S3">
        <v>-2.101</v>
      </c>
      <c r="T3">
        <v>-1.9730000000000001</v>
      </c>
      <c r="U3">
        <v>-1.857</v>
      </c>
      <c r="V3">
        <v>-1.643</v>
      </c>
      <c r="W3">
        <v>-1.4079999999999999</v>
      </c>
      <c r="X3">
        <v>-1.248</v>
      </c>
      <c r="Y3">
        <v>-0.96299999999999997</v>
      </c>
      <c r="Z3">
        <v>-0.76600000000000001</v>
      </c>
      <c r="AA3">
        <v>-0.65400000000000003</v>
      </c>
      <c r="AB3">
        <v>-0.49399999999999999</v>
      </c>
      <c r="AC3">
        <v>-0.43</v>
      </c>
      <c r="AD3">
        <v>-0.27700000000000002</v>
      </c>
      <c r="AE3">
        <v>-0.108</v>
      </c>
      <c r="AF3">
        <v>0.112</v>
      </c>
      <c r="AG3">
        <v>0.23499999999999999</v>
      </c>
      <c r="AH3">
        <v>0.498</v>
      </c>
      <c r="AI3">
        <v>0.56599999999999995</v>
      </c>
      <c r="AJ3">
        <v>0.86899999999999999</v>
      </c>
      <c r="AK3">
        <v>0.95799999999999996</v>
      </c>
      <c r="AL3">
        <v>1.0149999999999999</v>
      </c>
      <c r="AM3">
        <v>1.2070000000000001</v>
      </c>
      <c r="AN3">
        <v>1.427</v>
      </c>
      <c r="AO3">
        <v>1.905</v>
      </c>
      <c r="AP3">
        <v>1.946</v>
      </c>
      <c r="AQ3">
        <v>2.133</v>
      </c>
      <c r="AR3">
        <v>2.4380000000000002</v>
      </c>
      <c r="AS3">
        <v>2.71</v>
      </c>
      <c r="AT3">
        <v>2.8959999999999999</v>
      </c>
      <c r="AU3">
        <v>2.9940000000000002</v>
      </c>
    </row>
    <row r="4" spans="2:47">
      <c r="B4">
        <v>-2.637</v>
      </c>
      <c r="C4">
        <v>55.173000000000002</v>
      </c>
      <c r="D4">
        <f t="shared" si="0"/>
        <v>13.0199</v>
      </c>
      <c r="E4">
        <f t="shared" si="1"/>
        <v>1776.8838396100002</v>
      </c>
      <c r="F4">
        <v>1</v>
      </c>
      <c r="G4">
        <v>-2.637</v>
      </c>
      <c r="H4">
        <f t="shared" si="2"/>
        <v>6.9537690000000003</v>
      </c>
      <c r="I4">
        <f t="shared" si="3"/>
        <v>-18.337088853000001</v>
      </c>
      <c r="J4">
        <f t="shared" si="4"/>
        <v>-143.40723195501732</v>
      </c>
      <c r="K4">
        <f t="shared" si="5"/>
        <v>6.4965013840830448</v>
      </c>
      <c r="N4">
        <v>8.4506490000000003</v>
      </c>
      <c r="O4">
        <v>7.535025000000001</v>
      </c>
      <c r="P4">
        <v>6.9537690000000003</v>
      </c>
      <c r="Q4">
        <v>5.8563999999999998</v>
      </c>
      <c r="R4">
        <v>5.1801759999999994</v>
      </c>
      <c r="S4">
        <v>4.4142010000000003</v>
      </c>
      <c r="T4">
        <v>3.8927290000000005</v>
      </c>
      <c r="U4">
        <v>3.4484490000000001</v>
      </c>
      <c r="V4">
        <v>2.699449</v>
      </c>
      <c r="W4">
        <v>1.9824639999999998</v>
      </c>
      <c r="X4">
        <v>1.557504</v>
      </c>
      <c r="Y4">
        <v>0.92736899999999989</v>
      </c>
      <c r="Z4">
        <v>0.58675600000000006</v>
      </c>
      <c r="AA4">
        <v>0.42771600000000004</v>
      </c>
      <c r="AB4">
        <v>0.244036</v>
      </c>
      <c r="AC4">
        <v>0.18489999999999998</v>
      </c>
      <c r="AD4">
        <v>7.6729000000000019E-2</v>
      </c>
      <c r="AE4">
        <v>1.1663999999999999E-2</v>
      </c>
      <c r="AF4">
        <v>1.2544000000000001E-2</v>
      </c>
      <c r="AG4">
        <v>5.5224999999999996E-2</v>
      </c>
      <c r="AH4">
        <v>0.248004</v>
      </c>
      <c r="AI4">
        <v>0.32035599999999992</v>
      </c>
      <c r="AJ4">
        <v>0.75516099999999997</v>
      </c>
      <c r="AK4">
        <v>0.91776399999999991</v>
      </c>
      <c r="AL4">
        <v>1.0302249999999997</v>
      </c>
      <c r="AM4">
        <v>1.4568490000000003</v>
      </c>
      <c r="AN4">
        <v>2.0363290000000003</v>
      </c>
      <c r="AO4">
        <v>3.6290249999999999</v>
      </c>
      <c r="AP4">
        <v>3.7869159999999997</v>
      </c>
      <c r="AQ4">
        <v>4.5496889999999999</v>
      </c>
      <c r="AR4">
        <v>5.9438440000000012</v>
      </c>
      <c r="AS4">
        <v>7.3441000000000001</v>
      </c>
      <c r="AT4">
        <v>8.3868159999999996</v>
      </c>
      <c r="AU4">
        <v>8.9640360000000019</v>
      </c>
    </row>
    <row r="5" spans="2:47">
      <c r="B5">
        <v>-2.42</v>
      </c>
      <c r="C5">
        <v>46.509</v>
      </c>
      <c r="D5">
        <f t="shared" si="0"/>
        <v>12.434000000000001</v>
      </c>
      <c r="E5">
        <f t="shared" si="1"/>
        <v>1161.1056250000001</v>
      </c>
      <c r="F5">
        <v>1</v>
      </c>
      <c r="G5">
        <v>-2.42</v>
      </c>
      <c r="H5">
        <f t="shared" si="2"/>
        <v>5.8563999999999998</v>
      </c>
      <c r="I5">
        <f t="shared" si="3"/>
        <v>-14.172488</v>
      </c>
      <c r="J5">
        <f t="shared" si="4"/>
        <v>-110.99500574913496</v>
      </c>
      <c r="K5">
        <f t="shared" si="5"/>
        <v>5.437400972318339</v>
      </c>
      <c r="N5">
        <v>-24.566036643</v>
      </c>
      <c r="O5">
        <v>-20.683643625000002</v>
      </c>
      <c r="P5">
        <v>-18.337088853000001</v>
      </c>
      <c r="Q5">
        <v>-14.172488</v>
      </c>
      <c r="R5">
        <v>-11.790080575999998</v>
      </c>
      <c r="S5">
        <v>-9.2742363010000002</v>
      </c>
      <c r="T5">
        <v>-7.6803543170000017</v>
      </c>
      <c r="U5">
        <v>-6.4037697930000004</v>
      </c>
      <c r="V5">
        <v>-4.435194707</v>
      </c>
      <c r="W5">
        <v>-2.7913093119999997</v>
      </c>
      <c r="X5">
        <v>-1.943764992</v>
      </c>
      <c r="Y5">
        <v>-0.89305634699999981</v>
      </c>
      <c r="Z5">
        <v>-0.44945509600000005</v>
      </c>
      <c r="AA5">
        <v>-0.27972626400000006</v>
      </c>
      <c r="AB5">
        <v>-0.120553784</v>
      </c>
      <c r="AC5">
        <v>-7.9506999999999994E-2</v>
      </c>
      <c r="AD5">
        <v>-2.1253933000000006E-2</v>
      </c>
      <c r="AE5">
        <v>-1.2597119999999999E-3</v>
      </c>
      <c r="AF5">
        <v>1.4049280000000002E-3</v>
      </c>
      <c r="AG5">
        <v>1.2977874999999998E-2</v>
      </c>
      <c r="AH5">
        <v>0.123505992</v>
      </c>
      <c r="AI5">
        <v>0.18132149599999994</v>
      </c>
      <c r="AJ5">
        <v>0.65623490899999992</v>
      </c>
      <c r="AK5">
        <v>0.87921791199999988</v>
      </c>
      <c r="AL5">
        <v>1.0456783749999996</v>
      </c>
      <c r="AM5">
        <v>1.7584167430000004</v>
      </c>
      <c r="AN5">
        <v>2.9058414830000006</v>
      </c>
      <c r="AO5">
        <v>6.9132926250000004</v>
      </c>
      <c r="AP5">
        <v>7.369338535999999</v>
      </c>
      <c r="AQ5">
        <v>9.7044866370000005</v>
      </c>
      <c r="AR5">
        <v>14.491091672000003</v>
      </c>
      <c r="AS5">
        <v>19.902511000000001</v>
      </c>
      <c r="AT5">
        <v>24.288219135999999</v>
      </c>
      <c r="AU5">
        <v>26.838323784000007</v>
      </c>
    </row>
    <row r="6" spans="2:47">
      <c r="B6">
        <v>-2.2759999999999998</v>
      </c>
      <c r="C6">
        <v>33.646000000000001</v>
      </c>
      <c r="D6">
        <f t="shared" si="0"/>
        <v>12.045200000000001</v>
      </c>
      <c r="E6">
        <f t="shared" si="1"/>
        <v>466.59456064</v>
      </c>
      <c r="F6">
        <v>1</v>
      </c>
      <c r="G6">
        <v>-2.2759999999999998</v>
      </c>
      <c r="H6">
        <f t="shared" si="2"/>
        <v>5.1801759999999994</v>
      </c>
      <c r="I6">
        <f t="shared" si="3"/>
        <v>-11.790080575999998</v>
      </c>
      <c r="J6">
        <f t="shared" si="4"/>
        <v>-75.998618984429072</v>
      </c>
      <c r="K6">
        <f t="shared" si="5"/>
        <v>4.7865717958477498</v>
      </c>
    </row>
    <row r="7" spans="2:47">
      <c r="B7">
        <v>-2.101</v>
      </c>
      <c r="C7">
        <v>36.807000000000002</v>
      </c>
      <c r="D7">
        <f t="shared" si="0"/>
        <v>11.572700000000001</v>
      </c>
      <c r="E7">
        <f t="shared" si="1"/>
        <v>636.76989649000006</v>
      </c>
      <c r="F7">
        <v>1</v>
      </c>
      <c r="G7">
        <v>-2.101</v>
      </c>
      <c r="H7">
        <f t="shared" si="2"/>
        <v>4.4142010000000003</v>
      </c>
      <c r="I7">
        <f t="shared" si="3"/>
        <v>-9.2742363010000002</v>
      </c>
      <c r="J7">
        <f t="shared" si="4"/>
        <v>-76.282163719723201</v>
      </c>
      <c r="K7">
        <f t="shared" si="5"/>
        <v>4.0514585605536331</v>
      </c>
      <c r="N7" t="s">
        <v>13</v>
      </c>
    </row>
    <row r="8" spans="2:47">
      <c r="B8">
        <v>-1.9730000000000001</v>
      </c>
      <c r="C8">
        <v>29.748999999999999</v>
      </c>
      <c r="D8">
        <f t="shared" si="0"/>
        <v>11.2271</v>
      </c>
      <c r="E8">
        <f t="shared" si="1"/>
        <v>343.06077960999994</v>
      </c>
      <c r="F8">
        <v>1</v>
      </c>
      <c r="G8">
        <v>-1.9730000000000001</v>
      </c>
      <c r="H8">
        <f t="shared" si="2"/>
        <v>3.8927290000000005</v>
      </c>
      <c r="I8">
        <f t="shared" si="3"/>
        <v>-7.6803543170000017</v>
      </c>
      <c r="J8">
        <f t="shared" si="4"/>
        <v>-58.128123955017294</v>
      </c>
      <c r="K8">
        <f t="shared" si="5"/>
        <v>3.5525597370242208</v>
      </c>
      <c r="N8">
        <f t="array" ref="N8:Q11">MMULT(N2:AU5,F2:I35)</f>
        <v>34</v>
      </c>
      <c r="O8">
        <v>-2.9980000000000051</v>
      </c>
      <c r="P8">
        <v>103.86686800000001</v>
      </c>
      <c r="Q8">
        <v>-6.8509161519999573</v>
      </c>
    </row>
    <row r="9" spans="2:47">
      <c r="B9">
        <v>-1.857</v>
      </c>
      <c r="C9">
        <v>32.362000000000002</v>
      </c>
      <c r="D9">
        <f t="shared" si="0"/>
        <v>10.913900000000002</v>
      </c>
      <c r="E9">
        <f t="shared" si="1"/>
        <v>460.02099361</v>
      </c>
      <c r="F9">
        <v>1</v>
      </c>
      <c r="G9">
        <v>-1.857</v>
      </c>
      <c r="H9">
        <f t="shared" si="2"/>
        <v>3.4484490000000001</v>
      </c>
      <c r="I9">
        <f t="shared" si="3"/>
        <v>-6.4037697930000004</v>
      </c>
      <c r="J9">
        <f t="shared" si="4"/>
        <v>-59.172609602076129</v>
      </c>
      <c r="K9">
        <f t="shared" si="5"/>
        <v>3.1287366782006911</v>
      </c>
      <c r="N9">
        <v>-2.9980000000000051</v>
      </c>
      <c r="O9">
        <v>103.86686800000001</v>
      </c>
      <c r="P9">
        <v>-6.8509161519999573</v>
      </c>
      <c r="Q9">
        <v>596.41518083099209</v>
      </c>
    </row>
    <row r="10" spans="2:47">
      <c r="B10">
        <v>-1.643</v>
      </c>
      <c r="C10">
        <v>15.746</v>
      </c>
      <c r="D10">
        <f t="shared" si="0"/>
        <v>10.336100000000002</v>
      </c>
      <c r="E10">
        <f t="shared" si="1"/>
        <v>29.267018009999983</v>
      </c>
      <c r="F10">
        <v>1</v>
      </c>
      <c r="G10">
        <v>-1.643</v>
      </c>
      <c r="H10">
        <f t="shared" si="2"/>
        <v>2.699449</v>
      </c>
      <c r="I10">
        <f t="shared" si="3"/>
        <v>-4.435194707</v>
      </c>
      <c r="J10">
        <f t="shared" si="4"/>
        <v>-26.178700955017305</v>
      </c>
      <c r="K10">
        <f t="shared" si="5"/>
        <v>2.4174762076124563</v>
      </c>
      <c r="N10">
        <v>103.86686800000001</v>
      </c>
      <c r="O10">
        <v>-6.8509161519999573</v>
      </c>
      <c r="P10">
        <v>596.41518083099209</v>
      </c>
      <c r="Q10">
        <v>34.928521923245398</v>
      </c>
    </row>
    <row r="11" spans="2:47">
      <c r="B11">
        <v>-1.4079999999999999</v>
      </c>
      <c r="C11">
        <v>5.7889999999999997</v>
      </c>
      <c r="D11">
        <f t="shared" si="0"/>
        <v>9.7016000000000009</v>
      </c>
      <c r="E11">
        <f t="shared" si="1"/>
        <v>15.308438760000008</v>
      </c>
      <c r="F11">
        <v>1</v>
      </c>
      <c r="G11">
        <v>-1.4079999999999999</v>
      </c>
      <c r="H11">
        <f t="shared" si="2"/>
        <v>1.9824639999999998</v>
      </c>
      <c r="I11">
        <f t="shared" si="3"/>
        <v>-2.7913093119999997</v>
      </c>
      <c r="J11">
        <f t="shared" si="4"/>
        <v>-9.0805023373702447</v>
      </c>
      <c r="K11">
        <f t="shared" si="5"/>
        <v>1.7419341487889266</v>
      </c>
      <c r="N11">
        <v>-6.8509161519999573</v>
      </c>
      <c r="O11">
        <v>596.41518083099209</v>
      </c>
      <c r="P11">
        <v>34.928521923245398</v>
      </c>
      <c r="Q11">
        <v>4052.2388569100676</v>
      </c>
    </row>
    <row r="12" spans="2:47">
      <c r="B12">
        <v>-1.248</v>
      </c>
      <c r="C12">
        <v>-2.2410000000000001</v>
      </c>
      <c r="D12">
        <f t="shared" si="0"/>
        <v>9.2696000000000005</v>
      </c>
      <c r="E12">
        <f t="shared" si="1"/>
        <v>132.49391236</v>
      </c>
      <c r="F12">
        <v>1</v>
      </c>
      <c r="G12">
        <v>-1.248</v>
      </c>
      <c r="H12">
        <f t="shared" si="2"/>
        <v>1.557504</v>
      </c>
      <c r="I12">
        <f t="shared" si="3"/>
        <v>-1.943764992</v>
      </c>
      <c r="J12">
        <f t="shared" si="4"/>
        <v>1.333694721453283</v>
      </c>
      <c r="K12">
        <f t="shared" si="5"/>
        <v>1.3451906193771621</v>
      </c>
    </row>
    <row r="13" spans="2:47">
      <c r="B13">
        <v>-0.96299999999999997</v>
      </c>
      <c r="C13">
        <v>7.1059999999999999</v>
      </c>
      <c r="D13">
        <f t="shared" si="0"/>
        <v>8.5000999999999998</v>
      </c>
      <c r="E13">
        <f t="shared" si="1"/>
        <v>1.9435148099999997</v>
      </c>
      <c r="F13">
        <v>1</v>
      </c>
      <c r="G13">
        <v>-0.96299999999999997</v>
      </c>
      <c r="H13">
        <f t="shared" si="2"/>
        <v>0.92736899999999989</v>
      </c>
      <c r="I13">
        <f t="shared" si="3"/>
        <v>-0.89305634699999981</v>
      </c>
      <c r="J13">
        <f t="shared" si="4"/>
        <v>-7.171005660899656</v>
      </c>
      <c r="K13">
        <f t="shared" si="5"/>
        <v>0.76531620761245645</v>
      </c>
      <c r="N13" t="s">
        <v>14</v>
      </c>
    </row>
    <row r="14" spans="2:47">
      <c r="B14">
        <v>-0.76600000000000001</v>
      </c>
      <c r="C14">
        <v>9.7799999999999994</v>
      </c>
      <c r="D14">
        <f t="shared" si="0"/>
        <v>7.9682000000000004</v>
      </c>
      <c r="E14">
        <f t="shared" si="1"/>
        <v>3.2826192399999963</v>
      </c>
      <c r="F14">
        <v>1</v>
      </c>
      <c r="G14">
        <v>-0.76600000000000001</v>
      </c>
      <c r="H14">
        <f t="shared" si="2"/>
        <v>0.58675600000000006</v>
      </c>
      <c r="I14">
        <f t="shared" si="3"/>
        <v>-0.44945509600000005</v>
      </c>
      <c r="J14">
        <f t="shared" si="4"/>
        <v>-7.3686793961937722</v>
      </c>
      <c r="K14">
        <f t="shared" si="5"/>
        <v>0.45944473702422134</v>
      </c>
      <c r="N14">
        <f t="array" ref="N14:Q17">MINVERSE(N8:Q11)</f>
        <v>6.301420996857536E-2</v>
      </c>
      <c r="O14">
        <v>-4.0152404791354824E-4</v>
      </c>
      <c r="P14">
        <v>-1.0993909688759136E-2</v>
      </c>
      <c r="Q14">
        <v>2.6039460144612148E-4</v>
      </c>
    </row>
    <row r="15" spans="2:47">
      <c r="B15">
        <v>-0.65400000000000003</v>
      </c>
      <c r="C15">
        <v>0.253</v>
      </c>
      <c r="D15">
        <f t="shared" si="0"/>
        <v>7.6658000000000008</v>
      </c>
      <c r="E15">
        <f t="shared" si="1"/>
        <v>54.949603840000009</v>
      </c>
      <c r="F15">
        <v>1</v>
      </c>
      <c r="G15">
        <v>-0.65400000000000003</v>
      </c>
      <c r="H15">
        <f t="shared" si="2"/>
        <v>0.42771600000000004</v>
      </c>
      <c r="I15">
        <f t="shared" si="3"/>
        <v>-0.27972626400000006</v>
      </c>
      <c r="J15">
        <f t="shared" si="4"/>
        <v>-0.76051674913495004</v>
      </c>
      <c r="K15">
        <f t="shared" si="5"/>
        <v>0.32015626643598605</v>
      </c>
      <c r="N15">
        <v>-4.0152404791354585E-4</v>
      </c>
      <c r="O15">
        <v>6.3116865820985107E-2</v>
      </c>
      <c r="P15">
        <v>1.3396942531943364E-3</v>
      </c>
      <c r="Q15">
        <v>-9.3018705512657902E-3</v>
      </c>
    </row>
    <row r="16" spans="2:47">
      <c r="B16">
        <v>-0.49399999999999999</v>
      </c>
      <c r="C16">
        <v>-8.7789999999999999</v>
      </c>
      <c r="D16">
        <f t="shared" si="0"/>
        <v>7.2338000000000005</v>
      </c>
      <c r="E16">
        <f t="shared" si="1"/>
        <v>256.40976383999998</v>
      </c>
      <c r="F16">
        <v>1</v>
      </c>
      <c r="G16">
        <v>-0.49399999999999999</v>
      </c>
      <c r="H16">
        <f t="shared" si="2"/>
        <v>0.244036</v>
      </c>
      <c r="I16">
        <f t="shared" si="3"/>
        <v>-0.120553784</v>
      </c>
      <c r="J16">
        <f t="shared" si="4"/>
        <v>3.119935486159167</v>
      </c>
      <c r="K16">
        <f t="shared" si="5"/>
        <v>0.16469273702422135</v>
      </c>
      <c r="N16">
        <v>-1.0993909688759133E-2</v>
      </c>
      <c r="O16">
        <v>1.3396942531943364E-3</v>
      </c>
      <c r="P16">
        <v>3.6211480592833207E-3</v>
      </c>
      <c r="Q16">
        <v>-2.4697796167835723E-4</v>
      </c>
    </row>
    <row r="17" spans="2:47">
      <c r="B17">
        <v>-0.43</v>
      </c>
      <c r="C17">
        <v>-4.6130000000000004</v>
      </c>
      <c r="D17">
        <f t="shared" si="0"/>
        <v>7.0609999999999999</v>
      </c>
      <c r="E17">
        <f t="shared" si="1"/>
        <v>136.282276</v>
      </c>
      <c r="F17">
        <v>1</v>
      </c>
      <c r="G17">
        <v>-0.43</v>
      </c>
      <c r="H17">
        <f t="shared" si="2"/>
        <v>0.18489999999999998</v>
      </c>
      <c r="I17">
        <f t="shared" si="3"/>
        <v>-7.9506999999999994E-2</v>
      </c>
      <c r="J17">
        <f t="shared" si="4"/>
        <v>1.2038723096885797</v>
      </c>
      <c r="K17">
        <f t="shared" si="5"/>
        <v>0.11684332525951545</v>
      </c>
      <c r="N17">
        <v>2.603946014461211E-4</v>
      </c>
      <c r="O17">
        <v>-9.301870551265792E-3</v>
      </c>
      <c r="P17">
        <v>-2.4697796167835723E-4</v>
      </c>
      <c r="Q17">
        <v>1.618410847733302E-3</v>
      </c>
    </row>
    <row r="18" spans="2:47">
      <c r="B18">
        <v>-0.27700000000000002</v>
      </c>
      <c r="C18">
        <v>-7.8860000000000001</v>
      </c>
      <c r="D18">
        <f t="shared" si="0"/>
        <v>6.6479000000000008</v>
      </c>
      <c r="E18">
        <f t="shared" si="1"/>
        <v>211.23424921000003</v>
      </c>
      <c r="F18">
        <v>1</v>
      </c>
      <c r="G18">
        <v>-0.27700000000000002</v>
      </c>
      <c r="H18">
        <f t="shared" si="2"/>
        <v>7.6729000000000019E-2</v>
      </c>
      <c r="I18">
        <f t="shared" si="3"/>
        <v>-2.1253933000000006E-2</v>
      </c>
      <c r="J18">
        <f t="shared" si="4"/>
        <v>1.2830392214532857</v>
      </c>
      <c r="K18">
        <f t="shared" si="5"/>
        <v>3.5654325259515528E-2</v>
      </c>
    </row>
    <row r="19" spans="2:47">
      <c r="B19">
        <v>-0.108</v>
      </c>
      <c r="C19">
        <v>-5.1050000000000004</v>
      </c>
      <c r="D19">
        <f t="shared" si="0"/>
        <v>6.1916000000000002</v>
      </c>
      <c r="E19">
        <f t="shared" si="1"/>
        <v>127.61317156000004</v>
      </c>
      <c r="F19">
        <v>1</v>
      </c>
      <c r="G19">
        <v>-0.108</v>
      </c>
      <c r="H19">
        <f t="shared" si="2"/>
        <v>1.1663999999999999E-2</v>
      </c>
      <c r="I19">
        <f t="shared" si="3"/>
        <v>-1.2597119999999999E-3</v>
      </c>
      <c r="J19">
        <f t="shared" si="4"/>
        <v>7.9569897923874783E-2</v>
      </c>
      <c r="K19">
        <f t="shared" si="5"/>
        <v>3.9297231833909456E-4</v>
      </c>
      <c r="N19" t="s">
        <v>15</v>
      </c>
    </row>
    <row r="20" spans="2:47">
      <c r="B20">
        <v>0.112</v>
      </c>
      <c r="C20">
        <v>-1.629</v>
      </c>
      <c r="D20">
        <f t="shared" si="0"/>
        <v>5.5975999999999999</v>
      </c>
      <c r="E20">
        <f t="shared" si="1"/>
        <v>52.223747559999993</v>
      </c>
      <c r="F20">
        <v>1</v>
      </c>
      <c r="G20">
        <v>0.112</v>
      </c>
      <c r="H20">
        <f t="shared" si="2"/>
        <v>1.2544000000000001E-2</v>
      </c>
      <c r="I20">
        <f t="shared" si="3"/>
        <v>1.4049280000000002E-3</v>
      </c>
      <c r="J20">
        <f t="shared" si="4"/>
        <v>-0.10767727854671219</v>
      </c>
      <c r="K20">
        <f t="shared" si="5"/>
        <v>4.0070619377162692E-2</v>
      </c>
      <c r="N20">
        <f t="array" ref="N20:N23">MMULT(N2:AU5,C2:C35)</f>
        <v>-37.097000000000122</v>
      </c>
    </row>
    <row r="21" spans="2:47">
      <c r="B21">
        <v>0.23499999999999999</v>
      </c>
      <c r="C21">
        <v>0.215</v>
      </c>
      <c r="D21">
        <f t="shared" si="0"/>
        <v>5.2655000000000003</v>
      </c>
      <c r="E21">
        <f t="shared" si="1"/>
        <v>25.507550250000005</v>
      </c>
      <c r="F21">
        <v>1</v>
      </c>
      <c r="G21">
        <v>0.23499999999999999</v>
      </c>
      <c r="H21">
        <f t="shared" si="2"/>
        <v>5.5224999999999996E-2</v>
      </c>
      <c r="I21">
        <f t="shared" si="3"/>
        <v>1.2977874999999998E-2</v>
      </c>
      <c r="J21">
        <f t="shared" si="4"/>
        <v>0.42209698615917085</v>
      </c>
      <c r="K21">
        <f t="shared" si="5"/>
        <v>0.10444303114186858</v>
      </c>
      <c r="N21">
        <v>-1939.9575829999999</v>
      </c>
    </row>
    <row r="22" spans="2:47">
      <c r="B22">
        <v>0.498</v>
      </c>
      <c r="C22">
        <v>-2.5379999999999998</v>
      </c>
      <c r="D22">
        <f t="shared" si="0"/>
        <v>4.5554000000000006</v>
      </c>
      <c r="E22">
        <f t="shared" si="1"/>
        <v>50.316323560000015</v>
      </c>
      <c r="F22">
        <v>1</v>
      </c>
      <c r="G22">
        <v>0.498</v>
      </c>
      <c r="H22">
        <f t="shared" si="2"/>
        <v>0.248004</v>
      </c>
      <c r="I22">
        <f t="shared" si="3"/>
        <v>0.123505992</v>
      </c>
      <c r="J22">
        <f t="shared" si="4"/>
        <v>-0.84814563148788724</v>
      </c>
      <c r="K22">
        <f t="shared" si="5"/>
        <v>0.34360285467128043</v>
      </c>
      <c r="N22">
        <v>-552.35197972900062</v>
      </c>
    </row>
    <row r="23" spans="2:47">
      <c r="B23">
        <v>0.56599999999999995</v>
      </c>
      <c r="C23">
        <v>7.5529999999999999</v>
      </c>
      <c r="D23">
        <f t="shared" si="0"/>
        <v>4.3718000000000004</v>
      </c>
      <c r="E23">
        <f t="shared" si="1"/>
        <v>10.120033439999997</v>
      </c>
      <c r="F23">
        <v>1</v>
      </c>
      <c r="G23">
        <v>0.56599999999999995</v>
      </c>
      <c r="H23">
        <f t="shared" si="2"/>
        <v>0.32035599999999992</v>
      </c>
      <c r="I23">
        <f t="shared" si="3"/>
        <v>0.18132149599999994</v>
      </c>
      <c r="J23">
        <f t="shared" si="4"/>
        <v>5.6547591332179952</v>
      </c>
      <c r="K23">
        <f t="shared" si="5"/>
        <v>0.42794685467128035</v>
      </c>
      <c r="N23">
        <v>-13151.004648703638</v>
      </c>
    </row>
    <row r="24" spans="2:47">
      <c r="B24">
        <v>0.86899999999999999</v>
      </c>
      <c r="C24">
        <v>-3.64</v>
      </c>
      <c r="D24">
        <f t="shared" si="0"/>
        <v>3.5537000000000001</v>
      </c>
      <c r="E24">
        <f t="shared" si="1"/>
        <v>51.74931969</v>
      </c>
      <c r="F24">
        <v>1</v>
      </c>
      <c r="G24">
        <v>0.86899999999999999</v>
      </c>
      <c r="H24">
        <f t="shared" si="2"/>
        <v>0.75516099999999997</v>
      </c>
      <c r="I24">
        <f t="shared" si="3"/>
        <v>0.65623490899999992</v>
      </c>
      <c r="J24">
        <f t="shared" si="4"/>
        <v>-2.4397583667820042</v>
      </c>
      <c r="K24">
        <f t="shared" si="5"/>
        <v>0.91618679584775109</v>
      </c>
    </row>
    <row r="25" spans="2:47">
      <c r="B25">
        <v>0.95799999999999996</v>
      </c>
      <c r="C25">
        <v>6.0780000000000003</v>
      </c>
      <c r="D25">
        <f t="shared" si="0"/>
        <v>3.3134000000000001</v>
      </c>
      <c r="E25">
        <f t="shared" si="1"/>
        <v>7.6430131600000006</v>
      </c>
      <c r="F25">
        <v>1</v>
      </c>
      <c r="G25">
        <v>0.95799999999999996</v>
      </c>
      <c r="H25">
        <f t="shared" si="2"/>
        <v>0.91776399999999991</v>
      </c>
      <c r="I25">
        <f t="shared" si="3"/>
        <v>0.87921791199999988</v>
      </c>
      <c r="J25">
        <f t="shared" si="4"/>
        <v>7.5001314273356456</v>
      </c>
      <c r="K25">
        <f t="shared" si="5"/>
        <v>1.0944852076124572</v>
      </c>
      <c r="N25" t="s">
        <v>16</v>
      </c>
    </row>
    <row r="26" spans="2:47">
      <c r="B26">
        <v>1.0149999999999999</v>
      </c>
      <c r="C26">
        <v>-2.2360000000000002</v>
      </c>
      <c r="D26">
        <f t="shared" si="0"/>
        <v>3.1595000000000004</v>
      </c>
      <c r="E26">
        <f t="shared" si="1"/>
        <v>29.111420250000002</v>
      </c>
      <c r="F26">
        <v>1</v>
      </c>
      <c r="G26">
        <v>1.0149999999999999</v>
      </c>
      <c r="H26">
        <f t="shared" si="2"/>
        <v>1.0302249999999997</v>
      </c>
      <c r="I26">
        <f t="shared" si="3"/>
        <v>1.0456783749999996</v>
      </c>
      <c r="J26">
        <f t="shared" si="4"/>
        <v>-1.26303971972318</v>
      </c>
      <c r="K26">
        <f t="shared" si="5"/>
        <v>1.2169983252595158</v>
      </c>
      <c r="N26">
        <f t="array" ref="N26:N29">MMULT(N14:Q17,N20:N23)</f>
        <v>1.0893586417351706</v>
      </c>
    </row>
    <row r="27" spans="2:47">
      <c r="B27">
        <v>1.2070000000000001</v>
      </c>
      <c r="C27">
        <v>3.0840000000000001</v>
      </c>
      <c r="D27">
        <f t="shared" si="0"/>
        <v>2.6410999999999998</v>
      </c>
      <c r="E27">
        <f t="shared" si="1"/>
        <v>0.19616041000000026</v>
      </c>
      <c r="F27">
        <v>1</v>
      </c>
      <c r="G27">
        <v>1.2070000000000001</v>
      </c>
      <c r="H27">
        <f t="shared" si="2"/>
        <v>1.4568490000000003</v>
      </c>
      <c r="I27">
        <f t="shared" si="3"/>
        <v>1.7584167430000004</v>
      </c>
      <c r="J27">
        <f t="shared" si="4"/>
        <v>5.4074760449827046</v>
      </c>
      <c r="K27">
        <f t="shared" si="5"/>
        <v>1.6774820899653986</v>
      </c>
      <c r="N27">
        <v>-0.84018703865569933</v>
      </c>
    </row>
    <row r="28" spans="2:47">
      <c r="B28">
        <v>1.427</v>
      </c>
      <c r="C28">
        <v>-18.917000000000002</v>
      </c>
      <c r="D28">
        <f t="shared" si="0"/>
        <v>2.0470999999999999</v>
      </c>
      <c r="E28">
        <f t="shared" si="1"/>
        <v>439.49348881000009</v>
      </c>
      <c r="F28">
        <v>1</v>
      </c>
      <c r="G28">
        <v>1.427</v>
      </c>
      <c r="H28">
        <f t="shared" si="2"/>
        <v>2.0363290000000003</v>
      </c>
      <c r="I28">
        <f t="shared" si="3"/>
        <v>2.9058414830000006</v>
      </c>
      <c r="J28">
        <f t="shared" si="4"/>
        <v>-27.009402072664358</v>
      </c>
      <c r="K28">
        <f t="shared" si="5"/>
        <v>2.2957597370242224</v>
      </c>
      <c r="N28">
        <v>-0.94324893493952189</v>
      </c>
    </row>
    <row r="29" spans="2:47">
      <c r="B29">
        <v>1.905</v>
      </c>
      <c r="C29">
        <v>-21.356000000000002</v>
      </c>
      <c r="D29">
        <f t="shared" si="0"/>
        <v>0.75649999999999995</v>
      </c>
      <c r="E29">
        <f t="shared" si="1"/>
        <v>488.96265625000001</v>
      </c>
      <c r="F29">
        <v>1</v>
      </c>
      <c r="G29">
        <v>1.905</v>
      </c>
      <c r="H29">
        <f t="shared" si="2"/>
        <v>3.6290249999999999</v>
      </c>
      <c r="I29">
        <f t="shared" si="3"/>
        <v>6.9132926250000004</v>
      </c>
      <c r="J29">
        <f t="shared" si="4"/>
        <v>-40.391545307958474</v>
      </c>
      <c r="K29">
        <f t="shared" si="5"/>
        <v>3.9727524429065753</v>
      </c>
      <c r="N29">
        <v>-3.1117353624879627</v>
      </c>
    </row>
    <row r="30" spans="2:47">
      <c r="B30">
        <v>1.946</v>
      </c>
      <c r="C30">
        <v>-32.503999999999998</v>
      </c>
      <c r="D30">
        <f t="shared" si="0"/>
        <v>0.64580000000000037</v>
      </c>
      <c r="E30">
        <f t="shared" si="1"/>
        <v>1098.90924004</v>
      </c>
      <c r="F30">
        <v>1</v>
      </c>
      <c r="G30">
        <v>1.946</v>
      </c>
      <c r="H30">
        <f t="shared" si="2"/>
        <v>3.7869159999999997</v>
      </c>
      <c r="I30">
        <f t="shared" si="3"/>
        <v>7.369338535999999</v>
      </c>
      <c r="J30">
        <f t="shared" si="4"/>
        <v>-63.899405984429059</v>
      </c>
      <c r="K30">
        <f t="shared" si="5"/>
        <v>4.1378739134948104</v>
      </c>
    </row>
    <row r="31" spans="2:47">
      <c r="B31">
        <v>2.133</v>
      </c>
      <c r="C31">
        <v>-30.396999999999998</v>
      </c>
      <c r="D31">
        <f t="shared" si="0"/>
        <v>0.14090000000000025</v>
      </c>
      <c r="E31">
        <f t="shared" si="1"/>
        <v>932.56333641000003</v>
      </c>
      <c r="F31">
        <v>1</v>
      </c>
      <c r="G31">
        <v>2.133</v>
      </c>
      <c r="H31">
        <f t="shared" si="2"/>
        <v>4.5496889999999999</v>
      </c>
      <c r="I31">
        <f t="shared" si="3"/>
        <v>9.7044866370000005</v>
      </c>
      <c r="J31">
        <f t="shared" si="4"/>
        <v>-65.093601660899637</v>
      </c>
      <c r="K31">
        <f t="shared" si="5"/>
        <v>4.9336249134948096</v>
      </c>
      <c r="N31" t="s">
        <v>12</v>
      </c>
    </row>
    <row r="32" spans="2:47">
      <c r="B32">
        <v>2.4380000000000002</v>
      </c>
      <c r="C32">
        <v>-44.834000000000003</v>
      </c>
      <c r="D32">
        <f t="shared" si="0"/>
        <v>-0.68260000000000076</v>
      </c>
      <c r="E32">
        <f t="shared" si="1"/>
        <v>1949.3461219600001</v>
      </c>
      <c r="F32">
        <v>1</v>
      </c>
      <c r="G32">
        <v>2.4380000000000002</v>
      </c>
      <c r="H32">
        <f t="shared" si="2"/>
        <v>5.9438440000000012</v>
      </c>
      <c r="I32">
        <f t="shared" si="3"/>
        <v>14.491091672000003</v>
      </c>
      <c r="J32">
        <f t="shared" si="4"/>
        <v>-110.5023144550173</v>
      </c>
      <c r="K32">
        <f t="shared" si="5"/>
        <v>6.3815675605536342</v>
      </c>
      <c r="N32">
        <f t="array" ref="N32:AU34">TRANSPOSE(F2:H35)</f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</row>
    <row r="33" spans="2:47">
      <c r="B33">
        <v>2.71</v>
      </c>
      <c r="C33">
        <v>-77.244</v>
      </c>
      <c r="D33">
        <f t="shared" si="0"/>
        <v>-1.4169999999999998</v>
      </c>
      <c r="E33">
        <f t="shared" si="1"/>
        <v>5749.733929</v>
      </c>
      <c r="F33">
        <v>1</v>
      </c>
      <c r="G33">
        <v>2.71</v>
      </c>
      <c r="H33">
        <f t="shared" si="2"/>
        <v>7.3441000000000001</v>
      </c>
      <c r="I33">
        <f t="shared" si="3"/>
        <v>19.902511000000001</v>
      </c>
      <c r="J33">
        <f t="shared" si="4"/>
        <v>-213.08928586678198</v>
      </c>
      <c r="K33">
        <f t="shared" si="5"/>
        <v>7.829791560553633</v>
      </c>
      <c r="N33">
        <v>-2.907</v>
      </c>
      <c r="O33">
        <v>-2.7450000000000001</v>
      </c>
      <c r="P33">
        <v>-2.637</v>
      </c>
      <c r="Q33">
        <v>-2.42</v>
      </c>
      <c r="R33">
        <v>-2.2759999999999998</v>
      </c>
      <c r="S33">
        <v>-2.101</v>
      </c>
      <c r="T33">
        <v>-1.9730000000000001</v>
      </c>
      <c r="U33">
        <v>-1.857</v>
      </c>
      <c r="V33">
        <v>-1.643</v>
      </c>
      <c r="W33">
        <v>-1.4079999999999999</v>
      </c>
      <c r="X33">
        <v>-1.248</v>
      </c>
      <c r="Y33">
        <v>-0.96299999999999997</v>
      </c>
      <c r="Z33">
        <v>-0.76600000000000001</v>
      </c>
      <c r="AA33">
        <v>-0.65400000000000003</v>
      </c>
      <c r="AB33">
        <v>-0.49399999999999999</v>
      </c>
      <c r="AC33">
        <v>-0.43</v>
      </c>
      <c r="AD33">
        <v>-0.27700000000000002</v>
      </c>
      <c r="AE33">
        <v>-0.108</v>
      </c>
      <c r="AF33">
        <v>0.112</v>
      </c>
      <c r="AG33">
        <v>0.23499999999999999</v>
      </c>
      <c r="AH33">
        <v>0.498</v>
      </c>
      <c r="AI33">
        <v>0.56599999999999995</v>
      </c>
      <c r="AJ33">
        <v>0.86899999999999999</v>
      </c>
      <c r="AK33">
        <v>0.95799999999999996</v>
      </c>
      <c r="AL33">
        <v>1.0149999999999999</v>
      </c>
      <c r="AM33">
        <v>1.2070000000000001</v>
      </c>
      <c r="AN33">
        <v>1.427</v>
      </c>
      <c r="AO33">
        <v>1.905</v>
      </c>
      <c r="AP33">
        <v>1.946</v>
      </c>
      <c r="AQ33">
        <v>2.133</v>
      </c>
      <c r="AR33">
        <v>2.4380000000000002</v>
      </c>
      <c r="AS33">
        <v>2.71</v>
      </c>
      <c r="AT33">
        <v>2.8959999999999999</v>
      </c>
      <c r="AU33">
        <v>2.9940000000000002</v>
      </c>
    </row>
    <row r="34" spans="2:47">
      <c r="B34">
        <v>2.8959999999999999</v>
      </c>
      <c r="C34">
        <v>-86.025999999999996</v>
      </c>
      <c r="D34">
        <f t="shared" si="0"/>
        <v>-1.9192</v>
      </c>
      <c r="E34">
        <f t="shared" si="1"/>
        <v>7073.9538062399988</v>
      </c>
      <c r="F34">
        <v>1</v>
      </c>
      <c r="G34">
        <v>2.8959999999999999</v>
      </c>
      <c r="H34">
        <f t="shared" si="2"/>
        <v>8.3868159999999996</v>
      </c>
      <c r="I34">
        <f t="shared" si="3"/>
        <v>24.288219135999999</v>
      </c>
      <c r="J34">
        <f t="shared" si="4"/>
        <v>-253.46076521972316</v>
      </c>
      <c r="K34">
        <f t="shared" si="5"/>
        <v>8.905309207612456</v>
      </c>
      <c r="N34">
        <v>8.4506490000000003</v>
      </c>
      <c r="O34">
        <v>7.535025000000001</v>
      </c>
      <c r="P34">
        <v>6.9537690000000003</v>
      </c>
      <c r="Q34">
        <v>5.8563999999999998</v>
      </c>
      <c r="R34">
        <v>5.1801759999999994</v>
      </c>
      <c r="S34">
        <v>4.4142010000000003</v>
      </c>
      <c r="T34">
        <v>3.8927290000000005</v>
      </c>
      <c r="U34">
        <v>3.4484490000000001</v>
      </c>
      <c r="V34">
        <v>2.699449</v>
      </c>
      <c r="W34">
        <v>1.9824639999999998</v>
      </c>
      <c r="X34">
        <v>1.557504</v>
      </c>
      <c r="Y34">
        <v>0.92736899999999989</v>
      </c>
      <c r="Z34">
        <v>0.58675600000000006</v>
      </c>
      <c r="AA34">
        <v>0.42771600000000004</v>
      </c>
      <c r="AB34">
        <v>0.244036</v>
      </c>
      <c r="AC34">
        <v>0.18489999999999998</v>
      </c>
      <c r="AD34">
        <v>7.6729000000000019E-2</v>
      </c>
      <c r="AE34">
        <v>1.1663999999999999E-2</v>
      </c>
      <c r="AF34">
        <v>1.2544000000000001E-2</v>
      </c>
      <c r="AG34">
        <v>5.5224999999999996E-2</v>
      </c>
      <c r="AH34">
        <v>0.248004</v>
      </c>
      <c r="AI34">
        <v>0.32035599999999992</v>
      </c>
      <c r="AJ34">
        <v>0.75516099999999997</v>
      </c>
      <c r="AK34">
        <v>0.91776399999999991</v>
      </c>
      <c r="AL34">
        <v>1.0302249999999997</v>
      </c>
      <c r="AM34">
        <v>1.4568490000000003</v>
      </c>
      <c r="AN34">
        <v>2.0363290000000003</v>
      </c>
      <c r="AO34">
        <v>3.6290249999999999</v>
      </c>
      <c r="AP34">
        <v>3.7869159999999997</v>
      </c>
      <c r="AQ34">
        <v>4.5496889999999999</v>
      </c>
      <c r="AR34">
        <v>5.9438440000000012</v>
      </c>
      <c r="AS34">
        <v>7.3441000000000001</v>
      </c>
      <c r="AT34">
        <v>8.3868159999999996</v>
      </c>
      <c r="AU34">
        <v>8.9640360000000019</v>
      </c>
    </row>
    <row r="35" spans="2:47">
      <c r="B35">
        <v>2.9940000000000002</v>
      </c>
      <c r="C35">
        <v>-94.611000000000004</v>
      </c>
      <c r="D35">
        <f t="shared" si="0"/>
        <v>-2.1838000000000015</v>
      </c>
      <c r="E35">
        <f t="shared" si="1"/>
        <v>8542.7872998399998</v>
      </c>
      <c r="F35">
        <v>1</v>
      </c>
      <c r="G35">
        <v>2.9940000000000002</v>
      </c>
      <c r="H35">
        <f t="shared" si="2"/>
        <v>8.9640360000000019</v>
      </c>
      <c r="I35">
        <f t="shared" si="3"/>
        <v>26.838323784000007</v>
      </c>
      <c r="J35">
        <f t="shared" si="4"/>
        <v>-288.24487157266435</v>
      </c>
      <c r="K35">
        <f t="shared" si="5"/>
        <v>9.4998117958477515</v>
      </c>
    </row>
    <row r="36" spans="2:47">
      <c r="B36">
        <f>AVERAGE(B2:B35)</f>
        <v>-8.8176470588235439E-2</v>
      </c>
      <c r="C36">
        <f>AVERAGE(C2:C35)</f>
        <v>-1.0910882352941211</v>
      </c>
      <c r="N36" t="s">
        <v>13</v>
      </c>
    </row>
    <row r="37" spans="2:47">
      <c r="D37" t="s">
        <v>6</v>
      </c>
      <c r="E37">
        <f>SUM(E2:E35)</f>
        <v>36424.054972519996</v>
      </c>
      <c r="J37">
        <f>SUM(J2:J35)</f>
        <v>-1943.2286655294117</v>
      </c>
      <c r="K37">
        <f>SUM(K2:K35)</f>
        <v>103.60251494117647</v>
      </c>
      <c r="N37">
        <f t="array" ref="N37:P39">MMULT(N32:AU34,F2:H35)</f>
        <v>34</v>
      </c>
      <c r="O37">
        <v>-2.9980000000000051</v>
      </c>
      <c r="P37">
        <v>103.86686800000001</v>
      </c>
    </row>
    <row r="38" spans="2:47">
      <c r="N38">
        <v>-2.9980000000000051</v>
      </c>
      <c r="O38">
        <v>103.86686800000001</v>
      </c>
      <c r="P38">
        <v>-6.8509161519999573</v>
      </c>
    </row>
    <row r="39" spans="2:47">
      <c r="N39">
        <v>103.86686800000001</v>
      </c>
      <c r="O39">
        <v>-6.8509161519999573</v>
      </c>
      <c r="P39">
        <v>596.41518083099209</v>
      </c>
    </row>
    <row r="41" spans="2:47">
      <c r="N41" t="s">
        <v>24</v>
      </c>
    </row>
    <row r="42" spans="2:47">
      <c r="N42">
        <f t="array" ref="N42:P44">MINVERSE(N37:P39)</f>
        <v>6.2972313716732231E-2</v>
      </c>
      <c r="O42">
        <v>1.0951026450505227E-3</v>
      </c>
      <c r="P42">
        <v>-1.0954172110388792E-2</v>
      </c>
    </row>
    <row r="43" spans="2:47">
      <c r="N43">
        <v>1.0951026450505229E-3</v>
      </c>
      <c r="O43">
        <v>9.654053288747199E-3</v>
      </c>
      <c r="P43">
        <v>-7.9819853353560439E-5</v>
      </c>
    </row>
    <row r="44" spans="2:47">
      <c r="N44">
        <v>-1.0954172110388793E-2</v>
      </c>
      <c r="O44">
        <v>-7.9819853353560425E-5</v>
      </c>
      <c r="P44">
        <v>3.5834579303273585E-3</v>
      </c>
    </row>
    <row r="46" spans="2:47">
      <c r="N46" t="s">
        <v>15</v>
      </c>
      <c r="P46" t="s">
        <v>25</v>
      </c>
    </row>
    <row r="47" spans="2:47">
      <c r="N47">
        <f t="array" ref="N47:N49">MMULT(N32:AU34,C2:C35)</f>
        <v>-37.097000000000122</v>
      </c>
      <c r="P47">
        <f t="array" ref="P47:P49">MMULT(N42:P44,N47:N49)</f>
        <v>1.5900220490867119</v>
      </c>
    </row>
    <row r="48" spans="2:47">
      <c r="N48">
        <v>-1939.9575829999999</v>
      </c>
      <c r="P48">
        <v>-18.724990252993134</v>
      </c>
    </row>
    <row r="49" spans="14:16">
      <c r="N49">
        <v>-552.35197972900062</v>
      </c>
      <c r="P49">
        <v>-1.4181160295256217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AR35"/>
  <sheetViews>
    <sheetView topLeftCell="J6" workbookViewId="0">
      <selection activeCell="I7" sqref="I7"/>
    </sheetView>
  </sheetViews>
  <sheetFormatPr defaultRowHeight="15"/>
  <cols>
    <col min="11" max="11" width="12.7109375" bestFit="1" customWidth="1"/>
    <col min="12" max="12" width="12" bestFit="1" customWidth="1"/>
    <col min="13" max="13" width="12.7109375" customWidth="1"/>
  </cols>
  <sheetData>
    <row r="1" spans="2:44">
      <c r="B1" t="s">
        <v>2</v>
      </c>
      <c r="C1" t="s">
        <v>1</v>
      </c>
      <c r="D1" t="s">
        <v>0</v>
      </c>
      <c r="E1" t="s">
        <v>8</v>
      </c>
      <c r="F1" t="s">
        <v>9</v>
      </c>
      <c r="G1" t="s">
        <v>10</v>
      </c>
      <c r="K1" t="s">
        <v>27</v>
      </c>
    </row>
    <row r="2" spans="2:44">
      <c r="B2">
        <v>-14.741</v>
      </c>
      <c r="C2">
        <v>-14.99</v>
      </c>
      <c r="D2">
        <v>126.74</v>
      </c>
      <c r="E2">
        <v>1</v>
      </c>
      <c r="F2">
        <f>B2^3</f>
        <v>-3203.1762710209996</v>
      </c>
      <c r="G2">
        <f>C2^3</f>
        <v>-3368.2544990000006</v>
      </c>
      <c r="K2">
        <f t="array" ref="K2:AR4">TRANSPOSE(E2:G35)</f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</row>
    <row r="3" spans="2:44">
      <c r="B3">
        <v>-13.909000000000001</v>
      </c>
      <c r="C3">
        <v>-13.587999999999999</v>
      </c>
      <c r="D3">
        <v>107.4</v>
      </c>
      <c r="E3">
        <v>1</v>
      </c>
      <c r="F3">
        <f t="shared" ref="F3:F35" si="0">B3^3</f>
        <v>-2690.8390484290003</v>
      </c>
      <c r="G3">
        <f t="shared" ref="G3:G35" si="1">C3^3</f>
        <v>-2508.8033134719994</v>
      </c>
      <c r="K3">
        <v>-3203.1762710209996</v>
      </c>
      <c r="L3">
        <v>-2690.8390484290003</v>
      </c>
      <c r="M3">
        <v>-2466.3941518309994</v>
      </c>
      <c r="N3">
        <v>-1591.7771237760001</v>
      </c>
      <c r="O3">
        <v>-1398.165120568</v>
      </c>
      <c r="P3">
        <v>-1110.325488875</v>
      </c>
      <c r="Q3">
        <v>-1046.6058515770001</v>
      </c>
      <c r="R3">
        <v>-669.921875</v>
      </c>
      <c r="S3">
        <v>-518.36217193699986</v>
      </c>
      <c r="T3">
        <v>-274.87857800799998</v>
      </c>
      <c r="U3">
        <v>-98.099748928000011</v>
      </c>
      <c r="V3">
        <v>-60.698457000000005</v>
      </c>
      <c r="W3">
        <v>-25.568086536000003</v>
      </c>
      <c r="X3">
        <v>-21.207928831999997</v>
      </c>
      <c r="Y3">
        <v>-6.8915413269999997</v>
      </c>
      <c r="Z3">
        <v>-2.4658465509999998</v>
      </c>
      <c r="AA3">
        <v>-0.67452613299999997</v>
      </c>
      <c r="AB3">
        <v>1.3455728640000002</v>
      </c>
      <c r="AC3">
        <v>15.179306175999999</v>
      </c>
      <c r="AD3">
        <v>32.127104338999999</v>
      </c>
      <c r="AE3">
        <v>36.793129976000003</v>
      </c>
      <c r="AF3">
        <v>52.650044992000012</v>
      </c>
      <c r="AG3">
        <v>171.694201112</v>
      </c>
      <c r="AH3">
        <v>316.09957932800006</v>
      </c>
      <c r="AI3">
        <v>402.60119910400005</v>
      </c>
      <c r="AJ3">
        <v>486.14388464700005</v>
      </c>
      <c r="AK3">
        <v>766.81462457700013</v>
      </c>
      <c r="AL3">
        <v>1015.9844188770003</v>
      </c>
      <c r="AM3">
        <v>1227.4488632430002</v>
      </c>
      <c r="AN3">
        <v>1531.6124201829998</v>
      </c>
      <c r="AO3">
        <v>1727.5680359990004</v>
      </c>
      <c r="AP3">
        <v>2179.8070446959996</v>
      </c>
      <c r="AQ3">
        <v>2690.2587093119996</v>
      </c>
      <c r="AR3">
        <v>3364.211515904</v>
      </c>
    </row>
    <row r="4" spans="2:44">
      <c r="B4">
        <v>-13.510999999999999</v>
      </c>
      <c r="C4">
        <v>-12.161</v>
      </c>
      <c r="D4">
        <v>75.962999999999994</v>
      </c>
      <c r="E4">
        <v>1</v>
      </c>
      <c r="F4">
        <f t="shared" si="0"/>
        <v>-2466.3941518309994</v>
      </c>
      <c r="G4">
        <f t="shared" si="1"/>
        <v>-1798.4893292809998</v>
      </c>
      <c r="K4">
        <v>-3368.2544990000006</v>
      </c>
      <c r="L4">
        <v>-2508.8033134719994</v>
      </c>
      <c r="M4">
        <v>-1798.4893292809998</v>
      </c>
      <c r="N4">
        <v>-1372.0713569280001</v>
      </c>
      <c r="O4">
        <v>-991.92185031700024</v>
      </c>
      <c r="P4">
        <v>-633.83977900000002</v>
      </c>
      <c r="Q4">
        <v>-561.10734899199986</v>
      </c>
      <c r="R4">
        <v>-510.08239900000007</v>
      </c>
      <c r="S4">
        <v>-460.45733104800007</v>
      </c>
      <c r="T4">
        <v>-238.21269859899996</v>
      </c>
      <c r="U4">
        <v>-149.21433446400002</v>
      </c>
      <c r="V4">
        <v>-134.92676168899996</v>
      </c>
      <c r="W4">
        <v>-97.33599999999997</v>
      </c>
      <c r="X4">
        <v>-79.784672624999985</v>
      </c>
      <c r="Y4">
        <v>-28.793299625</v>
      </c>
      <c r="Z4">
        <v>-6.4452403810000005</v>
      </c>
      <c r="AA4">
        <v>0.32993937099999993</v>
      </c>
      <c r="AB4">
        <v>1.8427711759999998</v>
      </c>
      <c r="AC4">
        <v>3.921887033</v>
      </c>
      <c r="AD4">
        <v>21.484951999999996</v>
      </c>
      <c r="AE4">
        <v>49.998717504000005</v>
      </c>
      <c r="AF4">
        <v>193.60211162500002</v>
      </c>
      <c r="AG4">
        <v>396.41745773600002</v>
      </c>
      <c r="AH4">
        <v>414.32672137499998</v>
      </c>
      <c r="AI4">
        <v>492.66463479199996</v>
      </c>
      <c r="AJ4">
        <v>676.14259343299989</v>
      </c>
      <c r="AK4">
        <v>806.6944906289998</v>
      </c>
      <c r="AL4">
        <v>939.4643381840001</v>
      </c>
      <c r="AM4">
        <v>991.02697300000011</v>
      </c>
      <c r="AN4">
        <v>1629.7011768320001</v>
      </c>
      <c r="AO4">
        <v>2139.2092541249999</v>
      </c>
      <c r="AP4">
        <v>2305.1991610000005</v>
      </c>
      <c r="AQ4">
        <v>2994.7015899439998</v>
      </c>
      <c r="AR4">
        <v>3361.5179920000005</v>
      </c>
    </row>
    <row r="5" spans="2:44">
      <c r="B5">
        <v>-11.676</v>
      </c>
      <c r="C5">
        <v>-11.112</v>
      </c>
      <c r="D5">
        <v>55.152000000000001</v>
      </c>
      <c r="E5">
        <v>1</v>
      </c>
      <c r="F5">
        <f t="shared" si="0"/>
        <v>-1591.7771237760001</v>
      </c>
      <c r="G5">
        <f t="shared" si="1"/>
        <v>-1372.0713569280001</v>
      </c>
    </row>
    <row r="6" spans="2:44">
      <c r="B6">
        <v>-11.182</v>
      </c>
      <c r="C6">
        <v>-9.9730000000000008</v>
      </c>
      <c r="D6">
        <v>55.652999999999999</v>
      </c>
      <c r="E6">
        <v>1</v>
      </c>
      <c r="F6">
        <f t="shared" si="0"/>
        <v>-1398.165120568</v>
      </c>
      <c r="G6">
        <f t="shared" si="1"/>
        <v>-991.92185031700024</v>
      </c>
    </row>
    <row r="7" spans="2:44">
      <c r="B7">
        <v>-10.355</v>
      </c>
      <c r="C7">
        <v>-8.59</v>
      </c>
      <c r="D7">
        <v>37.073999999999998</v>
      </c>
      <c r="E7">
        <v>1</v>
      </c>
      <c r="F7">
        <f t="shared" si="0"/>
        <v>-1110.325488875</v>
      </c>
      <c r="G7">
        <f t="shared" si="1"/>
        <v>-633.83977900000002</v>
      </c>
      <c r="K7" t="s">
        <v>13</v>
      </c>
    </row>
    <row r="8" spans="2:44">
      <c r="B8">
        <v>-10.153</v>
      </c>
      <c r="C8">
        <v>-8.2479999999999993</v>
      </c>
      <c r="D8">
        <v>43.837000000000003</v>
      </c>
      <c r="E8">
        <v>1</v>
      </c>
      <c r="F8">
        <f t="shared" si="0"/>
        <v>-1046.6058515770001</v>
      </c>
      <c r="G8">
        <f t="shared" si="1"/>
        <v>-561.10734899199986</v>
      </c>
      <c r="K8">
        <f t="array" ref="K8:M10">MMULT(K2:AR4,E2:G35)</f>
        <v>34</v>
      </c>
      <c r="L8">
        <v>832.28783899999962</v>
      </c>
      <c r="M8">
        <v>4478.5065473380037</v>
      </c>
    </row>
    <row r="9" spans="2:44">
      <c r="B9">
        <v>-8.75</v>
      </c>
      <c r="C9">
        <v>-7.99</v>
      </c>
      <c r="D9">
        <v>16.992999999999999</v>
      </c>
      <c r="E9">
        <v>1</v>
      </c>
      <c r="F9">
        <f t="shared" si="0"/>
        <v>-669.921875</v>
      </c>
      <c r="G9">
        <f t="shared" si="1"/>
        <v>-510.08239900000007</v>
      </c>
      <c r="K9">
        <v>832.28783899999962</v>
      </c>
      <c r="L9">
        <v>63505767.046424463</v>
      </c>
      <c r="M9">
        <v>61621048.887308136</v>
      </c>
    </row>
    <row r="10" spans="2:44">
      <c r="B10">
        <v>-8.0329999999999995</v>
      </c>
      <c r="C10">
        <v>-7.7220000000000004</v>
      </c>
      <c r="D10">
        <v>28.95</v>
      </c>
      <c r="E10">
        <v>1</v>
      </c>
      <c r="F10">
        <f t="shared" si="0"/>
        <v>-518.36217193699986</v>
      </c>
      <c r="G10">
        <f t="shared" si="1"/>
        <v>-460.45733104800007</v>
      </c>
      <c r="K10">
        <v>4478.5065473380037</v>
      </c>
      <c r="L10">
        <v>61621048.887308136</v>
      </c>
      <c r="M10">
        <v>61441783.002780735</v>
      </c>
    </row>
    <row r="11" spans="2:44">
      <c r="B11">
        <v>-6.5019999999999998</v>
      </c>
      <c r="C11">
        <v>-6.1989999999999998</v>
      </c>
      <c r="D11">
        <v>16.498000000000001</v>
      </c>
      <c r="E11">
        <v>1</v>
      </c>
      <c r="F11">
        <f t="shared" si="0"/>
        <v>-274.87857800799998</v>
      </c>
      <c r="G11">
        <f t="shared" si="1"/>
        <v>-238.21269859899996</v>
      </c>
    </row>
    <row r="12" spans="2:44">
      <c r="B12">
        <v>-4.6120000000000001</v>
      </c>
      <c r="C12">
        <v>-5.3040000000000003</v>
      </c>
      <c r="D12">
        <v>0.81499999999999995</v>
      </c>
      <c r="E12">
        <v>1</v>
      </c>
      <c r="F12">
        <f t="shared" si="0"/>
        <v>-98.099748928000011</v>
      </c>
      <c r="G12">
        <f t="shared" si="1"/>
        <v>-149.21433446400002</v>
      </c>
    </row>
    <row r="13" spans="2:44">
      <c r="B13">
        <v>-3.93</v>
      </c>
      <c r="C13">
        <v>-5.1289999999999996</v>
      </c>
      <c r="D13">
        <v>5.4009999999999998</v>
      </c>
      <c r="E13">
        <v>1</v>
      </c>
      <c r="F13">
        <f t="shared" si="0"/>
        <v>-60.698457000000005</v>
      </c>
      <c r="G13">
        <f t="shared" si="1"/>
        <v>-134.92676168899996</v>
      </c>
      <c r="K13" t="s">
        <v>24</v>
      </c>
    </row>
    <row r="14" spans="2:44">
      <c r="B14">
        <v>-2.9460000000000002</v>
      </c>
      <c r="C14">
        <v>-4.5999999999999996</v>
      </c>
      <c r="D14">
        <v>2.0129999999999999</v>
      </c>
      <c r="E14">
        <v>1</v>
      </c>
      <c r="F14">
        <f t="shared" si="0"/>
        <v>-25.568086536000003</v>
      </c>
      <c r="G14">
        <f t="shared" si="1"/>
        <v>-97.33599999999997</v>
      </c>
      <c r="K14">
        <f t="array" ref="K14:M16">MINVERSE(K8:M10)</f>
        <v>3.873019913091804E-2</v>
      </c>
      <c r="L14">
        <v>8.3126531379094226E-5</v>
      </c>
      <c r="M14">
        <v>-8.6192119523799784E-5</v>
      </c>
    </row>
    <row r="15" spans="2:44">
      <c r="B15">
        <v>-2.7679999999999998</v>
      </c>
      <c r="C15">
        <v>-4.3049999999999997</v>
      </c>
      <c r="D15">
        <v>6.6669999999999998</v>
      </c>
      <c r="E15">
        <v>1</v>
      </c>
      <c r="F15">
        <f t="shared" si="0"/>
        <v>-21.207928831999997</v>
      </c>
      <c r="G15">
        <f t="shared" si="1"/>
        <v>-79.784672624999985</v>
      </c>
      <c r="K15">
        <v>8.3126531379095405E-5</v>
      </c>
      <c r="L15">
        <v>7.6494887678891879E-7</v>
      </c>
      <c r="M15">
        <v>-7.7323984634023427E-7</v>
      </c>
    </row>
    <row r="16" spans="2:44">
      <c r="B16">
        <v>-1.903</v>
      </c>
      <c r="C16">
        <v>-3.0649999999999999</v>
      </c>
      <c r="D16">
        <v>10.605</v>
      </c>
      <c r="E16">
        <v>1</v>
      </c>
      <c r="F16">
        <f t="shared" si="0"/>
        <v>-6.8915413269999997</v>
      </c>
      <c r="G16">
        <f t="shared" si="1"/>
        <v>-28.793299625</v>
      </c>
      <c r="K16">
        <v>-8.6192119523800854E-5</v>
      </c>
      <c r="L16">
        <v>-7.7323984634023416E-7</v>
      </c>
      <c r="M16">
        <v>7.9805402688823837E-7</v>
      </c>
    </row>
    <row r="17" spans="2:11">
      <c r="B17">
        <v>-1.351</v>
      </c>
      <c r="C17">
        <v>-1.861</v>
      </c>
      <c r="D17">
        <v>-7.2069999999999999</v>
      </c>
      <c r="E17">
        <v>1</v>
      </c>
      <c r="F17">
        <f t="shared" si="0"/>
        <v>-2.4658465509999998</v>
      </c>
      <c r="G17">
        <f t="shared" si="1"/>
        <v>-6.4452403810000005</v>
      </c>
    </row>
    <row r="18" spans="2:11">
      <c r="B18">
        <v>-0.877</v>
      </c>
      <c r="C18">
        <v>0.69099999999999995</v>
      </c>
      <c r="D18">
        <v>10.563000000000001</v>
      </c>
      <c r="E18">
        <v>1</v>
      </c>
      <c r="F18">
        <f t="shared" si="0"/>
        <v>-0.67452613299999997</v>
      </c>
      <c r="G18">
        <f t="shared" si="1"/>
        <v>0.32993937099999993</v>
      </c>
      <c r="K18" t="s">
        <v>15</v>
      </c>
    </row>
    <row r="19" spans="2:11">
      <c r="B19">
        <v>1.1040000000000001</v>
      </c>
      <c r="C19">
        <v>1.226</v>
      </c>
      <c r="D19">
        <v>10.965</v>
      </c>
      <c r="E19">
        <v>1</v>
      </c>
      <c r="F19">
        <f t="shared" si="0"/>
        <v>1.3455728640000002</v>
      </c>
      <c r="G19">
        <f t="shared" si="1"/>
        <v>1.8427711759999998</v>
      </c>
      <c r="K19">
        <f t="array" ref="K19:K21">MMULT(K2:AR4,D2:D35)</f>
        <v>62.462000000000216</v>
      </c>
    </row>
    <row r="20" spans="2:11">
      <c r="B20">
        <v>2.476</v>
      </c>
      <c r="C20">
        <v>1.577</v>
      </c>
      <c r="D20">
        <v>-1.448</v>
      </c>
      <c r="E20">
        <v>1</v>
      </c>
      <c r="F20">
        <f t="shared" si="0"/>
        <v>15.179306175999999</v>
      </c>
      <c r="G20">
        <f t="shared" si="1"/>
        <v>3.921887033</v>
      </c>
      <c r="K20">
        <v>-2328643.6857553208</v>
      </c>
    </row>
    <row r="21" spans="2:11">
      <c r="B21">
        <v>3.1789999999999998</v>
      </c>
      <c r="C21">
        <v>2.78</v>
      </c>
      <c r="D21">
        <v>-0.223</v>
      </c>
      <c r="E21">
        <v>1</v>
      </c>
      <c r="F21">
        <f t="shared" si="0"/>
        <v>32.127104338999999</v>
      </c>
      <c r="G21">
        <f t="shared" si="1"/>
        <v>21.484951999999996</v>
      </c>
      <c r="K21">
        <v>-2268504.1671578488</v>
      </c>
    </row>
    <row r="22" spans="2:11">
      <c r="B22">
        <v>3.3260000000000001</v>
      </c>
      <c r="C22">
        <v>3.6840000000000002</v>
      </c>
      <c r="D22">
        <v>2.722</v>
      </c>
      <c r="E22">
        <v>1</v>
      </c>
      <c r="F22">
        <f t="shared" si="0"/>
        <v>36.793129976000003</v>
      </c>
      <c r="G22">
        <f t="shared" si="1"/>
        <v>49.998717504000005</v>
      </c>
    </row>
    <row r="23" spans="2:11">
      <c r="B23">
        <v>3.7480000000000002</v>
      </c>
      <c r="C23">
        <v>5.7850000000000001</v>
      </c>
      <c r="D23">
        <v>3.54</v>
      </c>
      <c r="E23">
        <v>1</v>
      </c>
      <c r="F23">
        <f t="shared" si="0"/>
        <v>52.650044992000012</v>
      </c>
      <c r="G23">
        <f t="shared" si="1"/>
        <v>193.60211162500002</v>
      </c>
      <c r="K23" t="s">
        <v>28</v>
      </c>
    </row>
    <row r="24" spans="2:11">
      <c r="B24">
        <v>5.5579999999999998</v>
      </c>
      <c r="C24">
        <v>7.3460000000000001</v>
      </c>
      <c r="D24">
        <v>-1.3180000000000001</v>
      </c>
      <c r="E24">
        <v>1</v>
      </c>
      <c r="F24">
        <f t="shared" si="0"/>
        <v>171.694201112</v>
      </c>
      <c r="G24">
        <f t="shared" si="1"/>
        <v>396.41745773600002</v>
      </c>
      <c r="K24">
        <f t="array" ref="K24:K26">MMULT(K14:M16,K19:K21)</f>
        <v>4.3742755993532967</v>
      </c>
    </row>
    <row r="25" spans="2:11">
      <c r="B25">
        <v>6.8120000000000003</v>
      </c>
      <c r="C25">
        <v>7.4550000000000001</v>
      </c>
      <c r="D25">
        <v>-4.4089999999999998</v>
      </c>
      <c r="E25">
        <v>1</v>
      </c>
      <c r="F25">
        <f t="shared" si="0"/>
        <v>316.09957932800006</v>
      </c>
      <c r="G25">
        <f t="shared" si="1"/>
        <v>414.32672137499998</v>
      </c>
      <c r="K25">
        <v>-2.2003308821823442E-2</v>
      </c>
    </row>
    <row r="26" spans="2:11">
      <c r="B26">
        <v>7.3840000000000003</v>
      </c>
      <c r="C26">
        <v>7.8979999999999997</v>
      </c>
      <c r="D26">
        <v>-16.689</v>
      </c>
      <c r="E26">
        <v>1</v>
      </c>
      <c r="F26">
        <f t="shared" si="0"/>
        <v>402.60119910400005</v>
      </c>
      <c r="G26">
        <f t="shared" si="1"/>
        <v>492.66463479199996</v>
      </c>
      <c r="K26">
        <v>-1.5172532028165708E-2</v>
      </c>
    </row>
    <row r="27" spans="2:11">
      <c r="B27">
        <v>7.8630000000000004</v>
      </c>
      <c r="C27">
        <v>8.7769999999999992</v>
      </c>
      <c r="D27">
        <v>-20.469000000000001</v>
      </c>
      <c r="E27">
        <v>1</v>
      </c>
      <c r="F27">
        <f t="shared" si="0"/>
        <v>486.14388464700005</v>
      </c>
      <c r="G27">
        <f t="shared" si="1"/>
        <v>676.14259343299989</v>
      </c>
    </row>
    <row r="28" spans="2:11">
      <c r="B28">
        <v>9.1530000000000005</v>
      </c>
      <c r="C28">
        <v>9.3089999999999993</v>
      </c>
      <c r="D28">
        <v>-15.055</v>
      </c>
      <c r="E28">
        <v>1</v>
      </c>
      <c r="F28">
        <f t="shared" si="0"/>
        <v>766.81462457700013</v>
      </c>
      <c r="G28">
        <f t="shared" si="1"/>
        <v>806.6944906289998</v>
      </c>
    </row>
    <row r="29" spans="2:11">
      <c r="B29">
        <v>10.053000000000001</v>
      </c>
      <c r="C29">
        <v>9.7940000000000005</v>
      </c>
      <c r="D29">
        <v>-31.661999999999999</v>
      </c>
      <c r="E29">
        <v>1</v>
      </c>
      <c r="F29">
        <f t="shared" si="0"/>
        <v>1015.9844188770003</v>
      </c>
      <c r="G29">
        <f t="shared" si="1"/>
        <v>939.4643381840001</v>
      </c>
    </row>
    <row r="30" spans="2:11">
      <c r="B30">
        <v>10.707000000000001</v>
      </c>
      <c r="C30">
        <v>9.9700000000000006</v>
      </c>
      <c r="D30">
        <v>-29.46</v>
      </c>
      <c r="E30">
        <v>1</v>
      </c>
      <c r="F30">
        <f t="shared" si="0"/>
        <v>1227.4488632430002</v>
      </c>
      <c r="G30">
        <f t="shared" si="1"/>
        <v>991.02697300000011</v>
      </c>
    </row>
    <row r="31" spans="2:11">
      <c r="B31">
        <v>11.526999999999999</v>
      </c>
      <c r="C31">
        <v>11.768000000000001</v>
      </c>
      <c r="D31">
        <v>-61.319000000000003</v>
      </c>
      <c r="E31">
        <v>1</v>
      </c>
      <c r="F31">
        <f t="shared" si="0"/>
        <v>1531.6124201829998</v>
      </c>
      <c r="G31">
        <f t="shared" si="1"/>
        <v>1629.7011768320001</v>
      </c>
    </row>
    <row r="32" spans="2:11">
      <c r="B32">
        <v>11.999000000000001</v>
      </c>
      <c r="C32">
        <v>12.885</v>
      </c>
      <c r="D32">
        <v>-65.427999999999997</v>
      </c>
      <c r="E32">
        <v>1</v>
      </c>
      <c r="F32">
        <f t="shared" si="0"/>
        <v>1727.5680359990004</v>
      </c>
      <c r="G32">
        <f t="shared" si="1"/>
        <v>2139.2092541249999</v>
      </c>
    </row>
    <row r="33" spans="2:7">
      <c r="B33">
        <v>12.965999999999999</v>
      </c>
      <c r="C33">
        <v>13.21</v>
      </c>
      <c r="D33">
        <v>-77.927000000000007</v>
      </c>
      <c r="E33">
        <v>1</v>
      </c>
      <c r="F33">
        <f t="shared" si="0"/>
        <v>2179.8070446959996</v>
      </c>
      <c r="G33">
        <f t="shared" si="1"/>
        <v>2305.1991610000005</v>
      </c>
    </row>
    <row r="34" spans="2:7">
      <c r="B34">
        <v>13.907999999999999</v>
      </c>
      <c r="C34">
        <v>14.414</v>
      </c>
      <c r="D34">
        <v>-90.614999999999995</v>
      </c>
      <c r="E34">
        <v>1</v>
      </c>
      <c r="F34">
        <f t="shared" si="0"/>
        <v>2690.2587093119996</v>
      </c>
      <c r="G34">
        <f t="shared" si="1"/>
        <v>2994.7015899439998</v>
      </c>
    </row>
    <row r="35" spans="2:7">
      <c r="B35">
        <v>14.984</v>
      </c>
      <c r="C35">
        <v>14.98</v>
      </c>
      <c r="D35">
        <v>-131.86000000000001</v>
      </c>
      <c r="E35">
        <v>1</v>
      </c>
      <c r="F35">
        <f t="shared" si="0"/>
        <v>3364.211515904</v>
      </c>
      <c r="G35">
        <f t="shared" si="1"/>
        <v>3361.5179920000005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E8"/>
  <sheetViews>
    <sheetView workbookViewId="0">
      <selection activeCell="E9" sqref="E9"/>
    </sheetView>
  </sheetViews>
  <sheetFormatPr defaultRowHeight="15"/>
  <sheetData>
    <row r="1" spans="2:5">
      <c r="B1" t="s">
        <v>21</v>
      </c>
      <c r="C1" t="s">
        <v>0</v>
      </c>
      <c r="D1" t="s">
        <v>5</v>
      </c>
      <c r="E1" t="s">
        <v>7</v>
      </c>
    </row>
    <row r="2" spans="2:5">
      <c r="B2">
        <v>-2.8639999999999999</v>
      </c>
      <c r="C2">
        <v>73.128</v>
      </c>
      <c r="D2">
        <f>21.274-(10.608*B2)+(0.921*(B2^2))</f>
        <v>59.209810816000001</v>
      </c>
      <c r="E2">
        <f>(D2-C2)^2</f>
        <v>193.71599016161457</v>
      </c>
    </row>
    <row r="3" spans="2:5">
      <c r="B3">
        <v>1.4890000000000001</v>
      </c>
      <c r="C3">
        <v>20.271000000000001</v>
      </c>
      <c r="D3">
        <f t="shared" ref="D3:D6" si="0">21.274-(10.608*B3)+(0.921*(B3^2))</f>
        <v>7.5206564409999981</v>
      </c>
      <c r="E3">
        <f t="shared" ref="E3:E6" si="1">(D3-C3)^2</f>
        <v>162.57126087253286</v>
      </c>
    </row>
    <row r="4" spans="2:5">
      <c r="B4">
        <v>-0.23499999999999999</v>
      </c>
      <c r="C4">
        <v>-3.22</v>
      </c>
      <c r="D4">
        <f t="shared" si="0"/>
        <v>23.817742225</v>
      </c>
      <c r="E4">
        <f t="shared" si="1"/>
        <v>731.03950462554792</v>
      </c>
    </row>
    <row r="5" spans="2:5">
      <c r="B5">
        <v>1.0920000000000001</v>
      </c>
      <c r="C5">
        <v>0.34699999999999998</v>
      </c>
      <c r="D5">
        <f t="shared" si="0"/>
        <v>10.788323344</v>
      </c>
      <c r="E5">
        <f t="shared" si="1"/>
        <v>109.02123317395936</v>
      </c>
    </row>
    <row r="6" spans="2:5">
      <c r="B6">
        <v>2.8980000000000001</v>
      </c>
      <c r="C6">
        <v>-75.691000000000003</v>
      </c>
      <c r="D6">
        <f t="shared" si="0"/>
        <v>-1.7330539160000002</v>
      </c>
      <c r="E6">
        <f t="shared" si="1"/>
        <v>5469.777788963851</v>
      </c>
    </row>
    <row r="8" spans="2:5">
      <c r="C8" t="s">
        <v>22</v>
      </c>
      <c r="D8" t="s">
        <v>23</v>
      </c>
      <c r="E8">
        <f>SUM(E2:E6)</f>
        <v>6666.1257777975061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D3"/>
  <sheetViews>
    <sheetView tabSelected="1" workbookViewId="0">
      <selection activeCell="C6" sqref="C6"/>
    </sheetView>
  </sheetViews>
  <sheetFormatPr defaultRowHeight="15"/>
  <sheetData>
    <row r="1" spans="2:4">
      <c r="D1" t="s">
        <v>26</v>
      </c>
    </row>
    <row r="2" spans="2:4">
      <c r="B2">
        <v>-7.7670000000000003</v>
      </c>
      <c r="C2">
        <v>-7.1109999999999998</v>
      </c>
      <c r="D2">
        <f>4.443-(8.112*B2)+(9.028*C2)+(8.025*(B2*C2))</f>
        <v>446.48067042500003</v>
      </c>
    </row>
    <row r="3" spans="2:4">
      <c r="B3">
        <v>-0.33300000000000002</v>
      </c>
      <c r="C3">
        <v>0.85699999999999998</v>
      </c>
      <c r="D3">
        <f>4.443-(8.112*B3)+(9.028*C3)+(8.025*(B3*C3))</f>
        <v>12.591109475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R37"/>
  <sheetViews>
    <sheetView workbookViewId="0">
      <selection sqref="A1:C1048576"/>
    </sheetView>
  </sheetViews>
  <sheetFormatPr defaultRowHeight="15"/>
  <cols>
    <col min="5" max="6" width="7.7109375" bestFit="1" customWidth="1"/>
    <col min="7" max="7" width="11" bestFit="1" customWidth="1"/>
    <col min="8" max="8" width="12.7109375" bestFit="1" customWidth="1"/>
    <col min="11" max="11" width="12.85546875" bestFit="1" customWidth="1"/>
    <col min="12" max="15" width="12.7109375" bestFit="1" customWidth="1"/>
  </cols>
  <sheetData>
    <row r="1" spans="1:44">
      <c r="A1" t="s">
        <v>2</v>
      </c>
      <c r="B1" t="s">
        <v>1</v>
      </c>
      <c r="C1" t="s">
        <v>0</v>
      </c>
      <c r="D1" t="s">
        <v>8</v>
      </c>
      <c r="E1" t="s">
        <v>9</v>
      </c>
      <c r="F1" t="s">
        <v>10</v>
      </c>
      <c r="G1" t="s">
        <v>11</v>
      </c>
      <c r="H1" t="s">
        <v>29</v>
      </c>
      <c r="K1" t="s">
        <v>12</v>
      </c>
    </row>
    <row r="2" spans="1:44">
      <c r="A2">
        <v>-14.741</v>
      </c>
      <c r="B2">
        <v>-14.99</v>
      </c>
      <c r="C2">
        <v>126.74</v>
      </c>
      <c r="D2">
        <v>1</v>
      </c>
      <c r="E2">
        <f>A2</f>
        <v>-14.741</v>
      </c>
      <c r="F2">
        <f>B2</f>
        <v>-14.99</v>
      </c>
      <c r="G2">
        <f>A2*B2</f>
        <v>220.96759</v>
      </c>
      <c r="H2">
        <f>(A2+B2)^3</f>
        <v>-26280.193024891007</v>
      </c>
      <c r="K2">
        <f t="array" ref="K2:AR6">TRANSPOSE(D2:H35)</f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</row>
    <row r="3" spans="1:44">
      <c r="A3">
        <v>-13.909000000000001</v>
      </c>
      <c r="B3">
        <v>-13.587999999999999</v>
      </c>
      <c r="C3">
        <v>107.4</v>
      </c>
      <c r="D3">
        <v>1</v>
      </c>
      <c r="E3">
        <f t="shared" ref="E3:E35" si="0">A3</f>
        <v>-13.909000000000001</v>
      </c>
      <c r="F3">
        <f t="shared" ref="F3:F35" si="1">B3</f>
        <v>-13.587999999999999</v>
      </c>
      <c r="G3">
        <f t="shared" ref="G3:G35" si="2">A3*B3</f>
        <v>188.99549199999998</v>
      </c>
      <c r="H3">
        <f t="shared" ref="H3:H35" si="3">(A3+B3)^3</f>
        <v>-20790.069492473001</v>
      </c>
      <c r="K3">
        <v>-14.741</v>
      </c>
      <c r="L3">
        <v>-13.909000000000001</v>
      </c>
      <c r="M3">
        <v>-13.510999999999999</v>
      </c>
      <c r="N3">
        <v>-11.676</v>
      </c>
      <c r="O3">
        <v>-11.182</v>
      </c>
      <c r="P3">
        <v>-10.355</v>
      </c>
      <c r="Q3">
        <v>-10.153</v>
      </c>
      <c r="R3">
        <v>-8.75</v>
      </c>
      <c r="S3">
        <v>-8.0329999999999995</v>
      </c>
      <c r="T3">
        <v>-6.5019999999999998</v>
      </c>
      <c r="U3">
        <v>-4.6120000000000001</v>
      </c>
      <c r="V3">
        <v>-3.93</v>
      </c>
      <c r="W3">
        <v>-2.9460000000000002</v>
      </c>
      <c r="X3">
        <v>-2.7679999999999998</v>
      </c>
      <c r="Y3">
        <v>-1.903</v>
      </c>
      <c r="Z3">
        <v>-1.351</v>
      </c>
      <c r="AA3">
        <v>-0.877</v>
      </c>
      <c r="AB3">
        <v>1.1040000000000001</v>
      </c>
      <c r="AC3">
        <v>2.476</v>
      </c>
      <c r="AD3">
        <v>3.1789999999999998</v>
      </c>
      <c r="AE3">
        <v>3.3260000000000001</v>
      </c>
      <c r="AF3">
        <v>3.7480000000000002</v>
      </c>
      <c r="AG3">
        <v>5.5579999999999998</v>
      </c>
      <c r="AH3">
        <v>6.8120000000000003</v>
      </c>
      <c r="AI3">
        <v>7.3840000000000003</v>
      </c>
      <c r="AJ3">
        <v>7.8630000000000004</v>
      </c>
      <c r="AK3">
        <v>9.1530000000000005</v>
      </c>
      <c r="AL3">
        <v>10.053000000000001</v>
      </c>
      <c r="AM3">
        <v>10.707000000000001</v>
      </c>
      <c r="AN3">
        <v>11.526999999999999</v>
      </c>
      <c r="AO3">
        <v>11.999000000000001</v>
      </c>
      <c r="AP3">
        <v>12.965999999999999</v>
      </c>
      <c r="AQ3">
        <v>13.907999999999999</v>
      </c>
      <c r="AR3">
        <v>14.984</v>
      </c>
    </row>
    <row r="4" spans="1:44">
      <c r="A4">
        <v>-13.510999999999999</v>
      </c>
      <c r="B4">
        <v>-12.161</v>
      </c>
      <c r="C4">
        <v>75.962999999999994</v>
      </c>
      <c r="D4">
        <v>1</v>
      </c>
      <c r="E4">
        <f t="shared" si="0"/>
        <v>-13.510999999999999</v>
      </c>
      <c r="F4">
        <f t="shared" si="1"/>
        <v>-12.161</v>
      </c>
      <c r="G4">
        <f t="shared" si="2"/>
        <v>164.30727099999999</v>
      </c>
      <c r="H4">
        <f t="shared" si="3"/>
        <v>-16919.172264447992</v>
      </c>
      <c r="K4">
        <v>-14.99</v>
      </c>
      <c r="L4">
        <v>-13.587999999999999</v>
      </c>
      <c r="M4">
        <v>-12.161</v>
      </c>
      <c r="N4">
        <v>-11.112</v>
      </c>
      <c r="O4">
        <v>-9.9730000000000008</v>
      </c>
      <c r="P4">
        <v>-8.59</v>
      </c>
      <c r="Q4">
        <v>-8.2479999999999993</v>
      </c>
      <c r="R4">
        <v>-7.99</v>
      </c>
      <c r="S4">
        <v>-7.7220000000000004</v>
      </c>
      <c r="T4">
        <v>-6.1989999999999998</v>
      </c>
      <c r="U4">
        <v>-5.3040000000000003</v>
      </c>
      <c r="V4">
        <v>-5.1289999999999996</v>
      </c>
      <c r="W4">
        <v>-4.5999999999999996</v>
      </c>
      <c r="X4">
        <v>-4.3049999999999997</v>
      </c>
      <c r="Y4">
        <v>-3.0649999999999999</v>
      </c>
      <c r="Z4">
        <v>-1.861</v>
      </c>
      <c r="AA4">
        <v>0.69099999999999995</v>
      </c>
      <c r="AB4">
        <v>1.226</v>
      </c>
      <c r="AC4">
        <v>1.577</v>
      </c>
      <c r="AD4">
        <v>2.78</v>
      </c>
      <c r="AE4">
        <v>3.6840000000000002</v>
      </c>
      <c r="AF4">
        <v>5.7850000000000001</v>
      </c>
      <c r="AG4">
        <v>7.3460000000000001</v>
      </c>
      <c r="AH4">
        <v>7.4550000000000001</v>
      </c>
      <c r="AI4">
        <v>7.8979999999999997</v>
      </c>
      <c r="AJ4">
        <v>8.7769999999999992</v>
      </c>
      <c r="AK4">
        <v>9.3089999999999993</v>
      </c>
      <c r="AL4">
        <v>9.7940000000000005</v>
      </c>
      <c r="AM4">
        <v>9.9700000000000006</v>
      </c>
      <c r="AN4">
        <v>11.768000000000001</v>
      </c>
      <c r="AO4">
        <v>12.885</v>
      </c>
      <c r="AP4">
        <v>13.21</v>
      </c>
      <c r="AQ4">
        <v>14.414</v>
      </c>
      <c r="AR4">
        <v>14.98</v>
      </c>
    </row>
    <row r="5" spans="1:44">
      <c r="A5">
        <v>-11.676</v>
      </c>
      <c r="B5">
        <v>-11.112</v>
      </c>
      <c r="C5">
        <v>55.152000000000001</v>
      </c>
      <c r="D5">
        <v>1</v>
      </c>
      <c r="E5">
        <f t="shared" si="0"/>
        <v>-11.676</v>
      </c>
      <c r="F5">
        <f t="shared" si="1"/>
        <v>-11.112</v>
      </c>
      <c r="G5">
        <f t="shared" si="2"/>
        <v>129.74371200000002</v>
      </c>
      <c r="H5">
        <f t="shared" si="3"/>
        <v>-11833.647607872001</v>
      </c>
      <c r="K5">
        <v>220.96759</v>
      </c>
      <c r="L5">
        <v>188.99549199999998</v>
      </c>
      <c r="M5">
        <v>164.30727099999999</v>
      </c>
      <c r="N5">
        <v>129.74371200000002</v>
      </c>
      <c r="O5">
        <v>111.51808600000001</v>
      </c>
      <c r="P5">
        <v>88.949449999999999</v>
      </c>
      <c r="Q5">
        <v>83.741944000000004</v>
      </c>
      <c r="R5">
        <v>69.912500000000009</v>
      </c>
      <c r="S5">
        <v>62.030825999999998</v>
      </c>
      <c r="T5">
        <v>40.305897999999999</v>
      </c>
      <c r="U5">
        <v>24.462048000000003</v>
      </c>
      <c r="V5">
        <v>20.156969999999998</v>
      </c>
      <c r="W5">
        <v>13.551600000000001</v>
      </c>
      <c r="X5">
        <v>11.916239999999998</v>
      </c>
      <c r="Y5">
        <v>5.8326950000000002</v>
      </c>
      <c r="Z5">
        <v>2.514211</v>
      </c>
      <c r="AA5">
        <v>-0.60600699999999996</v>
      </c>
      <c r="AB5">
        <v>1.353504</v>
      </c>
      <c r="AC5">
        <v>3.904652</v>
      </c>
      <c r="AD5">
        <v>8.8376199999999994</v>
      </c>
      <c r="AE5">
        <v>12.252984000000001</v>
      </c>
      <c r="AF5">
        <v>21.682180000000002</v>
      </c>
      <c r="AG5">
        <v>40.829067999999999</v>
      </c>
      <c r="AH5">
        <v>50.783460000000005</v>
      </c>
      <c r="AI5">
        <v>58.318832</v>
      </c>
      <c r="AJ5">
        <v>69.013550999999993</v>
      </c>
      <c r="AK5">
        <v>85.205276999999995</v>
      </c>
      <c r="AL5">
        <v>98.459082000000009</v>
      </c>
      <c r="AM5">
        <v>106.74879000000001</v>
      </c>
      <c r="AN5">
        <v>135.64973599999999</v>
      </c>
      <c r="AO5">
        <v>154.60711499999999</v>
      </c>
      <c r="AP5">
        <v>171.28085999999999</v>
      </c>
      <c r="AQ5">
        <v>200.46991199999999</v>
      </c>
      <c r="AR5">
        <v>224.46032</v>
      </c>
    </row>
    <row r="6" spans="1:44">
      <c r="A6">
        <v>-11.182</v>
      </c>
      <c r="B6">
        <v>-9.9730000000000008</v>
      </c>
      <c r="C6">
        <v>55.652999999999999</v>
      </c>
      <c r="D6">
        <v>1</v>
      </c>
      <c r="E6">
        <f t="shared" si="0"/>
        <v>-11.182</v>
      </c>
      <c r="F6">
        <f t="shared" si="1"/>
        <v>-9.9730000000000008</v>
      </c>
      <c r="G6">
        <f t="shared" si="2"/>
        <v>111.51808600000001</v>
      </c>
      <c r="H6">
        <f t="shared" si="3"/>
        <v>-9467.5822988750006</v>
      </c>
      <c r="K6">
        <v>-26280.193024891007</v>
      </c>
      <c r="L6">
        <v>-20790.069492473001</v>
      </c>
      <c r="M6">
        <v>-16919.172264447992</v>
      </c>
      <c r="N6">
        <v>-11833.647607872001</v>
      </c>
      <c r="O6">
        <v>-9467.5822988750006</v>
      </c>
      <c r="P6">
        <v>-6799.6072586250002</v>
      </c>
      <c r="Q6">
        <v>-6230.5197352009991</v>
      </c>
      <c r="R6">
        <v>-4691.0100240000011</v>
      </c>
      <c r="S6">
        <v>-3910.7064938749991</v>
      </c>
      <c r="T6">
        <v>-2048.8669081010003</v>
      </c>
      <c r="U6">
        <v>-975.01108729600014</v>
      </c>
      <c r="V6">
        <v>-743.43119237899987</v>
      </c>
      <c r="W6">
        <v>-429.68520733599991</v>
      </c>
      <c r="X6">
        <v>-353.84329801699994</v>
      </c>
      <c r="Y6">
        <v>-122.615327232</v>
      </c>
      <c r="Z6">
        <v>-33.138024127999991</v>
      </c>
      <c r="AA6">
        <v>-6.4348560000000062E-3</v>
      </c>
      <c r="AB6">
        <v>12.649337000000001</v>
      </c>
      <c r="AC6">
        <v>66.577856876999988</v>
      </c>
      <c r="AD6">
        <v>211.60218907899994</v>
      </c>
      <c r="AE6">
        <v>344.47210099999995</v>
      </c>
      <c r="AF6">
        <v>866.34082243700027</v>
      </c>
      <c r="AG6">
        <v>2148.6865392640002</v>
      </c>
      <c r="AH6">
        <v>2904.0091721629997</v>
      </c>
      <c r="AI6">
        <v>3568.951005768</v>
      </c>
      <c r="AJ6">
        <v>4607.4429440000004</v>
      </c>
      <c r="AK6">
        <v>6292.6885871280001</v>
      </c>
      <c r="AL6">
        <v>7817.8009584230022</v>
      </c>
      <c r="AM6">
        <v>8840.2100287329995</v>
      </c>
      <c r="AN6">
        <v>12641.195397375002</v>
      </c>
      <c r="AO6">
        <v>15408.507639104002</v>
      </c>
      <c r="AP6">
        <v>17935.349579776004</v>
      </c>
      <c r="AQ6">
        <v>22718.086842247998</v>
      </c>
      <c r="AR6">
        <v>26902.916593343998</v>
      </c>
    </row>
    <row r="7" spans="1:44">
      <c r="A7">
        <v>-10.355</v>
      </c>
      <c r="B7">
        <v>-8.59</v>
      </c>
      <c r="C7">
        <v>37.073999999999998</v>
      </c>
      <c r="D7">
        <v>1</v>
      </c>
      <c r="E7">
        <f t="shared" si="0"/>
        <v>-10.355</v>
      </c>
      <c r="F7">
        <f t="shared" si="1"/>
        <v>-8.59</v>
      </c>
      <c r="G7">
        <f t="shared" si="2"/>
        <v>88.949449999999999</v>
      </c>
      <c r="H7">
        <f t="shared" si="3"/>
        <v>-6799.6072586250002</v>
      </c>
    </row>
    <row r="8" spans="1:44">
      <c r="A8">
        <v>-10.153</v>
      </c>
      <c r="B8">
        <v>-8.2479999999999993</v>
      </c>
      <c r="C8">
        <v>43.837000000000003</v>
      </c>
      <c r="D8">
        <v>1</v>
      </c>
      <c r="E8">
        <f t="shared" si="0"/>
        <v>-10.153</v>
      </c>
      <c r="F8">
        <f t="shared" si="1"/>
        <v>-8.2479999999999993</v>
      </c>
      <c r="G8">
        <f t="shared" si="2"/>
        <v>83.741944000000004</v>
      </c>
      <c r="H8">
        <f t="shared" si="3"/>
        <v>-6230.5197352009991</v>
      </c>
    </row>
    <row r="9" spans="1:44">
      <c r="A9">
        <v>-8.75</v>
      </c>
      <c r="B9">
        <v>-7.99</v>
      </c>
      <c r="C9">
        <v>16.992999999999999</v>
      </c>
      <c r="D9">
        <v>1</v>
      </c>
      <c r="E9">
        <f t="shared" si="0"/>
        <v>-8.75</v>
      </c>
      <c r="F9">
        <f t="shared" si="1"/>
        <v>-7.99</v>
      </c>
      <c r="G9">
        <f t="shared" si="2"/>
        <v>69.912500000000009</v>
      </c>
      <c r="H9">
        <f t="shared" si="3"/>
        <v>-4691.0100240000011</v>
      </c>
      <c r="K9" t="s">
        <v>13</v>
      </c>
    </row>
    <row r="10" spans="1:44">
      <c r="A10">
        <v>-8.0329999999999995</v>
      </c>
      <c r="B10">
        <v>-7.7220000000000004</v>
      </c>
      <c r="C10">
        <v>28.95</v>
      </c>
      <c r="D10">
        <v>1</v>
      </c>
      <c r="E10">
        <f t="shared" si="0"/>
        <v>-8.0329999999999995</v>
      </c>
      <c r="F10">
        <f t="shared" si="1"/>
        <v>-7.7220000000000004</v>
      </c>
      <c r="G10">
        <f t="shared" si="2"/>
        <v>62.030825999999998</v>
      </c>
      <c r="H10">
        <f t="shared" si="3"/>
        <v>-3910.7064938749991</v>
      </c>
      <c r="K10">
        <f t="array" ref="K10:O14">MMULT(K2:AR6,D2:H35)</f>
        <v>34</v>
      </c>
      <c r="L10">
        <v>9.5479999999999841</v>
      </c>
      <c r="M10">
        <v>18.711999999999982</v>
      </c>
      <c r="N10">
        <v>2682.1574690000002</v>
      </c>
      <c r="O10">
        <v>21658.381914114023</v>
      </c>
    </row>
    <row r="11" spans="1:44">
      <c r="A11">
        <v>-6.5019999999999998</v>
      </c>
      <c r="B11">
        <v>-6.1989999999999998</v>
      </c>
      <c r="C11">
        <v>16.498000000000001</v>
      </c>
      <c r="D11">
        <v>1</v>
      </c>
      <c r="E11">
        <f t="shared" si="0"/>
        <v>-6.5019999999999998</v>
      </c>
      <c r="F11">
        <f t="shared" si="1"/>
        <v>-6.1989999999999998</v>
      </c>
      <c r="G11">
        <f t="shared" si="2"/>
        <v>40.305897999999999</v>
      </c>
      <c r="H11">
        <f t="shared" si="3"/>
        <v>-2048.8669081010003</v>
      </c>
      <c r="K11">
        <v>9.5479999999999841</v>
      </c>
      <c r="L11">
        <v>2706.2273519999999</v>
      </c>
      <c r="M11">
        <v>2682.1574690000002</v>
      </c>
      <c r="N11">
        <v>2120.9459063849968</v>
      </c>
      <c r="O11">
        <v>2991209.1500878884</v>
      </c>
    </row>
    <row r="12" spans="1:44">
      <c r="A12">
        <v>-4.6120000000000001</v>
      </c>
      <c r="B12">
        <v>-5.3040000000000003</v>
      </c>
      <c r="C12">
        <v>0.81499999999999995</v>
      </c>
      <c r="D12">
        <v>1</v>
      </c>
      <c r="E12">
        <f t="shared" si="0"/>
        <v>-4.6120000000000001</v>
      </c>
      <c r="F12">
        <f t="shared" si="1"/>
        <v>-5.3040000000000003</v>
      </c>
      <c r="G12">
        <f t="shared" si="2"/>
        <v>24.462048000000003</v>
      </c>
      <c r="H12">
        <f t="shared" si="3"/>
        <v>-975.01108729600014</v>
      </c>
      <c r="K12">
        <v>18.711999999999982</v>
      </c>
      <c r="L12">
        <v>2682.1574690000002</v>
      </c>
      <c r="M12">
        <v>2692.2118579999997</v>
      </c>
      <c r="N12">
        <v>3328.2499362070034</v>
      </c>
      <c r="O12">
        <v>2962229.4320155033</v>
      </c>
    </row>
    <row r="13" spans="1:44">
      <c r="A13">
        <v>-3.93</v>
      </c>
      <c r="B13">
        <v>-5.1289999999999996</v>
      </c>
      <c r="C13">
        <v>5.4009999999999998</v>
      </c>
      <c r="D13">
        <v>1</v>
      </c>
      <c r="E13">
        <f t="shared" si="0"/>
        <v>-3.93</v>
      </c>
      <c r="F13">
        <f t="shared" si="1"/>
        <v>-5.1289999999999996</v>
      </c>
      <c r="G13">
        <f t="shared" si="2"/>
        <v>20.156969999999998</v>
      </c>
      <c r="H13">
        <f t="shared" si="3"/>
        <v>-743.43119237899987</v>
      </c>
      <c r="K13">
        <v>2682.1574690000002</v>
      </c>
      <c r="L13">
        <v>2120.9459063849968</v>
      </c>
      <c r="M13">
        <v>3328.2499362070034</v>
      </c>
      <c r="N13">
        <v>371155.23875360307</v>
      </c>
      <c r="O13">
        <v>3861238.6086930195</v>
      </c>
    </row>
    <row r="14" spans="1:44">
      <c r="A14">
        <v>-2.9460000000000002</v>
      </c>
      <c r="B14">
        <v>-4.5999999999999996</v>
      </c>
      <c r="C14">
        <v>2.0129999999999999</v>
      </c>
      <c r="D14">
        <v>1</v>
      </c>
      <c r="E14">
        <f t="shared" si="0"/>
        <v>-2.9460000000000002</v>
      </c>
      <c r="F14">
        <f t="shared" si="1"/>
        <v>-4.5999999999999996</v>
      </c>
      <c r="G14">
        <f t="shared" si="2"/>
        <v>13.551600000000001</v>
      </c>
      <c r="H14">
        <f t="shared" si="3"/>
        <v>-429.68520733599991</v>
      </c>
      <c r="K14">
        <v>21658.381914114023</v>
      </c>
      <c r="L14">
        <v>2991209.1500878884</v>
      </c>
      <c r="M14">
        <v>2962229.4320155033</v>
      </c>
      <c r="N14">
        <v>3861238.6086930195</v>
      </c>
      <c r="O14">
        <v>3952761629.5251064</v>
      </c>
    </row>
    <row r="15" spans="1:44">
      <c r="A15">
        <v>-2.7679999999999998</v>
      </c>
      <c r="B15">
        <v>-4.3049999999999997</v>
      </c>
      <c r="C15">
        <v>6.6669999999999998</v>
      </c>
      <c r="D15">
        <v>1</v>
      </c>
      <c r="E15">
        <f t="shared" si="0"/>
        <v>-2.7679999999999998</v>
      </c>
      <c r="F15">
        <f t="shared" si="1"/>
        <v>-4.3049999999999997</v>
      </c>
      <c r="G15">
        <f t="shared" si="2"/>
        <v>11.916239999999998</v>
      </c>
      <c r="H15">
        <f t="shared" si="3"/>
        <v>-353.84329801699994</v>
      </c>
    </row>
    <row r="16" spans="1:44">
      <c r="A16">
        <v>-1.903</v>
      </c>
      <c r="B16">
        <v>-3.0649999999999999</v>
      </c>
      <c r="C16">
        <v>10.605</v>
      </c>
      <c r="D16">
        <v>1</v>
      </c>
      <c r="E16">
        <f t="shared" si="0"/>
        <v>-1.903</v>
      </c>
      <c r="F16">
        <f t="shared" si="1"/>
        <v>-3.0649999999999999</v>
      </c>
      <c r="G16">
        <f t="shared" si="2"/>
        <v>5.8326950000000002</v>
      </c>
      <c r="H16">
        <f t="shared" si="3"/>
        <v>-122.615327232</v>
      </c>
    </row>
    <row r="17" spans="1:15">
      <c r="A17">
        <v>-1.351</v>
      </c>
      <c r="B17">
        <v>-1.861</v>
      </c>
      <c r="C17">
        <v>-7.2069999999999999</v>
      </c>
      <c r="D17">
        <v>1</v>
      </c>
      <c r="E17">
        <f t="shared" si="0"/>
        <v>-1.351</v>
      </c>
      <c r="F17">
        <f t="shared" si="1"/>
        <v>-1.861</v>
      </c>
      <c r="G17">
        <f t="shared" si="2"/>
        <v>2.514211</v>
      </c>
      <c r="H17">
        <f t="shared" si="3"/>
        <v>-33.138024127999991</v>
      </c>
      <c r="K17" t="s">
        <v>24</v>
      </c>
    </row>
    <row r="18" spans="1:15">
      <c r="A18">
        <v>-0.877</v>
      </c>
      <c r="B18">
        <v>0.69099999999999995</v>
      </c>
      <c r="C18">
        <v>10.563000000000001</v>
      </c>
      <c r="D18">
        <v>1</v>
      </c>
      <c r="E18">
        <f t="shared" si="0"/>
        <v>-0.877</v>
      </c>
      <c r="F18">
        <f t="shared" si="1"/>
        <v>0.69099999999999995</v>
      </c>
      <c r="G18">
        <f t="shared" si="2"/>
        <v>-0.60600699999999996</v>
      </c>
      <c r="H18">
        <f t="shared" si="3"/>
        <v>-6.4348560000000062E-3</v>
      </c>
      <c r="K18">
        <f t="array" ref="K18:O22">MINVERSE(K10:O14)</f>
        <v>6.8492083334515313E-2</v>
      </c>
      <c r="L18">
        <v>1.0244635750576833E-3</v>
      </c>
      <c r="M18">
        <v>-8.6182979227153206E-4</v>
      </c>
      <c r="N18">
        <v>-4.9284293345629301E-4</v>
      </c>
      <c r="O18">
        <v>-2.3247235344144926E-8</v>
      </c>
    </row>
    <row r="19" spans="1:15">
      <c r="A19">
        <v>1.1040000000000001</v>
      </c>
      <c r="B19">
        <v>1.226</v>
      </c>
      <c r="C19">
        <v>10.965</v>
      </c>
      <c r="D19">
        <v>1</v>
      </c>
      <c r="E19">
        <f t="shared" si="0"/>
        <v>1.1040000000000001</v>
      </c>
      <c r="F19">
        <f t="shared" si="1"/>
        <v>1.226</v>
      </c>
      <c r="G19">
        <f t="shared" si="2"/>
        <v>1.353504</v>
      </c>
      <c r="H19">
        <f t="shared" si="3"/>
        <v>12.649337000000001</v>
      </c>
      <c r="K19">
        <v>1.0244635750566013E-3</v>
      </c>
      <c r="L19">
        <v>3.5975210791839192E-2</v>
      </c>
      <c r="M19">
        <v>-3.3662477761076261E-2</v>
      </c>
      <c r="N19">
        <v>1.1083842340490507E-4</v>
      </c>
      <c r="O19">
        <v>-2.1108176823220751E-6</v>
      </c>
    </row>
    <row r="20" spans="1:15">
      <c r="A20">
        <v>2.476</v>
      </c>
      <c r="B20">
        <v>1.577</v>
      </c>
      <c r="C20">
        <v>-1.448</v>
      </c>
      <c r="D20">
        <v>1</v>
      </c>
      <c r="E20">
        <f t="shared" si="0"/>
        <v>2.476</v>
      </c>
      <c r="F20">
        <f t="shared" si="1"/>
        <v>1.577</v>
      </c>
      <c r="G20">
        <f t="shared" si="2"/>
        <v>3.904652</v>
      </c>
      <c r="H20">
        <f t="shared" si="3"/>
        <v>66.577856876999988</v>
      </c>
      <c r="K20">
        <v>-8.618297922699604E-4</v>
      </c>
      <c r="L20">
        <v>-3.3662477761076268E-2</v>
      </c>
      <c r="M20">
        <v>3.3618189164481858E-2</v>
      </c>
      <c r="N20">
        <v>-1.0692156579692364E-4</v>
      </c>
      <c r="O20">
        <v>3.8915516805303953E-7</v>
      </c>
    </row>
    <row r="21" spans="1:15">
      <c r="A21">
        <v>3.1789999999999998</v>
      </c>
      <c r="B21">
        <v>2.78</v>
      </c>
      <c r="C21">
        <v>-0.223</v>
      </c>
      <c r="D21">
        <v>1</v>
      </c>
      <c r="E21">
        <f t="shared" si="0"/>
        <v>3.1789999999999998</v>
      </c>
      <c r="F21">
        <f t="shared" si="1"/>
        <v>2.78</v>
      </c>
      <c r="G21">
        <f t="shared" si="2"/>
        <v>8.8376199999999994</v>
      </c>
      <c r="H21">
        <f t="shared" si="3"/>
        <v>211.60218907899994</v>
      </c>
      <c r="K21">
        <v>-4.9284293345629691E-4</v>
      </c>
      <c r="L21">
        <v>1.1083842340489532E-4</v>
      </c>
      <c r="M21">
        <v>-1.0692156579691484E-4</v>
      </c>
      <c r="N21">
        <v>6.6598174242581848E-6</v>
      </c>
      <c r="O21">
        <v>-7.5531144137688563E-9</v>
      </c>
    </row>
    <row r="22" spans="1:15">
      <c r="A22">
        <v>3.3260000000000001</v>
      </c>
      <c r="B22">
        <v>3.6840000000000002</v>
      </c>
      <c r="C22">
        <v>2.722</v>
      </c>
      <c r="D22">
        <v>1</v>
      </c>
      <c r="E22">
        <f t="shared" si="0"/>
        <v>3.3260000000000001</v>
      </c>
      <c r="F22">
        <f t="shared" si="1"/>
        <v>3.6840000000000002</v>
      </c>
      <c r="G22">
        <f t="shared" si="2"/>
        <v>12.252984000000001</v>
      </c>
      <c r="H22">
        <f t="shared" si="3"/>
        <v>344.47210099999995</v>
      </c>
      <c r="K22">
        <v>-2.3247235344037389E-8</v>
      </c>
      <c r="L22">
        <v>-2.1108176823220768E-6</v>
      </c>
      <c r="M22">
        <v>3.8915516805304138E-7</v>
      </c>
      <c r="N22">
        <v>-7.5531144137696769E-9</v>
      </c>
      <c r="O22">
        <v>1.5661956697189137E-9</v>
      </c>
    </row>
    <row r="23" spans="1:15">
      <c r="A23">
        <v>3.7480000000000002</v>
      </c>
      <c r="B23">
        <v>5.7850000000000001</v>
      </c>
      <c r="C23">
        <v>3.54</v>
      </c>
      <c r="D23">
        <v>1</v>
      </c>
      <c r="E23">
        <f t="shared" si="0"/>
        <v>3.7480000000000002</v>
      </c>
      <c r="F23">
        <f t="shared" si="1"/>
        <v>5.7850000000000001</v>
      </c>
      <c r="G23">
        <f t="shared" si="2"/>
        <v>21.682180000000002</v>
      </c>
      <c r="H23">
        <f t="shared" si="3"/>
        <v>866.34082243700027</v>
      </c>
    </row>
    <row r="24" spans="1:15">
      <c r="A24">
        <v>5.5579999999999998</v>
      </c>
      <c r="B24">
        <v>7.3460000000000001</v>
      </c>
      <c r="C24">
        <v>-1.3180000000000001</v>
      </c>
      <c r="D24">
        <v>1</v>
      </c>
      <c r="E24">
        <f t="shared" si="0"/>
        <v>5.5579999999999998</v>
      </c>
      <c r="F24">
        <f t="shared" si="1"/>
        <v>7.3460000000000001</v>
      </c>
      <c r="G24">
        <f t="shared" si="2"/>
        <v>40.829067999999999</v>
      </c>
      <c r="H24">
        <f t="shared" si="3"/>
        <v>2148.6865392640002</v>
      </c>
    </row>
    <row r="25" spans="1:15">
      <c r="A25">
        <v>6.8120000000000003</v>
      </c>
      <c r="B25">
        <v>7.4550000000000001</v>
      </c>
      <c r="C25">
        <v>-4.4089999999999998</v>
      </c>
      <c r="D25">
        <v>1</v>
      </c>
      <c r="E25">
        <f t="shared" si="0"/>
        <v>6.8120000000000003</v>
      </c>
      <c r="F25">
        <f t="shared" si="1"/>
        <v>7.4550000000000001</v>
      </c>
      <c r="G25">
        <f t="shared" si="2"/>
        <v>50.783460000000005</v>
      </c>
      <c r="H25">
        <f t="shared" si="3"/>
        <v>2904.0091721629997</v>
      </c>
      <c r="K25" t="s">
        <v>15</v>
      </c>
    </row>
    <row r="26" spans="1:15">
      <c r="A26">
        <v>7.3840000000000003</v>
      </c>
      <c r="B26">
        <v>7.8979999999999997</v>
      </c>
      <c r="C26">
        <v>-16.689</v>
      </c>
      <c r="D26">
        <v>1</v>
      </c>
      <c r="E26">
        <f t="shared" si="0"/>
        <v>7.3840000000000003</v>
      </c>
      <c r="F26">
        <f t="shared" si="1"/>
        <v>7.8979999999999997</v>
      </c>
      <c r="G26">
        <f t="shared" si="2"/>
        <v>58.318832</v>
      </c>
      <c r="H26">
        <f t="shared" si="3"/>
        <v>3568.951005768</v>
      </c>
      <c r="K26">
        <f t="array" ref="K26:K30">MMULT(K2:AR6,C2:C35)</f>
        <v>62.462000000000216</v>
      </c>
    </row>
    <row r="27" spans="1:15">
      <c r="A27">
        <v>7.8630000000000004</v>
      </c>
      <c r="B27">
        <v>8.7769999999999992</v>
      </c>
      <c r="C27">
        <v>-20.469000000000001</v>
      </c>
      <c r="D27">
        <v>1</v>
      </c>
      <c r="E27">
        <f t="shared" si="0"/>
        <v>7.8630000000000004</v>
      </c>
      <c r="F27">
        <f t="shared" si="1"/>
        <v>8.7769999999999992</v>
      </c>
      <c r="G27">
        <f t="shared" si="2"/>
        <v>69.013550999999993</v>
      </c>
      <c r="H27">
        <f t="shared" si="3"/>
        <v>4607.4429440000004</v>
      </c>
      <c r="K27">
        <v>-13842.564667000001</v>
      </c>
    </row>
    <row r="28" spans="1:15">
      <c r="A28">
        <v>9.1530000000000005</v>
      </c>
      <c r="B28">
        <v>9.3089999999999993</v>
      </c>
      <c r="C28">
        <v>-15.055</v>
      </c>
      <c r="D28">
        <v>1</v>
      </c>
      <c r="E28">
        <f t="shared" si="0"/>
        <v>9.1530000000000005</v>
      </c>
      <c r="F28">
        <f t="shared" si="1"/>
        <v>9.3089999999999993</v>
      </c>
      <c r="G28">
        <f t="shared" si="2"/>
        <v>85.205276999999995</v>
      </c>
      <c r="H28">
        <f t="shared" si="3"/>
        <v>6292.6885871280001</v>
      </c>
      <c r="K28">
        <v>-13606.631864000003</v>
      </c>
    </row>
    <row r="29" spans="1:15">
      <c r="A29">
        <v>10.053000000000001</v>
      </c>
      <c r="B29">
        <v>9.7940000000000005</v>
      </c>
      <c r="C29">
        <v>-31.661999999999999</v>
      </c>
      <c r="D29">
        <v>1</v>
      </c>
      <c r="E29">
        <f t="shared" si="0"/>
        <v>10.053000000000001</v>
      </c>
      <c r="F29">
        <f t="shared" si="1"/>
        <v>9.7940000000000005</v>
      </c>
      <c r="G29">
        <f t="shared" si="2"/>
        <v>98.459082000000009</v>
      </c>
      <c r="H29">
        <f t="shared" si="3"/>
        <v>7817.8009584230022</v>
      </c>
      <c r="K29">
        <v>-4598.0572725880193</v>
      </c>
    </row>
    <row r="30" spans="1:15">
      <c r="A30">
        <v>10.707000000000001</v>
      </c>
      <c r="B30">
        <v>9.9700000000000006</v>
      </c>
      <c r="C30">
        <v>-29.46</v>
      </c>
      <c r="D30">
        <v>1</v>
      </c>
      <c r="E30">
        <f t="shared" si="0"/>
        <v>10.707000000000001</v>
      </c>
      <c r="F30">
        <f t="shared" si="1"/>
        <v>9.9700000000000006</v>
      </c>
      <c r="G30">
        <f t="shared" si="2"/>
        <v>106.74879000000001</v>
      </c>
      <c r="H30">
        <f t="shared" si="3"/>
        <v>8840.2100287329995</v>
      </c>
      <c r="K30">
        <v>-18344591.484831292</v>
      </c>
    </row>
    <row r="31" spans="1:15">
      <c r="A31">
        <v>11.526999999999999</v>
      </c>
      <c r="B31">
        <v>11.768000000000001</v>
      </c>
      <c r="C31">
        <v>-61.319000000000003</v>
      </c>
      <c r="D31">
        <v>1</v>
      </c>
      <c r="E31">
        <f t="shared" si="0"/>
        <v>11.526999999999999</v>
      </c>
      <c r="F31">
        <f t="shared" si="1"/>
        <v>11.768000000000001</v>
      </c>
      <c r="G31">
        <f t="shared" si="2"/>
        <v>135.64973599999999</v>
      </c>
      <c r="H31">
        <f t="shared" si="3"/>
        <v>12641.195397375002</v>
      </c>
    </row>
    <row r="32" spans="1:15">
      <c r="A32">
        <v>11.999000000000001</v>
      </c>
      <c r="B32">
        <v>12.885</v>
      </c>
      <c r="C32">
        <v>-65.427999999999997</v>
      </c>
      <c r="D32">
        <v>1</v>
      </c>
      <c r="E32">
        <f t="shared" si="0"/>
        <v>11.999000000000001</v>
      </c>
      <c r="F32">
        <f t="shared" si="1"/>
        <v>12.885</v>
      </c>
      <c r="G32">
        <f t="shared" si="2"/>
        <v>154.60711499999999</v>
      </c>
      <c r="H32">
        <f t="shared" si="3"/>
        <v>15408.507639104002</v>
      </c>
      <c r="K32" t="s">
        <v>28</v>
      </c>
    </row>
    <row r="33" spans="1:11">
      <c r="A33">
        <v>12.965999999999999</v>
      </c>
      <c r="B33">
        <v>13.21</v>
      </c>
      <c r="C33">
        <v>-77.927000000000007</v>
      </c>
      <c r="D33">
        <v>1</v>
      </c>
      <c r="E33">
        <f t="shared" si="0"/>
        <v>12.965999999999999</v>
      </c>
      <c r="F33">
        <f t="shared" si="1"/>
        <v>13.21</v>
      </c>
      <c r="G33">
        <f t="shared" si="2"/>
        <v>171.28085999999999</v>
      </c>
      <c r="H33">
        <f t="shared" si="3"/>
        <v>17935.349579776004</v>
      </c>
      <c r="K33">
        <f t="array" ref="K33:K37">MMULT(K18:O22,K26:K30)</f>
        <v>4.5161310053472441</v>
      </c>
    </row>
    <row r="34" spans="1:11">
      <c r="A34">
        <v>13.907999999999999</v>
      </c>
      <c r="B34">
        <v>14.414</v>
      </c>
      <c r="C34">
        <v>-90.614999999999995</v>
      </c>
      <c r="D34">
        <v>1</v>
      </c>
      <c r="E34">
        <f t="shared" si="0"/>
        <v>13.907999999999999</v>
      </c>
      <c r="F34">
        <f t="shared" si="1"/>
        <v>14.414</v>
      </c>
      <c r="G34">
        <f t="shared" si="2"/>
        <v>200.46991199999999</v>
      </c>
      <c r="H34">
        <f t="shared" si="3"/>
        <v>22718.086842247998</v>
      </c>
      <c r="K34">
        <v>-1.6798025637756453</v>
      </c>
    </row>
    <row r="35" spans="1:11">
      <c r="A35">
        <v>14.984</v>
      </c>
      <c r="B35">
        <v>14.98</v>
      </c>
      <c r="C35">
        <v>-131.86000000000001</v>
      </c>
      <c r="D35">
        <v>1</v>
      </c>
      <c r="E35">
        <f t="shared" si="0"/>
        <v>14.984</v>
      </c>
      <c r="F35">
        <f t="shared" si="1"/>
        <v>14.98</v>
      </c>
      <c r="G35">
        <f t="shared" si="2"/>
        <v>224.46032</v>
      </c>
      <c r="H35">
        <f t="shared" si="3"/>
        <v>26902.916593343998</v>
      </c>
      <c r="K35">
        <v>1.8436086523095243</v>
      </c>
    </row>
    <row r="36" spans="1:11">
      <c r="K36">
        <v>-2.2930383420010081E-3</v>
      </c>
    </row>
    <row r="37" spans="1:11">
      <c r="K37">
        <v>-4.7739030043387372E-3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Train set 1</vt:lpstr>
      <vt:lpstr>Train set 2</vt:lpstr>
      <vt:lpstr>Nomor 4</vt:lpstr>
      <vt:lpstr>Nomor 7</vt:lpstr>
      <vt:lpstr>Nomor 9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2018-02-13T05:04:17Z</dcterms:created>
  <dcterms:modified xsi:type="dcterms:W3CDTF">2018-02-13T11:29:03Z</dcterms:modified>
</cp:coreProperties>
</file>