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haythamomar/Desktop/for desktop/Retail analytics 3/"/>
    </mc:Choice>
  </mc:AlternateContent>
  <xr:revisionPtr revIDLastSave="0" documentId="8_{13E48C85-C3FF-8543-8787-95CE4A9CF1A7}" xr6:coauthVersionLast="46" xr6:coauthVersionMax="46" xr10:uidLastSave="{00000000-0000-0000-0000-000000000000}"/>
  <bookViews>
    <workbookView xWindow="0" yWindow="500" windowWidth="33600" windowHeight="20500" xr2:uid="{9E7732B8-1686-8441-AB05-766D7B41DA81}"/>
  </bookViews>
  <sheets>
    <sheet name="R,S" sheetId="1" r:id="rId1"/>
    <sheet name="S,Q" sheetId="2" r:id="rId2"/>
    <sheet name="s,S" sheetId="3" r:id="rId3"/>
    <sheet name="Base stock Polic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 r="E25" i="4"/>
  <c r="C25" i="4"/>
  <c r="D22" i="4"/>
  <c r="B25" i="4" s="1"/>
  <c r="F25" i="4" s="1"/>
  <c r="I21" i="3"/>
  <c r="H21" i="3"/>
  <c r="G21" i="3"/>
  <c r="F21" i="3" s="1"/>
  <c r="J21" i="3" s="1"/>
  <c r="H22" i="2"/>
  <c r="G22" i="2"/>
  <c r="F22" i="2"/>
  <c r="E22" i="2" s="1"/>
  <c r="C21" i="2"/>
  <c r="C25" i="2" s="1"/>
  <c r="F27" i="1"/>
  <c r="D27" i="1"/>
  <c r="C27" i="1"/>
  <c r="D21" i="1"/>
</calcChain>
</file>

<file path=xl/sharedStrings.xml><?xml version="1.0" encoding="utf-8"?>
<sst xmlns="http://schemas.openxmlformats.org/spreadsheetml/2006/main" count="46" uniqueCount="37">
  <si>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250 kilos we a standard deviation of 50 kilos. If you were to set a base stock  policy , what will be your base?</t>
  </si>
  <si>
    <t>R</t>
  </si>
  <si>
    <t>sd</t>
  </si>
  <si>
    <t>Service level</t>
  </si>
  <si>
    <t>You are the supply chain manager of cofee co, a chain store which  sells Hot coffe for take away or in packages to customers, your supplier columbia blend is your main suppliers for cofee,you order from him every two weeks while it takes around four weeks for every order to arrive . you average daily demand of cofee is around 300 kilos we a standard deviation of 60 kilos. you were requested to determine your R,S policy for cofee  for cofee co. assume as service level of 90%</t>
  </si>
  <si>
    <t>L</t>
  </si>
  <si>
    <t>R+L</t>
  </si>
  <si>
    <t>Demand</t>
  </si>
  <si>
    <t>Demand Leadtime</t>
  </si>
  <si>
    <t>Demand Leadtime+R</t>
  </si>
  <si>
    <t>Sigmadl</t>
  </si>
  <si>
    <t>service</t>
  </si>
  <si>
    <t>K factorr</t>
  </si>
  <si>
    <t>Max</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</si>
  <si>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200 kilos we a standard deviation of 50 kilos. If yoou were to set an (S,Q) policy , what will your reorder point and Q be. You want to follow an EOQ ordering point knowing that your ordering cost is 2000 while your holding cost is 50 USD,service level is 0.9</t>
  </si>
  <si>
    <t xml:space="preserve">daily demand </t>
  </si>
  <si>
    <t>annual demand</t>
  </si>
  <si>
    <t>h</t>
  </si>
  <si>
    <t>S</t>
  </si>
  <si>
    <t>EOQ</t>
  </si>
  <si>
    <t>Min</t>
  </si>
  <si>
    <t>Kfactor</t>
  </si>
  <si>
    <t>Whenever we reach 5939,we order 2416</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</si>
  <si>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220 kilos we a standard deviation of 60 kilos. If yoou were to set an (s,S) policy , what will your reorder point and S be. Knowing that you want your max to be 1.5 the Min. Assume a service level of 0.9</t>
  </si>
  <si>
    <t>Daily demand</t>
  </si>
  <si>
    <t>SD</t>
  </si>
  <si>
    <t>Lead ttime</t>
  </si>
  <si>
    <t>Demand leadtime</t>
  </si>
  <si>
    <t>K factor</t>
  </si>
  <si>
    <t>Whenever your inventory position reaches 6566, order up to 9850</t>
  </si>
  <si>
    <t>Average Daily demand</t>
  </si>
  <si>
    <t>Base</t>
  </si>
  <si>
    <t>leeadtime</t>
  </si>
  <si>
    <t>Kfacttor</t>
  </si>
  <si>
    <t>Sigma DL</t>
  </si>
  <si>
    <t>Set a base for 7339 and order what is sold every time period</t>
  </si>
  <si>
    <t>every two weeks order up to 13098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</si>
</sst>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04D8-D63C-624E-9694-79690C4A12A8}">
  <dimension ref="A1:K29"/>
  <sheetViews>
    <sheetView tabSelected="1" topLeftCell="A4" zoomScale="150" zoomScaleNormal="150" workbookViewId="0">
      <selection activeCell="G30" sqref="G30"/>
    </sheetView>
  </sheetViews>
  <sheetFormatPr baseColWidth="10" defaultRowHeight="16" x14ac:dyDescent="0.2"/>
  <cols>
    <col min="3" max="3" width="22.33203125" customWidth="1"/>
    <col min="7" max="7" width="16.83203125" bestFit="1" customWidth="1"/>
  </cols>
  <sheetData>
    <row r="1" spans="1:7" x14ac:dyDescent="0.2">
      <c r="A1" s="1" t="s">
        <v>4</v>
      </c>
      <c r="B1" s="1"/>
      <c r="C1" s="1"/>
      <c r="D1" s="1"/>
      <c r="E1" s="1"/>
      <c r="F1" s="1"/>
      <c r="G1" s="1"/>
    </row>
    <row r="2" spans="1:7" x14ac:dyDescent="0.2">
      <c r="A2" s="1"/>
      <c r="B2" s="1"/>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x14ac:dyDescent="0.2">
      <c r="A15" s="1"/>
      <c r="B15" s="1"/>
      <c r="C15" s="1"/>
      <c r="D15" s="1"/>
      <c r="E15" s="1"/>
      <c r="F15" s="1"/>
      <c r="G15" s="1"/>
    </row>
    <row r="16" spans="1:7" x14ac:dyDescent="0.2">
      <c r="A16" s="1"/>
      <c r="B16" s="1"/>
      <c r="C16" s="1"/>
      <c r="D16" s="1"/>
      <c r="E16" s="1"/>
      <c r="F16" s="1"/>
      <c r="G16" s="1"/>
    </row>
    <row r="17" spans="1:11" x14ac:dyDescent="0.2">
      <c r="A17" s="1"/>
      <c r="B17" s="1"/>
      <c r="C17" s="1"/>
      <c r="D17" s="1"/>
      <c r="E17" s="1"/>
      <c r="F17" s="1"/>
      <c r="G17" s="1"/>
    </row>
    <row r="19" spans="1:11" x14ac:dyDescent="0.2">
      <c r="C19" t="s">
        <v>1</v>
      </c>
      <c r="D19">
        <v>14</v>
      </c>
    </row>
    <row r="20" spans="1:11" x14ac:dyDescent="0.2">
      <c r="C20" t="s">
        <v>5</v>
      </c>
      <c r="D20">
        <v>28</v>
      </c>
    </row>
    <row r="21" spans="1:11" x14ac:dyDescent="0.2">
      <c r="C21" t="s">
        <v>6</v>
      </c>
      <c r="D21">
        <f>D19+D20</f>
        <v>42</v>
      </c>
    </row>
    <row r="22" spans="1:11" x14ac:dyDescent="0.2">
      <c r="C22" t="s">
        <v>7</v>
      </c>
      <c r="D22">
        <v>300</v>
      </c>
    </row>
    <row r="23" spans="1:11" x14ac:dyDescent="0.2">
      <c r="C23" t="s">
        <v>2</v>
      </c>
      <c r="D23">
        <v>60</v>
      </c>
    </row>
    <row r="26" spans="1:11" x14ac:dyDescent="0.2">
      <c r="C26" t="s">
        <v>9</v>
      </c>
      <c r="D26" t="s">
        <v>10</v>
      </c>
      <c r="E26" t="s">
        <v>11</v>
      </c>
      <c r="F26" t="s">
        <v>12</v>
      </c>
      <c r="G26" t="s">
        <v>13</v>
      </c>
    </row>
    <row r="27" spans="1:11" x14ac:dyDescent="0.2">
      <c r="C27">
        <f>D21*D22</f>
        <v>12600</v>
      </c>
      <c r="D27">
        <f>D23*SQRT(D21)</f>
        <v>388.84444190447164</v>
      </c>
      <c r="E27">
        <v>0.9</v>
      </c>
      <c r="F27">
        <f>_xlfn.NORM.S.INV(E27)</f>
        <v>1.2815515655446006</v>
      </c>
      <c r="G27">
        <f>C27+D27*F27</f>
        <v>13098.324203275992</v>
      </c>
    </row>
    <row r="28" spans="1:11" x14ac:dyDescent="0.2">
      <c r="E28" s="2" t="s">
        <v>36</v>
      </c>
      <c r="F28" s="2"/>
      <c r="G28" s="2"/>
      <c r="H28" s="2"/>
      <c r="I28" s="2"/>
      <c r="J28" s="2"/>
      <c r="K28" s="2"/>
    </row>
    <row r="29" spans="1:11" x14ac:dyDescent="0.2">
      <c r="E29" s="2"/>
      <c r="F29" s="2"/>
      <c r="G29" s="2"/>
      <c r="H29" s="2"/>
      <c r="I29" s="2"/>
      <c r="J29" s="2"/>
      <c r="K29" s="2"/>
    </row>
  </sheetData>
  <mergeCells count="2">
    <mergeCell ref="A1:G17"/>
    <mergeCell ref="E28:K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9DC6-0518-8749-B6E0-2246C13A0BC4}">
  <dimension ref="A1:K25"/>
  <sheetViews>
    <sheetView zoomScale="140" zoomScaleNormal="140" workbookViewId="0">
      <selection activeCell="E25" sqref="E25:K25"/>
    </sheetView>
  </sheetViews>
  <sheetFormatPr baseColWidth="10" defaultRowHeight="16" x14ac:dyDescent="0.2"/>
  <cols>
    <col min="2" max="2" width="14" bestFit="1" customWidth="1"/>
    <col min="6" max="6" width="16" bestFit="1" customWidth="1"/>
    <col min="8" max="8" width="12.83203125" bestFit="1" customWidth="1"/>
  </cols>
  <sheetData>
    <row r="1" spans="1:7" x14ac:dyDescent="0.2">
      <c r="A1" s="1" t="s">
        <v>14</v>
      </c>
      <c r="B1" s="1"/>
      <c r="C1" s="1"/>
      <c r="D1" s="1"/>
      <c r="E1" s="1"/>
      <c r="F1" s="1"/>
      <c r="G1" s="1"/>
    </row>
    <row r="2" spans="1:7" x14ac:dyDescent="0.2">
      <c r="A2" s="1"/>
      <c r="B2" s="1"/>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x14ac:dyDescent="0.2">
      <c r="A15" s="1"/>
      <c r="B15" s="1"/>
      <c r="C15" s="1"/>
      <c r="D15" s="1"/>
      <c r="E15" s="1"/>
      <c r="F15" s="1"/>
      <c r="G15" s="1"/>
    </row>
    <row r="16" spans="1:7" x14ac:dyDescent="0.2">
      <c r="A16" s="1"/>
      <c r="B16" s="1"/>
      <c r="C16" s="1"/>
      <c r="D16" s="1"/>
      <c r="E16" s="1"/>
      <c r="F16" s="1"/>
      <c r="G16" s="1"/>
    </row>
    <row r="17" spans="1:11" x14ac:dyDescent="0.2">
      <c r="A17" s="1"/>
      <c r="B17" s="1"/>
      <c r="C17" s="1"/>
      <c r="D17" s="1"/>
      <c r="E17" s="1"/>
      <c r="F17" s="1"/>
      <c r="G17" s="1"/>
    </row>
    <row r="20" spans="1:11" x14ac:dyDescent="0.2">
      <c r="B20" t="s">
        <v>15</v>
      </c>
      <c r="C20">
        <v>200</v>
      </c>
    </row>
    <row r="21" spans="1:11" x14ac:dyDescent="0.2">
      <c r="B21" t="s">
        <v>16</v>
      </c>
      <c r="C21">
        <f>C20*365</f>
        <v>73000</v>
      </c>
      <c r="E21" t="s">
        <v>20</v>
      </c>
      <c r="F21" t="s">
        <v>8</v>
      </c>
      <c r="G21" t="s">
        <v>10</v>
      </c>
      <c r="H21" t="s">
        <v>21</v>
      </c>
    </row>
    <row r="22" spans="1:11" x14ac:dyDescent="0.2">
      <c r="B22" t="s">
        <v>2</v>
      </c>
      <c r="C22">
        <v>50</v>
      </c>
      <c r="E22">
        <f>F22+G22*H22</f>
        <v>5939.0666734736506</v>
      </c>
      <c r="F22">
        <f>C20*28</f>
        <v>5600</v>
      </c>
      <c r="G22">
        <f>C22*SQRT(28)</f>
        <v>264.57513110645908</v>
      </c>
      <c r="H22">
        <f>_xlfn.NORM.S.INV(0.9)</f>
        <v>1.2815515655446006</v>
      </c>
    </row>
    <row r="23" spans="1:11" x14ac:dyDescent="0.2">
      <c r="B23" t="s">
        <v>17</v>
      </c>
      <c r="C23">
        <v>50</v>
      </c>
    </row>
    <row r="24" spans="1:11" x14ac:dyDescent="0.2">
      <c r="B24" t="s">
        <v>18</v>
      </c>
      <c r="C24">
        <v>2000</v>
      </c>
    </row>
    <row r="25" spans="1:11" x14ac:dyDescent="0.2">
      <c r="B25" t="s">
        <v>19</v>
      </c>
      <c r="C25">
        <f>SQRT((2*C24*C21)/C23)</f>
        <v>2416.6091947189143</v>
      </c>
      <c r="E25" s="2" t="s">
        <v>22</v>
      </c>
      <c r="F25" s="2"/>
      <c r="G25" s="2"/>
      <c r="H25" s="2"/>
      <c r="I25" s="2"/>
      <c r="J25" s="2"/>
      <c r="K25" s="2"/>
    </row>
  </sheetData>
  <mergeCells count="2">
    <mergeCell ref="A1:G17"/>
    <mergeCell ref="E25:K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0828A-F8BE-894D-8637-05E4BD9CC2A6}">
  <dimension ref="A1:K24"/>
  <sheetViews>
    <sheetView zoomScale="160" zoomScaleNormal="160" workbookViewId="0">
      <selection activeCell="H27" sqref="H27"/>
    </sheetView>
  </sheetViews>
  <sheetFormatPr baseColWidth="10" defaultRowHeight="16" x14ac:dyDescent="0.2"/>
  <cols>
    <col min="3" max="3" width="12.33203125" bestFit="1" customWidth="1"/>
    <col min="7" max="7" width="15.83203125" bestFit="1" customWidth="1"/>
  </cols>
  <sheetData>
    <row r="1" spans="1:7" x14ac:dyDescent="0.2">
      <c r="A1" s="1" t="s">
        <v>23</v>
      </c>
      <c r="B1" s="1"/>
      <c r="C1" s="1"/>
      <c r="D1" s="1"/>
      <c r="E1" s="1"/>
      <c r="F1" s="1"/>
      <c r="G1" s="1"/>
    </row>
    <row r="2" spans="1:7" x14ac:dyDescent="0.2">
      <c r="A2" s="1"/>
      <c r="B2" s="1"/>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x14ac:dyDescent="0.2">
      <c r="A15" s="1"/>
      <c r="B15" s="1"/>
      <c r="C15" s="1"/>
      <c r="D15" s="1"/>
      <c r="E15" s="1"/>
      <c r="F15" s="1"/>
      <c r="G15" s="1"/>
    </row>
    <row r="16" spans="1:7" x14ac:dyDescent="0.2">
      <c r="A16" s="1"/>
      <c r="B16" s="1"/>
      <c r="C16" s="1"/>
      <c r="D16" s="1"/>
      <c r="E16" s="1"/>
      <c r="F16" s="1"/>
      <c r="G16" s="1"/>
    </row>
    <row r="17" spans="1:11" x14ac:dyDescent="0.2">
      <c r="A17" s="1"/>
      <c r="B17" s="1"/>
      <c r="C17" s="1"/>
      <c r="D17" s="1"/>
      <c r="E17" s="1"/>
      <c r="F17" s="1"/>
      <c r="G17" s="1"/>
    </row>
    <row r="20" spans="1:11" x14ac:dyDescent="0.2">
      <c r="C20" t="s">
        <v>24</v>
      </c>
      <c r="D20">
        <v>220</v>
      </c>
      <c r="F20" t="s">
        <v>20</v>
      </c>
      <c r="G20" t="s">
        <v>27</v>
      </c>
      <c r="H20" t="s">
        <v>10</v>
      </c>
      <c r="I20" t="s">
        <v>28</v>
      </c>
      <c r="J20" t="s">
        <v>13</v>
      </c>
    </row>
    <row r="21" spans="1:11" x14ac:dyDescent="0.2">
      <c r="C21" t="s">
        <v>25</v>
      </c>
      <c r="D21">
        <v>60</v>
      </c>
      <c r="F21">
        <f>G21+H21*I21</f>
        <v>6566.8800081683803</v>
      </c>
      <c r="G21">
        <f>D20*D23*7</f>
        <v>6160</v>
      </c>
      <c r="H21">
        <f>D21*SQRT(D23*7)</f>
        <v>317.49015732775086</v>
      </c>
      <c r="I21">
        <f>_xlfn.NORM.S.INV(D22)</f>
        <v>1.2815515655446006</v>
      </c>
      <c r="J21">
        <f>F21*1.5</f>
        <v>9850.3200122525705</v>
      </c>
    </row>
    <row r="22" spans="1:11" x14ac:dyDescent="0.2">
      <c r="C22" t="s">
        <v>3</v>
      </c>
      <c r="D22">
        <v>0.9</v>
      </c>
    </row>
    <row r="23" spans="1:11" x14ac:dyDescent="0.2">
      <c r="C23" t="s">
        <v>26</v>
      </c>
      <c r="D23">
        <v>4</v>
      </c>
      <c r="F23" s="2" t="s">
        <v>29</v>
      </c>
      <c r="G23" s="2"/>
      <c r="H23" s="2"/>
      <c r="I23" s="2"/>
      <c r="J23" s="2"/>
      <c r="K23" s="2"/>
    </row>
    <row r="24" spans="1:11" x14ac:dyDescent="0.2">
      <c r="F24" s="2"/>
      <c r="G24" s="2"/>
      <c r="H24" s="2"/>
      <c r="I24" s="2"/>
      <c r="J24" s="2"/>
      <c r="K24" s="2"/>
    </row>
  </sheetData>
  <mergeCells count="2">
    <mergeCell ref="A1:G17"/>
    <mergeCell ref="F23:K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1CD4-9A1D-1C43-AA83-95AD818C548F}">
  <dimension ref="A1:K28"/>
  <sheetViews>
    <sheetView zoomScale="140" zoomScaleNormal="140" workbookViewId="0">
      <selection activeCell="E31" sqref="E31"/>
    </sheetView>
  </sheetViews>
  <sheetFormatPr baseColWidth="10" defaultRowHeight="16" x14ac:dyDescent="0.2"/>
  <cols>
    <col min="2" max="2" width="15.83203125" bestFit="1" customWidth="1"/>
    <col min="4" max="4" width="19.6640625" bestFit="1" customWidth="1"/>
  </cols>
  <sheetData>
    <row r="1" spans="1:7" x14ac:dyDescent="0.2">
      <c r="A1" s="1" t="s">
        <v>0</v>
      </c>
      <c r="B1" s="1"/>
      <c r="C1" s="1"/>
      <c r="D1" s="1"/>
      <c r="E1" s="1"/>
      <c r="F1" s="1"/>
      <c r="G1" s="1"/>
    </row>
    <row r="2" spans="1:7" x14ac:dyDescent="0.2">
      <c r="A2" s="1"/>
      <c r="B2" s="1"/>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x14ac:dyDescent="0.2">
      <c r="A15" s="1"/>
      <c r="B15" s="1"/>
      <c r="C15" s="1"/>
      <c r="D15" s="1"/>
      <c r="E15" s="1"/>
      <c r="F15" s="1"/>
      <c r="G15" s="1"/>
    </row>
    <row r="16" spans="1:7" x14ac:dyDescent="0.2">
      <c r="A16" s="1"/>
      <c r="B16" s="1"/>
      <c r="C16" s="1"/>
      <c r="D16" s="1"/>
      <c r="E16" s="1"/>
      <c r="F16" s="1"/>
      <c r="G16" s="1"/>
    </row>
    <row r="17" spans="1:11" x14ac:dyDescent="0.2">
      <c r="A17" s="1"/>
      <c r="B17" s="1"/>
      <c r="C17" s="1"/>
      <c r="D17" s="1"/>
      <c r="E17" s="1"/>
      <c r="F17" s="1"/>
      <c r="G17" s="1"/>
    </row>
    <row r="21" spans="1:11" x14ac:dyDescent="0.2">
      <c r="B21" t="s">
        <v>32</v>
      </c>
      <c r="C21" t="s">
        <v>25</v>
      </c>
      <c r="D21" t="s">
        <v>30</v>
      </c>
      <c r="G21" t="s">
        <v>31</v>
      </c>
    </row>
    <row r="22" spans="1:11" x14ac:dyDescent="0.2">
      <c r="B22">
        <v>28</v>
      </c>
      <c r="C22">
        <v>50</v>
      </c>
      <c r="D22">
        <f>250</f>
        <v>250</v>
      </c>
    </row>
    <row r="24" spans="1:11" x14ac:dyDescent="0.2">
      <c r="B24" t="s">
        <v>27</v>
      </c>
      <c r="C24" t="s">
        <v>34</v>
      </c>
      <c r="D24" t="s">
        <v>3</v>
      </c>
      <c r="E24" t="s">
        <v>33</v>
      </c>
      <c r="F24" t="s">
        <v>31</v>
      </c>
    </row>
    <row r="25" spans="1:11" x14ac:dyDescent="0.2">
      <c r="B25">
        <f>B22*D22</f>
        <v>7000</v>
      </c>
      <c r="C25">
        <f>C22*SQRT(B22)</f>
        <v>264.57513110645908</v>
      </c>
      <c r="D25">
        <v>0.9</v>
      </c>
      <c r="E25">
        <f>_xlfn.NORM.S.INV(D25)</f>
        <v>1.2815515655446006</v>
      </c>
      <c r="F25">
        <f>B25+C25*E25</f>
        <v>7339.0666734736506</v>
      </c>
    </row>
    <row r="28" spans="1:11" x14ac:dyDescent="0.2">
      <c r="D28" s="2" t="s">
        <v>35</v>
      </c>
      <c r="E28" s="2"/>
      <c r="F28" s="2"/>
      <c r="G28" s="2"/>
      <c r="H28" s="2"/>
      <c r="I28" s="2"/>
      <c r="J28" s="2"/>
      <c r="K28" s="2"/>
    </row>
  </sheetData>
  <mergeCells count="2">
    <mergeCell ref="A1:G17"/>
    <mergeCell ref="D28:K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R,S</vt:lpstr>
      <vt:lpstr>S,Q</vt:lpstr>
      <vt:lpstr>s,S</vt:lpstr>
      <vt:lpstr>Base stock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haytham omar</dc:creator>
  <cp:lastModifiedBy>haytham omar</cp:lastModifiedBy>
  <dcterms:created xsi:type="dcterms:W3CDTF">2020-06-25T17:02:23Z</dcterms:created>
  <dcterms:modified xsi:type="dcterms:W3CDTF">2021-04-08T20:48:19Z</dcterms:modified>
</cp:coreProperties>
</file>