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</sheets>
  <definedNames/>
  <calcPr/>
</workbook>
</file>

<file path=xl/sharedStrings.xml><?xml version="1.0" encoding="utf-8"?>
<sst xmlns="http://schemas.openxmlformats.org/spreadsheetml/2006/main" count="35" uniqueCount="32">
  <si>
    <t xml:space="preserve">Source: Investopedia: Assume, for example, a retail clothing shop carries a line of men's jeans, and the shop sells 1000 pairs of jeans each year. </t>
  </si>
  <si>
    <t>It costs the company $5 each year to hold a pair of jeans in inventory, and the fixed cost to place an order is $2. The cost of a jeans is $100, and what</t>
  </si>
  <si>
    <t xml:space="preserve">if the supplier offered a discount of 2% per jeans if you buy 700 pair of jeans at once. </t>
  </si>
  <si>
    <t>Another offer is 100 quantity with a discount of 1%</t>
  </si>
  <si>
    <t>Demand (D)</t>
  </si>
  <si>
    <t>Holding cost (h)</t>
  </si>
  <si>
    <t>Scenario 1</t>
  </si>
  <si>
    <t>Scenario 2</t>
  </si>
  <si>
    <t>*eoq: Economic Order Quantity</t>
  </si>
  <si>
    <t>Ordering cost (S)</t>
  </si>
  <si>
    <t>cdiscount</t>
  </si>
  <si>
    <t>Purchase cost (c)</t>
  </si>
  <si>
    <t>orders at discount</t>
  </si>
  <si>
    <t>orders</t>
  </si>
  <si>
    <t>eoq</t>
  </si>
  <si>
    <t>qdiscount</t>
  </si>
  <si>
    <t xml:space="preserve">Orders </t>
  </si>
  <si>
    <t>Average Inventory</t>
  </si>
  <si>
    <t>Total Logistics Cost</t>
  </si>
  <si>
    <t>Ordering cost</t>
  </si>
  <si>
    <t>Holding cost</t>
  </si>
  <si>
    <t>Purchase cost</t>
  </si>
  <si>
    <t>Total Cost</t>
  </si>
  <si>
    <t>TRC (Total Relevant Cost)</t>
  </si>
  <si>
    <t>eoq scenario</t>
  </si>
  <si>
    <t>discount scenario</t>
  </si>
  <si>
    <t>Discount scenario 2</t>
  </si>
  <si>
    <t>Q*/Qdiscount1</t>
  </si>
  <si>
    <t>DS 1</t>
  </si>
  <si>
    <t>TRCq/TRCq*</t>
  </si>
  <si>
    <t>Q*/Qdiscount2</t>
  </si>
  <si>
    <t>DS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</si>
</sst>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2.0"/>
      <color theme="1"/>
      <name val="Calibri"/>
      <scheme val="minor"/>
    </font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16.89"/>
    <col customWidth="1" min="3" max="3" width="14.89"/>
    <col customWidth="1" min="5" max="5" width="11.89"/>
    <col customWidth="1" min="6" max="6" width="12.11"/>
  </cols>
  <sheetData>
    <row r="1" ht="18.0" customHeight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/>
    </row>
    <row r="7">
      <c r="A7" s="1" t="s">
        <v>4</v>
      </c>
      <c r="B7" s="1">
        <v>1000.0</v>
      </c>
    </row>
    <row r="8">
      <c r="A8" s="1" t="s">
        <v>5</v>
      </c>
      <c r="B8" s="1">
        <v>5.0</v>
      </c>
      <c r="C8" s="2" t="s">
        <v>6</v>
      </c>
      <c r="E8" s="2" t="s">
        <v>7</v>
      </c>
      <c r="H8" s="1" t="s">
        <v>8</v>
      </c>
    </row>
    <row r="9">
      <c r="A9" s="1" t="s">
        <v>9</v>
      </c>
      <c r="B9" s="1">
        <v>2.0</v>
      </c>
      <c r="C9" s="1" t="s">
        <v>10</v>
      </c>
      <c r="D9" s="3">
        <f>B10*0.98</f>
        <v>98</v>
      </c>
      <c r="E9" s="1" t="s">
        <v>10</v>
      </c>
      <c r="F9" s="1">
        <v>99.0</v>
      </c>
    </row>
    <row r="10">
      <c r="A10" s="1" t="s">
        <v>11</v>
      </c>
      <c r="B10" s="1">
        <v>100.0</v>
      </c>
      <c r="C10" s="1" t="s">
        <v>12</v>
      </c>
      <c r="D10" s="3">
        <f>B7/700</f>
        <v>1.428571429</v>
      </c>
      <c r="E10" s="1" t="s">
        <v>13</v>
      </c>
      <c r="F10" s="3">
        <f>B7/100</f>
        <v>10</v>
      </c>
    </row>
    <row r="11">
      <c r="A11" s="1" t="s">
        <v>14</v>
      </c>
      <c r="B11" s="3">
        <f>SQRT((2*B7*B9)/B8)</f>
        <v>28.28427125</v>
      </c>
      <c r="C11" s="1" t="s">
        <v>15</v>
      </c>
      <c r="D11" s="1">
        <v>700.0</v>
      </c>
      <c r="E11" s="1" t="s">
        <v>15</v>
      </c>
      <c r="F11" s="1">
        <v>100.0</v>
      </c>
    </row>
    <row r="12">
      <c r="A12" s="1" t="s">
        <v>16</v>
      </c>
      <c r="B12" s="3">
        <f>B7/B11</f>
        <v>35.35533906</v>
      </c>
    </row>
    <row r="13">
      <c r="A13" s="1" t="s">
        <v>17</v>
      </c>
      <c r="B13" s="3">
        <f>B11/2</f>
        <v>14.14213562</v>
      </c>
    </row>
    <row r="15">
      <c r="A15" s="1" t="s">
        <v>18</v>
      </c>
      <c r="B15" s="1" t="s">
        <v>19</v>
      </c>
      <c r="C15" s="1" t="s">
        <v>20</v>
      </c>
      <c r="D15" s="1" t="s">
        <v>21</v>
      </c>
      <c r="E15" s="1" t="s">
        <v>22</v>
      </c>
      <c r="F15" s="1" t="s">
        <v>23</v>
      </c>
    </row>
    <row r="16">
      <c r="A16" s="1" t="s">
        <v>24</v>
      </c>
      <c r="B16" s="3">
        <f>B12*B9</f>
        <v>70.71067812</v>
      </c>
      <c r="C16" s="3">
        <f>B13*B8</f>
        <v>70.71067812</v>
      </c>
      <c r="D16" s="3">
        <f>B10*B7</f>
        <v>100000</v>
      </c>
      <c r="E16" s="3">
        <f>sum(B16:D16)</f>
        <v>100141.4214</v>
      </c>
      <c r="F16" s="3">
        <f t="shared" ref="F16:F18" si="1">B16+C16</f>
        <v>141.4213562</v>
      </c>
    </row>
    <row r="17">
      <c r="A17" s="4" t="s">
        <v>25</v>
      </c>
      <c r="B17" s="5">
        <f>D10*B9</f>
        <v>2.857142857</v>
      </c>
      <c r="C17" s="5">
        <f>(D11/2)*B8</f>
        <v>1750</v>
      </c>
      <c r="D17" s="5">
        <f>B7*D9</f>
        <v>98000</v>
      </c>
      <c r="E17" s="5">
        <f>B17+C17+D17</f>
        <v>99752.85714</v>
      </c>
      <c r="F17" s="5">
        <f t="shared" si="1"/>
        <v>1752.857143</v>
      </c>
    </row>
    <row r="18">
      <c r="A18" s="1" t="s">
        <v>26</v>
      </c>
      <c r="B18" s="3">
        <f>F10*B9</f>
        <v>20</v>
      </c>
      <c r="C18" s="3">
        <f>(F11/2)*B8</f>
        <v>250</v>
      </c>
      <c r="D18" s="3">
        <f>B7*F9</f>
        <v>99000</v>
      </c>
      <c r="E18" s="3">
        <f>sum(B18:D18)</f>
        <v>99270</v>
      </c>
      <c r="F18" s="3">
        <f t="shared" si="1"/>
        <v>270</v>
      </c>
    </row>
    <row r="20">
      <c r="E20" s="3">
        <f>E17/E16</f>
        <v>0.9961198452</v>
      </c>
      <c r="F20" s="1" t="s">
        <v>27</v>
      </c>
      <c r="G20" s="6">
        <f>F17/F16</f>
        <v>12.39457172</v>
      </c>
    </row>
    <row r="21">
      <c r="A21" s="1" t="s">
        <v>28</v>
      </c>
      <c r="B21" s="1" t="s">
        <v>29</v>
      </c>
      <c r="C21" s="3">
        <f>1/2*(B11/D11+D11/B11)</f>
        <v>12.39457172</v>
      </c>
      <c r="F21" s="1" t="s">
        <v>30</v>
      </c>
      <c r="G21" s="6">
        <f>F18/F16</f>
        <v>1.909188309</v>
      </c>
    </row>
    <row r="22">
      <c r="A22" s="1" t="s">
        <v>31</v>
      </c>
      <c r="B22" s="1" t="s">
        <v>29</v>
      </c>
      <c r="C22" s="3">
        <f>1/2*(B11/F11+F11/B11)</f>
        <v>1.909188309</v>
      </c>
    </row>
  </sheetData>
  <mergeCells count="2">
    <mergeCell ref="C8:D8"/>
    <mergeCell ref="E8:F8"/>
  </mergeCells>
  <drawing r:id="rId1"/>
</worksheet>
</file>