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Data Obat Untuk Mahasiswa\Klinik Pratama ITB\"/>
    </mc:Choice>
  </mc:AlternateContent>
  <xr:revisionPtr revIDLastSave="0" documentId="13_ncr:1_{2C40B8AE-3F14-4221-A7A9-9E7DD52ED1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 PENJ. OBAT" sheetId="1" r:id="rId1"/>
    <sheet name="DATA RESEP" sheetId="4" r:id="rId2"/>
    <sheet name="DATA MASTER OBAT" sheetId="3" r:id="rId3"/>
    <sheet name="DATA PEMB. OBAT" sheetId="2" r:id="rId4"/>
  </sheets>
  <externalReferences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3" l="1"/>
  <c r="H15" i="3"/>
  <c r="AW17" i="1" l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6" i="1"/>
  <c r="R163" i="3"/>
  <c r="L316" i="3"/>
  <c r="N316" i="3" s="1"/>
  <c r="L315" i="3"/>
  <c r="N315" i="3" s="1"/>
  <c r="L314" i="3"/>
  <c r="N314" i="3" s="1"/>
  <c r="L313" i="3"/>
  <c r="N313" i="3" s="1"/>
  <c r="L312" i="3"/>
  <c r="N312" i="3" s="1"/>
  <c r="L311" i="3"/>
  <c r="N311" i="3" s="1"/>
  <c r="L310" i="3"/>
  <c r="N310" i="3" s="1"/>
  <c r="L309" i="3"/>
  <c r="N309" i="3" s="1"/>
  <c r="L308" i="3"/>
  <c r="N308" i="3" s="1"/>
  <c r="L307" i="3"/>
  <c r="N307" i="3" s="1"/>
  <c r="L306" i="3"/>
  <c r="N306" i="3" s="1"/>
  <c r="L305" i="3"/>
  <c r="N305" i="3" s="1"/>
  <c r="L304" i="3"/>
  <c r="N304" i="3" s="1"/>
  <c r="L303" i="3"/>
  <c r="N303" i="3" s="1"/>
  <c r="L302" i="3"/>
  <c r="N302" i="3" s="1"/>
  <c r="L301" i="3"/>
  <c r="N301" i="3" s="1"/>
  <c r="L300" i="3"/>
  <c r="N300" i="3" s="1"/>
  <c r="P299" i="3"/>
  <c r="O299" i="3"/>
  <c r="P298" i="3"/>
  <c r="N298" i="3"/>
  <c r="R297" i="3"/>
  <c r="Q297" i="3"/>
  <c r="P297" i="3"/>
  <c r="L297" i="3"/>
  <c r="N297" i="3" s="1"/>
  <c r="R296" i="3"/>
  <c r="Q296" i="3"/>
  <c r="P296" i="3"/>
  <c r="L296" i="3"/>
  <c r="N296" i="3" s="1"/>
  <c r="L295" i="3"/>
  <c r="N295" i="3" s="1"/>
  <c r="R294" i="3"/>
  <c r="Q294" i="3"/>
  <c r="P294" i="3"/>
  <c r="O294" i="3"/>
  <c r="R293" i="3"/>
  <c r="P293" i="3"/>
  <c r="L293" i="3"/>
  <c r="N293" i="3" s="1"/>
  <c r="R292" i="3"/>
  <c r="Q292" i="3"/>
  <c r="P292" i="3"/>
  <c r="L292" i="3"/>
  <c r="N292" i="3" s="1"/>
  <c r="R291" i="3"/>
  <c r="Q291" i="3"/>
  <c r="P291" i="3"/>
  <c r="L291" i="3"/>
  <c r="N291" i="3" s="1"/>
  <c r="R290" i="3"/>
  <c r="Q290" i="3"/>
  <c r="P290" i="3"/>
  <c r="L290" i="3"/>
  <c r="N290" i="3" s="1"/>
  <c r="L289" i="3"/>
  <c r="N289" i="3" s="1"/>
  <c r="R288" i="3"/>
  <c r="P288" i="3"/>
  <c r="L288" i="3"/>
  <c r="N288" i="3" s="1"/>
  <c r="R287" i="3"/>
  <c r="Q287" i="3"/>
  <c r="P287" i="3"/>
  <c r="L287" i="3"/>
  <c r="N287" i="3" s="1"/>
  <c r="P286" i="3"/>
  <c r="O286" i="3"/>
  <c r="R285" i="3"/>
  <c r="Q285" i="3"/>
  <c r="P285" i="3"/>
  <c r="O285" i="3"/>
  <c r="P284" i="3"/>
  <c r="L284" i="3"/>
  <c r="N284" i="3" s="1"/>
  <c r="L283" i="3"/>
  <c r="N283" i="3" s="1"/>
  <c r="P282" i="3"/>
  <c r="O282" i="3"/>
  <c r="P281" i="3"/>
  <c r="L281" i="3"/>
  <c r="N281" i="3" s="1"/>
  <c r="P280" i="3"/>
  <c r="L280" i="3"/>
  <c r="N280" i="3" s="1"/>
  <c r="L279" i="3"/>
  <c r="N279" i="3" s="1"/>
  <c r="R278" i="3"/>
  <c r="Q278" i="3"/>
  <c r="P278" i="3"/>
  <c r="O278" i="3"/>
  <c r="R277" i="3"/>
  <c r="Q277" i="3"/>
  <c r="P277" i="3"/>
  <c r="L277" i="3"/>
  <c r="N277" i="3" s="1"/>
  <c r="P276" i="3"/>
  <c r="O276" i="3"/>
  <c r="R275" i="3"/>
  <c r="Q275" i="3"/>
  <c r="P275" i="3"/>
  <c r="L275" i="3"/>
  <c r="N275" i="3" s="1"/>
  <c r="R274" i="3"/>
  <c r="Q274" i="3"/>
  <c r="P274" i="3"/>
  <c r="L274" i="3"/>
  <c r="N274" i="3" s="1"/>
  <c r="R273" i="3"/>
  <c r="Q273" i="3"/>
  <c r="P273" i="3"/>
  <c r="L273" i="3"/>
  <c r="N273" i="3" s="1"/>
  <c r="R272" i="3"/>
  <c r="Q272" i="3"/>
  <c r="P272" i="3"/>
  <c r="L272" i="3"/>
  <c r="N272" i="3" s="1"/>
  <c r="R271" i="3"/>
  <c r="Q271" i="3"/>
  <c r="P271" i="3"/>
  <c r="L271" i="3"/>
  <c r="N271" i="3" s="1"/>
  <c r="L270" i="3"/>
  <c r="N270" i="3" s="1"/>
  <c r="L269" i="3"/>
  <c r="N269" i="3" s="1"/>
  <c r="L268" i="3"/>
  <c r="N268" i="3" s="1"/>
  <c r="L267" i="3"/>
  <c r="N267" i="3" s="1"/>
  <c r="L266" i="3"/>
  <c r="N266" i="3" s="1"/>
  <c r="L265" i="3"/>
  <c r="N265" i="3" s="1"/>
  <c r="L264" i="3"/>
  <c r="N264" i="3" s="1"/>
  <c r="R263" i="3"/>
  <c r="Q263" i="3"/>
  <c r="P263" i="3"/>
  <c r="L263" i="3"/>
  <c r="N263" i="3" s="1"/>
  <c r="I263" i="3"/>
  <c r="K263" i="3" s="1"/>
  <c r="H263" i="3"/>
  <c r="J263" i="3" s="1"/>
  <c r="G263" i="3"/>
  <c r="L262" i="3"/>
  <c r="N262" i="3" s="1"/>
  <c r="P261" i="3"/>
  <c r="O261" i="3"/>
  <c r="R260" i="3"/>
  <c r="Q260" i="3"/>
  <c r="P260" i="3"/>
  <c r="L260" i="3"/>
  <c r="N260" i="3" s="1"/>
  <c r="I260" i="3"/>
  <c r="K260" i="3" s="1"/>
  <c r="H260" i="3"/>
  <c r="J260" i="3" s="1"/>
  <c r="G260" i="3"/>
  <c r="L259" i="3"/>
  <c r="N259" i="3" s="1"/>
  <c r="L258" i="3"/>
  <c r="N258" i="3" s="1"/>
  <c r="L257" i="3"/>
  <c r="N257" i="3" s="1"/>
  <c r="L256" i="3"/>
  <c r="N256" i="3" s="1"/>
  <c r="R255" i="3"/>
  <c r="Q255" i="3"/>
  <c r="P255" i="3"/>
  <c r="L255" i="3"/>
  <c r="N255" i="3" s="1"/>
  <c r="I255" i="3"/>
  <c r="K255" i="3" s="1"/>
  <c r="H255" i="3"/>
  <c r="J255" i="3" s="1"/>
  <c r="G255" i="3"/>
  <c r="R254" i="3"/>
  <c r="Q254" i="3"/>
  <c r="P254" i="3"/>
  <c r="L254" i="3"/>
  <c r="N254" i="3" s="1"/>
  <c r="I254" i="3"/>
  <c r="K254" i="3" s="1"/>
  <c r="H254" i="3"/>
  <c r="J254" i="3" s="1"/>
  <c r="G254" i="3"/>
  <c r="L253" i="3"/>
  <c r="N253" i="3" s="1"/>
  <c r="L252" i="3"/>
  <c r="N252" i="3" s="1"/>
  <c r="P251" i="3"/>
  <c r="O251" i="3"/>
  <c r="R250" i="3"/>
  <c r="P250" i="3"/>
  <c r="O250" i="3"/>
  <c r="L250" i="3"/>
  <c r="N250" i="3" s="1"/>
  <c r="R249" i="3"/>
  <c r="P249" i="3"/>
  <c r="O249" i="3"/>
  <c r="L249" i="3"/>
  <c r="N249" i="3" s="1"/>
  <c r="R248" i="3"/>
  <c r="Q248" i="3"/>
  <c r="P248" i="3"/>
  <c r="O248" i="3"/>
  <c r="L248" i="3"/>
  <c r="N248" i="3" s="1"/>
  <c r="R247" i="3"/>
  <c r="Q247" i="3"/>
  <c r="P247" i="3"/>
  <c r="O247" i="3"/>
  <c r="L247" i="3"/>
  <c r="N247" i="3" s="1"/>
  <c r="I247" i="3"/>
  <c r="K247" i="3" s="1"/>
  <c r="H247" i="3"/>
  <c r="J247" i="3" s="1"/>
  <c r="G247" i="3"/>
  <c r="L246" i="3"/>
  <c r="N246" i="3" s="1"/>
  <c r="P245" i="3"/>
  <c r="O245" i="3"/>
  <c r="L245" i="3"/>
  <c r="N245" i="3" s="1"/>
  <c r="L244" i="3"/>
  <c r="N244" i="3" s="1"/>
  <c r="L243" i="3"/>
  <c r="N243" i="3" s="1"/>
  <c r="L242" i="3"/>
  <c r="N242" i="3" s="1"/>
  <c r="P241" i="3"/>
  <c r="O241" i="3"/>
  <c r="P240" i="3"/>
  <c r="O240" i="3"/>
  <c r="L240" i="3"/>
  <c r="N240" i="3" s="1"/>
  <c r="R239" i="3"/>
  <c r="P239" i="3"/>
  <c r="O239" i="3"/>
  <c r="L239" i="3"/>
  <c r="N239" i="3" s="1"/>
  <c r="R238" i="3"/>
  <c r="Q238" i="3"/>
  <c r="P238" i="3"/>
  <c r="O238" i="3"/>
  <c r="N238" i="3"/>
  <c r="R237" i="3"/>
  <c r="P237" i="3"/>
  <c r="O237" i="3"/>
  <c r="L237" i="3"/>
  <c r="N237" i="3" s="1"/>
  <c r="R236" i="3"/>
  <c r="P236" i="3"/>
  <c r="O236" i="3"/>
  <c r="L236" i="3"/>
  <c r="N236" i="3" s="1"/>
  <c r="P235" i="3"/>
  <c r="O235" i="3"/>
  <c r="L235" i="3"/>
  <c r="N235" i="3" s="1"/>
  <c r="L234" i="3"/>
  <c r="N234" i="3" s="1"/>
  <c r="P233" i="3"/>
  <c r="O233" i="3"/>
  <c r="R232" i="3"/>
  <c r="Q232" i="3"/>
  <c r="P232" i="3"/>
  <c r="O232" i="3"/>
  <c r="L232" i="3"/>
  <c r="N232" i="3" s="1"/>
  <c r="P231" i="3"/>
  <c r="O231" i="3"/>
  <c r="L231" i="3"/>
  <c r="N231" i="3" s="1"/>
  <c r="L230" i="3"/>
  <c r="N230" i="3" s="1"/>
  <c r="P229" i="3"/>
  <c r="O229" i="3"/>
  <c r="L229" i="3"/>
  <c r="N229" i="3" s="1"/>
  <c r="P228" i="3"/>
  <c r="O228" i="3"/>
  <c r="L228" i="3"/>
  <c r="N228" i="3" s="1"/>
  <c r="L227" i="3"/>
  <c r="N227" i="3" s="1"/>
  <c r="R226" i="3"/>
  <c r="Q226" i="3"/>
  <c r="P226" i="3"/>
  <c r="O226" i="3"/>
  <c r="L226" i="3"/>
  <c r="N226" i="3" s="1"/>
  <c r="L225" i="3"/>
  <c r="N225" i="3" s="1"/>
  <c r="P224" i="3"/>
  <c r="O224" i="3"/>
  <c r="R223" i="3"/>
  <c r="Q223" i="3"/>
  <c r="P223" i="3"/>
  <c r="O223" i="3"/>
  <c r="L223" i="3"/>
  <c r="N223" i="3" s="1"/>
  <c r="L222" i="3"/>
  <c r="N222" i="3" s="1"/>
  <c r="P221" i="3"/>
  <c r="O221" i="3"/>
  <c r="R220" i="3"/>
  <c r="Q220" i="3"/>
  <c r="P220" i="3"/>
  <c r="O220" i="3"/>
  <c r="L220" i="3"/>
  <c r="N220" i="3" s="1"/>
  <c r="R219" i="3"/>
  <c r="P219" i="3"/>
  <c r="O219" i="3"/>
  <c r="L219" i="3"/>
  <c r="N219" i="3" s="1"/>
  <c r="L218" i="3"/>
  <c r="N218" i="3" s="1"/>
  <c r="L217" i="3"/>
  <c r="N217" i="3" s="1"/>
  <c r="L216" i="3"/>
  <c r="N216" i="3" s="1"/>
  <c r="L215" i="3"/>
  <c r="N215" i="3" s="1"/>
  <c r="P214" i="3"/>
  <c r="O214" i="3"/>
  <c r="R213" i="3"/>
  <c r="P213" i="3"/>
  <c r="O213" i="3"/>
  <c r="L213" i="3"/>
  <c r="N213" i="3" s="1"/>
  <c r="R212" i="3"/>
  <c r="Q212" i="3"/>
  <c r="P212" i="3"/>
  <c r="O212" i="3"/>
  <c r="L212" i="3"/>
  <c r="N212" i="3" s="1"/>
  <c r="I212" i="3"/>
  <c r="K212" i="3" s="1"/>
  <c r="H212" i="3"/>
  <c r="J212" i="3" s="1"/>
  <c r="G212" i="3"/>
  <c r="P211" i="3"/>
  <c r="O211" i="3"/>
  <c r="L211" i="3"/>
  <c r="N211" i="3" s="1"/>
  <c r="L210" i="3"/>
  <c r="N210" i="3" s="1"/>
  <c r="L209" i="3"/>
  <c r="N209" i="3" s="1"/>
  <c r="L208" i="3"/>
  <c r="N208" i="3" s="1"/>
  <c r="R207" i="3"/>
  <c r="Q207" i="3"/>
  <c r="P207" i="3"/>
  <c r="O207" i="3"/>
  <c r="L207" i="3"/>
  <c r="N207" i="3" s="1"/>
  <c r="I207" i="3"/>
  <c r="K207" i="3" s="1"/>
  <c r="H207" i="3"/>
  <c r="J207" i="3" s="1"/>
  <c r="G207" i="3"/>
  <c r="L206" i="3"/>
  <c r="N206" i="3" s="1"/>
  <c r="R205" i="3"/>
  <c r="Q205" i="3"/>
  <c r="P205" i="3"/>
  <c r="O205" i="3"/>
  <c r="L205" i="3"/>
  <c r="N205" i="3" s="1"/>
  <c r="R204" i="3"/>
  <c r="Q204" i="3"/>
  <c r="P204" i="3"/>
  <c r="O204" i="3"/>
  <c r="L204" i="3"/>
  <c r="N204" i="3" s="1"/>
  <c r="I204" i="3"/>
  <c r="K204" i="3" s="1"/>
  <c r="L203" i="3"/>
  <c r="N203" i="3" s="1"/>
  <c r="P202" i="3"/>
  <c r="O202" i="3"/>
  <c r="P201" i="3"/>
  <c r="O201" i="3"/>
  <c r="R200" i="3"/>
  <c r="P200" i="3"/>
  <c r="O200" i="3"/>
  <c r="L200" i="3"/>
  <c r="N200" i="3" s="1"/>
  <c r="L199" i="3"/>
  <c r="N199" i="3" s="1"/>
  <c r="R198" i="3"/>
  <c r="Q198" i="3"/>
  <c r="P198" i="3"/>
  <c r="O198" i="3"/>
  <c r="L197" i="3"/>
  <c r="N197" i="3" s="1"/>
  <c r="N196" i="3"/>
  <c r="L195" i="3"/>
  <c r="N195" i="3" s="1"/>
  <c r="P194" i="3"/>
  <c r="O194" i="3"/>
  <c r="L193" i="3"/>
  <c r="N193" i="3" s="1"/>
  <c r="L192" i="3"/>
  <c r="N192" i="3" s="1"/>
  <c r="L191" i="3"/>
  <c r="N191" i="3" s="1"/>
  <c r="P190" i="3"/>
  <c r="O190" i="3"/>
  <c r="P189" i="3"/>
  <c r="O189" i="3"/>
  <c r="P188" i="3"/>
  <c r="O188" i="3"/>
  <c r="L188" i="3"/>
  <c r="N188" i="3" s="1"/>
  <c r="L187" i="3"/>
  <c r="N187" i="3" s="1"/>
  <c r="L186" i="3"/>
  <c r="N186" i="3" s="1"/>
  <c r="L185" i="3"/>
  <c r="N185" i="3" s="1"/>
  <c r="L184" i="3"/>
  <c r="N184" i="3" s="1"/>
  <c r="L183" i="3"/>
  <c r="N183" i="3" s="1"/>
  <c r="R182" i="3"/>
  <c r="Q182" i="3"/>
  <c r="P182" i="3"/>
  <c r="O182" i="3"/>
  <c r="L182" i="3"/>
  <c r="N182" i="3" s="1"/>
  <c r="L181" i="3"/>
  <c r="N181" i="3" s="1"/>
  <c r="L180" i="3"/>
  <c r="N180" i="3" s="1"/>
  <c r="L179" i="3"/>
  <c r="N179" i="3" s="1"/>
  <c r="R178" i="3"/>
  <c r="Q178" i="3"/>
  <c r="P178" i="3"/>
  <c r="O178" i="3"/>
  <c r="L178" i="3"/>
  <c r="N178" i="3" s="1"/>
  <c r="I178" i="3"/>
  <c r="K178" i="3" s="1"/>
  <c r="H178" i="3"/>
  <c r="J178" i="3" s="1"/>
  <c r="G178" i="3"/>
  <c r="L177" i="3"/>
  <c r="N177" i="3" s="1"/>
  <c r="P176" i="3"/>
  <c r="O176" i="3"/>
  <c r="R175" i="3"/>
  <c r="Q175" i="3"/>
  <c r="P175" i="3"/>
  <c r="O175" i="3"/>
  <c r="L175" i="3"/>
  <c r="N175" i="3" s="1"/>
  <c r="L174" i="3"/>
  <c r="N174" i="3" s="1"/>
  <c r="L173" i="3"/>
  <c r="N173" i="3" s="1"/>
  <c r="P172" i="3"/>
  <c r="O172" i="3"/>
  <c r="L171" i="3"/>
  <c r="N171" i="3" s="1"/>
  <c r="L170" i="3"/>
  <c r="N170" i="3" s="1"/>
  <c r="L169" i="3"/>
  <c r="N169" i="3" s="1"/>
  <c r="P168" i="3"/>
  <c r="O168" i="3"/>
  <c r="L167" i="3"/>
  <c r="N167" i="3" s="1"/>
  <c r="L166" i="3"/>
  <c r="N166" i="3" s="1"/>
  <c r="L165" i="3"/>
  <c r="N165" i="3" s="1"/>
  <c r="L164" i="3"/>
  <c r="N164" i="3" s="1"/>
  <c r="P163" i="3"/>
  <c r="O163" i="3"/>
  <c r="L163" i="3"/>
  <c r="N163" i="3" s="1"/>
  <c r="Q162" i="3"/>
  <c r="L162" i="3"/>
  <c r="N162" i="3" s="1"/>
  <c r="I162" i="3"/>
  <c r="H162" i="3"/>
  <c r="R161" i="3"/>
  <c r="Q161" i="3"/>
  <c r="P161" i="3"/>
  <c r="O161" i="3"/>
  <c r="L160" i="3"/>
  <c r="N160" i="3" s="1"/>
  <c r="L159" i="3"/>
  <c r="N159" i="3" s="1"/>
  <c r="L158" i="3"/>
  <c r="N158" i="3" s="1"/>
  <c r="L157" i="3"/>
  <c r="N157" i="3" s="1"/>
  <c r="L156" i="3"/>
  <c r="N156" i="3" s="1"/>
  <c r="L155" i="3"/>
  <c r="N155" i="3" s="1"/>
  <c r="L154" i="3"/>
  <c r="N154" i="3" s="1"/>
  <c r="L153" i="3"/>
  <c r="N153" i="3" s="1"/>
  <c r="P152" i="3"/>
  <c r="O152" i="3"/>
  <c r="L151" i="3"/>
  <c r="N151" i="3" s="1"/>
  <c r="L150" i="3"/>
  <c r="N150" i="3" s="1"/>
  <c r="L149" i="3"/>
  <c r="N149" i="3" s="1"/>
  <c r="P148" i="3"/>
  <c r="O148" i="3"/>
  <c r="L147" i="3"/>
  <c r="N147" i="3" s="1"/>
  <c r="L146" i="3"/>
  <c r="N146" i="3" s="1"/>
  <c r="L145" i="3"/>
  <c r="N145" i="3" s="1"/>
  <c r="L144" i="3"/>
  <c r="N144" i="3" s="1"/>
  <c r="P143" i="3"/>
  <c r="O143" i="3"/>
  <c r="L143" i="3"/>
  <c r="N143" i="3" s="1"/>
  <c r="R142" i="3"/>
  <c r="Q142" i="3"/>
  <c r="P142" i="3"/>
  <c r="O142" i="3"/>
  <c r="L142" i="3"/>
  <c r="N142" i="3" s="1"/>
  <c r="I142" i="3"/>
  <c r="K142" i="3" s="1"/>
  <c r="H142" i="3"/>
  <c r="J142" i="3" s="1"/>
  <c r="G142" i="3"/>
  <c r="R141" i="3"/>
  <c r="Q141" i="3"/>
  <c r="P141" i="3"/>
  <c r="O141" i="3"/>
  <c r="L141" i="3"/>
  <c r="N141" i="3" s="1"/>
  <c r="L140" i="3"/>
  <c r="N140" i="3" s="1"/>
  <c r="L139" i="3"/>
  <c r="N139" i="3" s="1"/>
  <c r="L138" i="3"/>
  <c r="N138" i="3" s="1"/>
  <c r="L137" i="3"/>
  <c r="N137" i="3" s="1"/>
  <c r="L136" i="3"/>
  <c r="N136" i="3" s="1"/>
  <c r="L135" i="3"/>
  <c r="N135" i="3" s="1"/>
  <c r="P134" i="3"/>
  <c r="O134" i="3"/>
  <c r="P133" i="3"/>
  <c r="O133" i="3"/>
  <c r="L133" i="3"/>
  <c r="N133" i="3" s="1"/>
  <c r="L132" i="3"/>
  <c r="N132" i="3" s="1"/>
  <c r="R131" i="3"/>
  <c r="Q131" i="3"/>
  <c r="P131" i="3"/>
  <c r="R130" i="3"/>
  <c r="Q130" i="3"/>
  <c r="P130" i="3"/>
  <c r="O130" i="3"/>
  <c r="L130" i="3"/>
  <c r="N130" i="3" s="1"/>
  <c r="P129" i="3"/>
  <c r="O129" i="3"/>
  <c r="L129" i="3"/>
  <c r="N129" i="3" s="1"/>
  <c r="R128" i="3"/>
  <c r="Q128" i="3"/>
  <c r="P128" i="3"/>
  <c r="O128" i="3"/>
  <c r="L128" i="3"/>
  <c r="N128" i="3" s="1"/>
  <c r="L127" i="3"/>
  <c r="N127" i="3" s="1"/>
  <c r="L126" i="3"/>
  <c r="N126" i="3" s="1"/>
  <c r="L125" i="3"/>
  <c r="N125" i="3" s="1"/>
  <c r="L124" i="3"/>
  <c r="N124" i="3" s="1"/>
  <c r="P123" i="3"/>
  <c r="O123" i="3"/>
  <c r="P122" i="3"/>
  <c r="O122" i="3"/>
  <c r="L122" i="3"/>
  <c r="N122" i="3" s="1"/>
  <c r="Q121" i="3"/>
  <c r="L121" i="3"/>
  <c r="N121" i="3" s="1"/>
  <c r="I121" i="3"/>
  <c r="H121" i="3"/>
  <c r="R120" i="3"/>
  <c r="P120" i="3"/>
  <c r="O120" i="3"/>
  <c r="L120" i="3"/>
  <c r="N120" i="3" s="1"/>
  <c r="L119" i="3"/>
  <c r="N119" i="3" s="1"/>
  <c r="L118" i="3"/>
  <c r="N118" i="3" s="1"/>
  <c r="L117" i="3"/>
  <c r="N117" i="3" s="1"/>
  <c r="R116" i="3"/>
  <c r="Q116" i="3"/>
  <c r="O116" i="3"/>
  <c r="L116" i="3"/>
  <c r="N116" i="3" s="1"/>
  <c r="L115" i="3"/>
  <c r="N115" i="3" s="1"/>
  <c r="L114" i="3"/>
  <c r="N114" i="3" s="1"/>
  <c r="R113" i="3"/>
  <c r="Q113" i="3"/>
  <c r="P113" i="3"/>
  <c r="O113" i="3"/>
  <c r="R112" i="3"/>
  <c r="Q112" i="3"/>
  <c r="L112" i="3"/>
  <c r="N112" i="3" s="1"/>
  <c r="L111" i="3"/>
  <c r="N111" i="3" s="1"/>
  <c r="L110" i="3"/>
  <c r="N110" i="3" s="1"/>
  <c r="P109" i="3"/>
  <c r="O109" i="3"/>
  <c r="L109" i="3"/>
  <c r="N109" i="3" s="1"/>
  <c r="L108" i="3"/>
  <c r="N108" i="3" s="1"/>
  <c r="L107" i="3"/>
  <c r="N107" i="3" s="1"/>
  <c r="L106" i="3"/>
  <c r="N106" i="3" s="1"/>
  <c r="L105" i="3"/>
  <c r="N105" i="3" s="1"/>
  <c r="L104" i="3"/>
  <c r="N104" i="3" s="1"/>
  <c r="P103" i="3"/>
  <c r="O103" i="3"/>
  <c r="L102" i="3"/>
  <c r="N102" i="3" s="1"/>
  <c r="L101" i="3"/>
  <c r="N101" i="3" s="1"/>
  <c r="R100" i="3"/>
  <c r="Q100" i="3"/>
  <c r="P100" i="3"/>
  <c r="O100" i="3"/>
  <c r="L100" i="3"/>
  <c r="N100" i="3" s="1"/>
  <c r="I100" i="3"/>
  <c r="K100" i="3" s="1"/>
  <c r="H100" i="3"/>
  <c r="J100" i="3" s="1"/>
  <c r="G100" i="3"/>
  <c r="L99" i="3"/>
  <c r="N99" i="3" s="1"/>
  <c r="P98" i="3"/>
  <c r="O98" i="3"/>
  <c r="P97" i="3"/>
  <c r="O97" i="3"/>
  <c r="L97" i="3"/>
  <c r="N97" i="3" s="1"/>
  <c r="L96" i="3"/>
  <c r="N96" i="3" s="1"/>
  <c r="L95" i="3"/>
  <c r="N95" i="3" s="1"/>
  <c r="L94" i="3"/>
  <c r="N94" i="3" s="1"/>
  <c r="L93" i="3"/>
  <c r="N93" i="3" s="1"/>
  <c r="L92" i="3"/>
  <c r="N92" i="3" s="1"/>
  <c r="R91" i="3"/>
  <c r="Q91" i="3"/>
  <c r="P91" i="3"/>
  <c r="O91" i="3"/>
  <c r="L90" i="3"/>
  <c r="N90" i="3" s="1"/>
  <c r="L89" i="3"/>
  <c r="N89" i="3" s="1"/>
  <c r="P88" i="3"/>
  <c r="O88" i="3"/>
  <c r="P87" i="3"/>
  <c r="O87" i="3"/>
  <c r="L87" i="3"/>
  <c r="N87" i="3" s="1"/>
  <c r="R86" i="3"/>
  <c r="P86" i="3"/>
  <c r="O86" i="3"/>
  <c r="L86" i="3"/>
  <c r="N86" i="3" s="1"/>
  <c r="R85" i="3"/>
  <c r="Q85" i="3"/>
  <c r="P85" i="3"/>
  <c r="O85" i="3"/>
  <c r="L85" i="3"/>
  <c r="N85" i="3" s="1"/>
  <c r="I85" i="3"/>
  <c r="K85" i="3" s="1"/>
  <c r="H85" i="3"/>
  <c r="J85" i="3" s="1"/>
  <c r="G85" i="3"/>
  <c r="R84" i="3"/>
  <c r="Q84" i="3"/>
  <c r="P84" i="3"/>
  <c r="O84" i="3"/>
  <c r="P83" i="3"/>
  <c r="O83" i="3"/>
  <c r="L82" i="3"/>
  <c r="N82" i="3" s="1"/>
  <c r="L81" i="3"/>
  <c r="N81" i="3" s="1"/>
  <c r="R80" i="3"/>
  <c r="Q80" i="3"/>
  <c r="P80" i="3"/>
  <c r="O80" i="3"/>
  <c r="L79" i="3"/>
  <c r="N79" i="3" s="1"/>
  <c r="L78" i="3"/>
  <c r="N78" i="3" s="1"/>
  <c r="L77" i="3"/>
  <c r="N77" i="3" s="1"/>
  <c r="L76" i="3"/>
  <c r="N76" i="3" s="1"/>
  <c r="L75" i="3"/>
  <c r="N75" i="3" s="1"/>
  <c r="L74" i="3"/>
  <c r="N74" i="3" s="1"/>
  <c r="L73" i="3"/>
  <c r="N73" i="3" s="1"/>
  <c r="L72" i="3"/>
  <c r="N72" i="3" s="1"/>
  <c r="L71" i="3"/>
  <c r="N71" i="3" s="1"/>
  <c r="P70" i="3"/>
  <c r="O70" i="3"/>
  <c r="L70" i="3"/>
  <c r="N70" i="3" s="1"/>
  <c r="L69" i="3"/>
  <c r="N69" i="3" s="1"/>
  <c r="R68" i="3"/>
  <c r="Q68" i="3"/>
  <c r="P68" i="3"/>
  <c r="O68" i="3"/>
  <c r="L68" i="3"/>
  <c r="N68" i="3" s="1"/>
  <c r="I68" i="3"/>
  <c r="K68" i="3" s="1"/>
  <c r="H68" i="3"/>
  <c r="J68" i="3" s="1"/>
  <c r="G68" i="3"/>
  <c r="P67" i="3"/>
  <c r="O67" i="3"/>
  <c r="L67" i="3"/>
  <c r="N67" i="3" s="1"/>
  <c r="P66" i="3"/>
  <c r="O66" i="3"/>
  <c r="L66" i="3"/>
  <c r="N66" i="3" s="1"/>
  <c r="L65" i="3"/>
  <c r="N65" i="3" s="1"/>
  <c r="L64" i="3"/>
  <c r="N64" i="3" s="1"/>
  <c r="P63" i="3"/>
  <c r="O63" i="3"/>
  <c r="P62" i="3"/>
  <c r="O62" i="3"/>
  <c r="L62" i="3"/>
  <c r="N62" i="3" s="1"/>
  <c r="R61" i="3"/>
  <c r="P61" i="3"/>
  <c r="O61" i="3"/>
  <c r="L61" i="3"/>
  <c r="N61" i="3" s="1"/>
  <c r="L60" i="3"/>
  <c r="N60" i="3" s="1"/>
  <c r="R59" i="3"/>
  <c r="Q59" i="3"/>
  <c r="P59" i="3"/>
  <c r="O59" i="3"/>
  <c r="R58" i="3"/>
  <c r="Q58" i="3"/>
  <c r="P58" i="3"/>
  <c r="O58" i="3"/>
  <c r="L58" i="3"/>
  <c r="N58" i="3" s="1"/>
  <c r="I58" i="3"/>
  <c r="K58" i="3" s="1"/>
  <c r="H58" i="3"/>
  <c r="J58" i="3" s="1"/>
  <c r="G58" i="3"/>
  <c r="L57" i="3"/>
  <c r="N57" i="3" s="1"/>
  <c r="L56" i="3"/>
  <c r="N56" i="3" s="1"/>
  <c r="P55" i="3"/>
  <c r="O55" i="3"/>
  <c r="L55" i="3"/>
  <c r="N55" i="3" s="1"/>
  <c r="L54" i="3"/>
  <c r="N54" i="3" s="1"/>
  <c r="L53" i="3"/>
  <c r="N53" i="3" s="1"/>
  <c r="L52" i="3"/>
  <c r="N52" i="3" s="1"/>
  <c r="L51" i="3"/>
  <c r="N51" i="3" s="1"/>
  <c r="L50" i="3"/>
  <c r="N50" i="3" s="1"/>
  <c r="L49" i="3"/>
  <c r="N49" i="3" s="1"/>
  <c r="R48" i="3"/>
  <c r="Q48" i="3"/>
  <c r="P48" i="3"/>
  <c r="O48" i="3"/>
  <c r="P47" i="3"/>
  <c r="O47" i="3"/>
  <c r="P46" i="3"/>
  <c r="O46" i="3"/>
  <c r="L46" i="3"/>
  <c r="N46" i="3" s="1"/>
  <c r="L45" i="3"/>
  <c r="N45" i="3" s="1"/>
  <c r="L44" i="3"/>
  <c r="N44" i="3" s="1"/>
  <c r="L43" i="3"/>
  <c r="N43" i="3" s="1"/>
  <c r="L42" i="3"/>
  <c r="N42" i="3" s="1"/>
  <c r="L41" i="3"/>
  <c r="N41" i="3" s="1"/>
  <c r="L40" i="3"/>
  <c r="N40" i="3" s="1"/>
  <c r="R39" i="3"/>
  <c r="Q39" i="3"/>
  <c r="P39" i="3"/>
  <c r="O39" i="3"/>
  <c r="R38" i="3"/>
  <c r="Q38" i="3"/>
  <c r="P38" i="3"/>
  <c r="O38" i="3"/>
  <c r="L38" i="3"/>
  <c r="N38" i="3" s="1"/>
  <c r="L37" i="3"/>
  <c r="N37" i="3" s="1"/>
  <c r="P36" i="3"/>
  <c r="O36" i="3"/>
  <c r="L36" i="3"/>
  <c r="N36" i="3" s="1"/>
  <c r="R35" i="3"/>
  <c r="Q35" i="3"/>
  <c r="P35" i="3"/>
  <c r="O35" i="3"/>
  <c r="L35" i="3"/>
  <c r="N35" i="3" s="1"/>
  <c r="L34" i="3"/>
  <c r="N34" i="3" s="1"/>
  <c r="R33" i="3"/>
  <c r="P33" i="3"/>
  <c r="O33" i="3"/>
  <c r="L33" i="3"/>
  <c r="N33" i="3" s="1"/>
  <c r="R32" i="3"/>
  <c r="Q32" i="3"/>
  <c r="P32" i="3"/>
  <c r="O32" i="3"/>
  <c r="P31" i="3"/>
  <c r="O31" i="3"/>
  <c r="L31" i="3"/>
  <c r="N31" i="3" s="1"/>
  <c r="P30" i="3"/>
  <c r="O30" i="3"/>
  <c r="P29" i="3"/>
  <c r="O29" i="3"/>
  <c r="P28" i="3"/>
  <c r="O28" i="3"/>
  <c r="L28" i="3"/>
  <c r="N28" i="3" s="1"/>
  <c r="L27" i="3"/>
  <c r="N27" i="3" s="1"/>
  <c r="L26" i="3"/>
  <c r="N26" i="3" s="1"/>
  <c r="R25" i="3"/>
  <c r="Q25" i="3"/>
  <c r="P25" i="3"/>
  <c r="O25" i="3"/>
  <c r="L25" i="3"/>
  <c r="N25" i="3" s="1"/>
  <c r="R24" i="3"/>
  <c r="Q24" i="3"/>
  <c r="P24" i="3"/>
  <c r="O24" i="3"/>
  <c r="L24" i="3"/>
  <c r="N24" i="3" s="1"/>
  <c r="L23" i="3"/>
  <c r="N23" i="3" s="1"/>
  <c r="R22" i="3"/>
  <c r="Q22" i="3"/>
  <c r="P22" i="3"/>
  <c r="O22" i="3"/>
  <c r="L22" i="3"/>
  <c r="N22" i="3" s="1"/>
  <c r="L21" i="3"/>
  <c r="N21" i="3" s="1"/>
  <c r="P20" i="3"/>
  <c r="O20" i="3"/>
  <c r="L19" i="3"/>
  <c r="N19" i="3" s="1"/>
  <c r="R18" i="3"/>
  <c r="Q18" i="3"/>
  <c r="P18" i="3"/>
  <c r="O18" i="3"/>
  <c r="P17" i="3"/>
  <c r="O17" i="3"/>
  <c r="P16" i="3"/>
  <c r="O16" i="3"/>
  <c r="L16" i="3"/>
  <c r="N16" i="3" s="1"/>
  <c r="L15" i="3"/>
  <c r="N15" i="3" s="1"/>
  <c r="R14" i="3"/>
  <c r="Q14" i="3"/>
  <c r="P14" i="3"/>
  <c r="O14" i="3"/>
  <c r="L14" i="3"/>
  <c r="N14" i="3" s="1"/>
  <c r="I14" i="3"/>
  <c r="K14" i="3" s="1"/>
  <c r="H14" i="3"/>
  <c r="J14" i="3" s="1"/>
  <c r="G14" i="3"/>
  <c r="R13" i="3"/>
  <c r="Q13" i="3"/>
  <c r="P13" i="3"/>
  <c r="O13" i="3"/>
  <c r="L13" i="3"/>
  <c r="N13" i="3" s="1"/>
  <c r="R12" i="3"/>
  <c r="Q12" i="3"/>
  <c r="P12" i="3"/>
  <c r="O12" i="3"/>
  <c r="L11" i="3"/>
  <c r="N11" i="3" s="1"/>
  <c r="R10" i="3"/>
  <c r="Q10" i="3"/>
  <c r="P10" i="3"/>
  <c r="O10" i="3"/>
  <c r="L10" i="3"/>
  <c r="N10" i="3" s="1"/>
  <c r="S183" i="2"/>
  <c r="S184" i="2" s="1"/>
  <c r="S186" i="2" s="1"/>
  <c r="S188" i="2" s="1"/>
  <c r="J183" i="2"/>
  <c r="B183" i="2"/>
  <c r="S174" i="2"/>
  <c r="S175" i="2" s="1"/>
  <c r="S177" i="2" s="1"/>
  <c r="S179" i="2" s="1"/>
  <c r="J174" i="2"/>
  <c r="B174" i="2"/>
  <c r="S163" i="2"/>
  <c r="S164" i="2" s="1"/>
  <c r="S166" i="2" s="1"/>
  <c r="S168" i="2" s="1"/>
  <c r="J163" i="2"/>
  <c r="B163" i="2"/>
  <c r="S154" i="2"/>
  <c r="J154" i="2"/>
  <c r="B154" i="2"/>
  <c r="S153" i="2"/>
  <c r="J153" i="2"/>
  <c r="I153" i="2"/>
  <c r="H153" i="2"/>
  <c r="G153" i="2"/>
  <c r="B153" i="2"/>
  <c r="S144" i="2"/>
  <c r="J144" i="2"/>
  <c r="B144" i="2"/>
  <c r="S135" i="2"/>
  <c r="S136" i="2" s="1"/>
  <c r="S138" i="2" s="1"/>
  <c r="S140" i="2" s="1"/>
  <c r="J135" i="2"/>
  <c r="B135" i="2"/>
  <c r="S126" i="2"/>
  <c r="J126" i="2"/>
  <c r="I126" i="2"/>
  <c r="H126" i="2"/>
  <c r="G126" i="2"/>
  <c r="B126" i="2"/>
  <c r="S125" i="2"/>
  <c r="S127" i="2" s="1"/>
  <c r="S129" i="2" s="1"/>
  <c r="S131" i="2" s="1"/>
  <c r="J125" i="2"/>
  <c r="B125" i="2"/>
  <c r="S116" i="2"/>
  <c r="J116" i="2"/>
  <c r="B116" i="2"/>
  <c r="S107" i="2"/>
  <c r="J107" i="2"/>
  <c r="B107" i="2"/>
  <c r="S106" i="2"/>
  <c r="J106" i="2"/>
  <c r="I106" i="2"/>
  <c r="I107" i="2" s="1"/>
  <c r="H106" i="2"/>
  <c r="H107" i="2" s="1"/>
  <c r="G106" i="2"/>
  <c r="G107" i="2" s="1"/>
  <c r="B106" i="2"/>
  <c r="S105" i="2"/>
  <c r="J105" i="2"/>
  <c r="B105" i="2"/>
  <c r="S96" i="2"/>
  <c r="S97" i="2" s="1"/>
  <c r="S99" i="2" s="1"/>
  <c r="S101" i="2" s="1"/>
  <c r="J96" i="2"/>
  <c r="B96" i="2"/>
  <c r="S87" i="2"/>
  <c r="S88" i="2" s="1"/>
  <c r="S90" i="2" s="1"/>
  <c r="S92" i="2" s="1"/>
  <c r="J87" i="2"/>
  <c r="B87" i="2"/>
  <c r="S78" i="2"/>
  <c r="J78" i="2"/>
  <c r="B78" i="2"/>
  <c r="S77" i="2"/>
  <c r="J77" i="2"/>
  <c r="B77" i="2"/>
  <c r="S76" i="2"/>
  <c r="J76" i="2"/>
  <c r="B76" i="2"/>
  <c r="S75" i="2"/>
  <c r="J75" i="2"/>
  <c r="I75" i="2"/>
  <c r="I76" i="2" s="1"/>
  <c r="I77" i="2" s="1"/>
  <c r="I78" i="2" s="1"/>
  <c r="H75" i="2"/>
  <c r="H76" i="2" s="1"/>
  <c r="H77" i="2" s="1"/>
  <c r="H78" i="2" s="1"/>
  <c r="G75" i="2"/>
  <c r="G76" i="2" s="1"/>
  <c r="G77" i="2" s="1"/>
  <c r="G78" i="2" s="1"/>
  <c r="B75" i="2"/>
  <c r="S74" i="2"/>
  <c r="J74" i="2"/>
  <c r="B74" i="2"/>
  <c r="C74" i="2" s="1"/>
  <c r="D74" i="2" s="1"/>
  <c r="E74" i="2" s="1"/>
  <c r="S65" i="2"/>
  <c r="J65" i="2"/>
  <c r="B65" i="2"/>
  <c r="S64" i="2"/>
  <c r="J64" i="2"/>
  <c r="B64" i="2"/>
  <c r="S63" i="2"/>
  <c r="J63" i="2"/>
  <c r="B63" i="2"/>
  <c r="S62" i="2"/>
  <c r="J62" i="2"/>
  <c r="B62" i="2"/>
  <c r="S61" i="2"/>
  <c r="J61" i="2"/>
  <c r="B61" i="2"/>
  <c r="S60" i="2"/>
  <c r="J60" i="2"/>
  <c r="I60" i="2"/>
  <c r="I61" i="2" s="1"/>
  <c r="I62" i="2" s="1"/>
  <c r="I63" i="2" s="1"/>
  <c r="I64" i="2" s="1"/>
  <c r="I65" i="2" s="1"/>
  <c r="H60" i="2"/>
  <c r="H61" i="2" s="1"/>
  <c r="H62" i="2" s="1"/>
  <c r="H63" i="2" s="1"/>
  <c r="H64" i="2" s="1"/>
  <c r="H65" i="2" s="1"/>
  <c r="G60" i="2"/>
  <c r="G61" i="2" s="1"/>
  <c r="G62" i="2" s="1"/>
  <c r="G63" i="2" s="1"/>
  <c r="G64" i="2" s="1"/>
  <c r="G65" i="2" s="1"/>
  <c r="B60" i="2"/>
  <c r="S59" i="2"/>
  <c r="J59" i="2"/>
  <c r="B59" i="2"/>
  <c r="S55" i="2"/>
  <c r="S51" i="2"/>
  <c r="J50" i="2"/>
  <c r="B50" i="2"/>
  <c r="C50" i="2" s="1"/>
  <c r="D50" i="2" s="1"/>
  <c r="E50" i="2" s="1"/>
  <c r="J49" i="2"/>
  <c r="I49" i="2"/>
  <c r="I50" i="2" s="1"/>
  <c r="H49" i="2"/>
  <c r="H50" i="2" s="1"/>
  <c r="G49" i="2"/>
  <c r="G50" i="2" s="1"/>
  <c r="B49" i="2"/>
  <c r="C49" i="2" s="1"/>
  <c r="D49" i="2" s="1"/>
  <c r="E49" i="2" s="1"/>
  <c r="J48" i="2"/>
  <c r="B48" i="2"/>
  <c r="C48" i="2" s="1"/>
  <c r="D48" i="2" s="1"/>
  <c r="E48" i="2" s="1"/>
  <c r="S39" i="2"/>
  <c r="S40" i="2" s="1"/>
  <c r="S42" i="2" s="1"/>
  <c r="S44" i="2" s="1"/>
  <c r="J39" i="2"/>
  <c r="B39" i="2"/>
  <c r="C39" i="2" s="1"/>
  <c r="D39" i="2" s="1"/>
  <c r="E39" i="2" s="1"/>
  <c r="S33" i="2"/>
  <c r="S35" i="2" s="1"/>
  <c r="S30" i="2"/>
  <c r="J30" i="2"/>
  <c r="B30" i="2"/>
  <c r="S29" i="2"/>
  <c r="J29" i="2"/>
  <c r="B29" i="2"/>
  <c r="S28" i="2"/>
  <c r="J28" i="2"/>
  <c r="B28" i="2"/>
  <c r="S27" i="2"/>
  <c r="J27" i="2"/>
  <c r="B27" i="2"/>
  <c r="S26" i="2"/>
  <c r="J26" i="2"/>
  <c r="B26" i="2"/>
  <c r="S25" i="2"/>
  <c r="J25" i="2"/>
  <c r="B25" i="2"/>
  <c r="S24" i="2"/>
  <c r="J24" i="2"/>
  <c r="B24" i="2"/>
  <c r="S23" i="2"/>
  <c r="J23" i="2"/>
  <c r="B23" i="2"/>
  <c r="S22" i="2"/>
  <c r="J22" i="2"/>
  <c r="B22" i="2"/>
  <c r="S21" i="2"/>
  <c r="J21" i="2"/>
  <c r="B21" i="2"/>
  <c r="S20" i="2"/>
  <c r="J20" i="2"/>
  <c r="B20" i="2"/>
  <c r="S19" i="2"/>
  <c r="D19" i="2" s="1"/>
  <c r="J19" i="2"/>
  <c r="B19" i="2"/>
  <c r="S18" i="2"/>
  <c r="J18" i="2"/>
  <c r="B18" i="2"/>
  <c r="S17" i="2"/>
  <c r="J17" i="2"/>
  <c r="B17" i="2"/>
  <c r="S16" i="2"/>
  <c r="J16" i="2"/>
  <c r="B16" i="2"/>
  <c r="S15" i="2"/>
  <c r="J15" i="2"/>
  <c r="B15" i="2"/>
  <c r="S14" i="2"/>
  <c r="J14" i="2"/>
  <c r="I14" i="2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H14" i="2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G14" i="2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B14" i="2"/>
  <c r="S13" i="2"/>
  <c r="J13" i="2"/>
  <c r="B13" i="2"/>
  <c r="C59" i="2" l="1"/>
  <c r="D59" i="2" s="1"/>
  <c r="E59" i="2" s="1"/>
  <c r="D15" i="2"/>
  <c r="D27" i="2"/>
  <c r="E27" i="2" s="1"/>
  <c r="D22" i="2"/>
  <c r="C22" i="2" s="1"/>
  <c r="D144" i="2"/>
  <c r="C144" i="2" s="1"/>
  <c r="AW1046" i="1"/>
  <c r="D116" i="2"/>
  <c r="C116" i="2" s="1"/>
  <c r="D107" i="2"/>
  <c r="E107" i="2" s="1"/>
  <c r="S117" i="2"/>
  <c r="S119" i="2" s="1"/>
  <c r="S121" i="2" s="1"/>
  <c r="C174" i="2"/>
  <c r="D174" i="2" s="1"/>
  <c r="E174" i="2" s="1"/>
  <c r="D14" i="2"/>
  <c r="E14" i="2" s="1"/>
  <c r="C76" i="2"/>
  <c r="D76" i="2" s="1"/>
  <c r="E76" i="2" s="1"/>
  <c r="D154" i="2"/>
  <c r="C154" i="2" s="1"/>
  <c r="D163" i="2"/>
  <c r="C163" i="2" s="1"/>
  <c r="C64" i="2"/>
  <c r="D64" i="2" s="1"/>
  <c r="E64" i="2" s="1"/>
  <c r="D26" i="2"/>
  <c r="E26" i="2" s="1"/>
  <c r="D106" i="2"/>
  <c r="C106" i="2" s="1"/>
  <c r="D18" i="2"/>
  <c r="E18" i="2" s="1"/>
  <c r="D23" i="2"/>
  <c r="C23" i="2" s="1"/>
  <c r="D25" i="2"/>
  <c r="C25" i="2" s="1"/>
  <c r="D30" i="2"/>
  <c r="C30" i="2" s="1"/>
  <c r="C60" i="2"/>
  <c r="D60" i="2" s="1"/>
  <c r="E60" i="2" s="1"/>
  <c r="E15" i="2"/>
  <c r="C15" i="2"/>
  <c r="E19" i="2"/>
  <c r="C19" i="2"/>
  <c r="D21" i="2"/>
  <c r="C21" i="2" s="1"/>
  <c r="D24" i="2"/>
  <c r="E24" i="2" s="1"/>
  <c r="C62" i="2"/>
  <c r="D62" i="2" s="1"/>
  <c r="E62" i="2" s="1"/>
  <c r="C63" i="2"/>
  <c r="D63" i="2" s="1"/>
  <c r="E63" i="2" s="1"/>
  <c r="C78" i="2"/>
  <c r="D78" i="2" s="1"/>
  <c r="E78" i="2" s="1"/>
  <c r="D13" i="2"/>
  <c r="E13" i="2" s="1"/>
  <c r="D16" i="2"/>
  <c r="E16" i="2" s="1"/>
  <c r="D17" i="2"/>
  <c r="C27" i="2"/>
  <c r="C75" i="2"/>
  <c r="D75" i="2" s="1"/>
  <c r="E75" i="2" s="1"/>
  <c r="C77" i="2"/>
  <c r="D77" i="2" s="1"/>
  <c r="E77" i="2" s="1"/>
  <c r="C96" i="2"/>
  <c r="D96" i="2" s="1"/>
  <c r="E96" i="2" s="1"/>
  <c r="D126" i="2"/>
  <c r="C126" i="2" s="1"/>
  <c r="S145" i="2"/>
  <c r="S147" i="2" s="1"/>
  <c r="S149" i="2" s="1"/>
  <c r="C183" i="2"/>
  <c r="D183" i="2" s="1"/>
  <c r="E183" i="2" s="1"/>
  <c r="D29" i="2"/>
  <c r="S79" i="2"/>
  <c r="S81" i="2" s="1"/>
  <c r="S83" i="2" s="1"/>
  <c r="S155" i="2"/>
  <c r="S157" i="2" s="1"/>
  <c r="S159" i="2" s="1"/>
  <c r="D28" i="2"/>
  <c r="C65" i="2"/>
  <c r="D65" i="2" s="1"/>
  <c r="E65" i="2" s="1"/>
  <c r="D20" i="2"/>
  <c r="S66" i="2"/>
  <c r="S68" i="2" s="1"/>
  <c r="S70" i="2" s="1"/>
  <c r="C61" i="2"/>
  <c r="D61" i="2" s="1"/>
  <c r="E61" i="2" s="1"/>
  <c r="S108" i="2"/>
  <c r="S110" i="2" s="1"/>
  <c r="S112" i="2" s="1"/>
  <c r="D105" i="2"/>
  <c r="D125" i="2"/>
  <c r="E144" i="2"/>
  <c r="D153" i="2"/>
  <c r="D87" i="2"/>
  <c r="D135" i="2"/>
  <c r="E22" i="2" l="1"/>
  <c r="C107" i="2"/>
  <c r="C14" i="2"/>
  <c r="E106" i="2"/>
  <c r="E154" i="2"/>
  <c r="E30" i="2"/>
  <c r="E126" i="2"/>
  <c r="C26" i="2"/>
  <c r="E25" i="2"/>
  <c r="E116" i="2"/>
  <c r="E23" i="2"/>
  <c r="C16" i="2"/>
  <c r="C13" i="2"/>
  <c r="E163" i="2"/>
  <c r="C24" i="2"/>
  <c r="E21" i="2"/>
  <c r="C18" i="2"/>
  <c r="C17" i="2"/>
  <c r="E17" i="2"/>
  <c r="C29" i="2"/>
  <c r="E29" i="2"/>
  <c r="C135" i="2"/>
  <c r="E135" i="2"/>
  <c r="C125" i="2"/>
  <c r="E125" i="2"/>
  <c r="E20" i="2"/>
  <c r="C20" i="2"/>
  <c r="C87" i="2"/>
  <c r="E87" i="2"/>
  <c r="E28" i="2"/>
  <c r="C28" i="2"/>
  <c r="E153" i="2"/>
  <c r="C153" i="2"/>
  <c r="E105" i="2"/>
  <c r="C105" i="2"/>
  <c r="Q176" i="3"/>
  <c r="R176" i="3"/>
  <c r="R286" i="3" l="1"/>
  <c r="Q286" i="3"/>
  <c r="R30" i="3" l="1"/>
  <c r="Q30" i="3"/>
  <c r="Q202" i="3" l="1"/>
  <c r="R202" i="3"/>
  <c r="R251" i="3" l="1"/>
  <c r="Q251" i="3"/>
  <c r="R134" i="3" l="1"/>
  <c r="Q134" i="3"/>
  <c r="R20" i="3" l="1"/>
  <c r="Q20" i="3"/>
  <c r="Q83" i="3" l="1"/>
  <c r="R83" i="3"/>
  <c r="R88" i="3" l="1"/>
  <c r="Q88" i="3"/>
  <c r="Q123" i="3" l="1"/>
  <c r="R123" i="3"/>
  <c r="R148" i="3"/>
  <c r="Q148" i="3"/>
  <c r="Q172" i="3" l="1"/>
  <c r="R172" i="3"/>
  <c r="R221" i="3" l="1"/>
  <c r="Q221" i="3"/>
  <c r="R98" i="3"/>
  <c r="Q98" i="3"/>
  <c r="R224" i="3" l="1"/>
  <c r="Q224" i="3"/>
  <c r="Q47" i="3"/>
  <c r="R47" i="3"/>
  <c r="R201" i="3" l="1"/>
  <c r="Q103" i="3"/>
  <c r="Q201" i="3"/>
  <c r="R103" i="3"/>
  <c r="H277" i="3"/>
  <c r="J277" i="3" s="1"/>
  <c r="R298" i="3"/>
  <c r="R152" i="3" l="1"/>
  <c r="Q152" i="3"/>
  <c r="Q194" i="3"/>
  <c r="R194" i="3"/>
  <c r="H232" i="3"/>
  <c r="J232" i="3" s="1"/>
  <c r="G277" i="3"/>
  <c r="I277" i="3"/>
  <c r="K277" i="3" s="1"/>
  <c r="H182" i="3"/>
  <c r="J182" i="3" s="1"/>
  <c r="G232" i="3" l="1"/>
  <c r="R233" i="3"/>
  <c r="Q233" i="3"/>
  <c r="I232" i="3"/>
  <c r="K232" i="3" s="1"/>
  <c r="I182" i="3"/>
  <c r="K182" i="3" s="1"/>
  <c r="G182" i="3"/>
  <c r="Q17" i="3" l="1"/>
  <c r="R17" i="3"/>
  <c r="Q29" i="3" l="1"/>
  <c r="R29" i="3"/>
  <c r="Q282" i="3" l="1"/>
  <c r="R282" i="3"/>
  <c r="H175" i="3"/>
  <c r="J175" i="3" s="1"/>
  <c r="Q261" i="3" l="1"/>
  <c r="R261" i="3"/>
  <c r="G175" i="3"/>
  <c r="I175" i="3"/>
  <c r="K175" i="3" s="1"/>
  <c r="G38" i="3"/>
  <c r="Q241" i="3" l="1"/>
  <c r="R241" i="3"/>
  <c r="H38" i="3"/>
  <c r="J38" i="3" s="1"/>
  <c r="R109" i="3"/>
  <c r="Q109" i="3"/>
  <c r="Q63" i="3" l="1"/>
  <c r="R63" i="3"/>
  <c r="I38" i="3"/>
  <c r="K38" i="3" s="1"/>
  <c r="G130" i="3"/>
  <c r="G109" i="3"/>
  <c r="H130" i="3" l="1"/>
  <c r="J130" i="3" s="1"/>
  <c r="R168" i="3"/>
  <c r="Q168" i="3"/>
  <c r="H109" i="3"/>
  <c r="J109" i="3" s="1"/>
  <c r="Q33" i="3"/>
  <c r="G220" i="3" l="1"/>
  <c r="R276" i="3"/>
  <c r="Q276" i="3"/>
  <c r="I130" i="3"/>
  <c r="K130" i="3" s="1"/>
  <c r="I109" i="3"/>
  <c r="K109" i="3" s="1"/>
  <c r="G33" i="3"/>
  <c r="H62" i="3"/>
  <c r="J62" i="3" s="1"/>
  <c r="Q189" i="3" l="1"/>
  <c r="R189" i="3"/>
  <c r="H220" i="3"/>
  <c r="J220" i="3" s="1"/>
  <c r="H33" i="3"/>
  <c r="J33" i="3" s="1"/>
  <c r="G62" i="3"/>
  <c r="I62" i="3"/>
  <c r="K62" i="3" s="1"/>
  <c r="R133" i="3"/>
  <c r="G240" i="3"/>
  <c r="G133" i="3"/>
  <c r="Q133" i="3"/>
  <c r="Q190" i="3" l="1"/>
  <c r="R190" i="3"/>
  <c r="Q240" i="3"/>
  <c r="R240" i="3"/>
  <c r="H240" i="3"/>
  <c r="J240" i="3" s="1"/>
  <c r="H133" i="3"/>
  <c r="J133" i="3" s="1"/>
  <c r="I33" i="3"/>
  <c r="K33" i="3" s="1"/>
  <c r="I220" i="3"/>
  <c r="K220" i="3" s="1"/>
  <c r="G24" i="3"/>
  <c r="H143" i="3"/>
  <c r="J143" i="3" s="1"/>
  <c r="H188" i="3"/>
  <c r="J188" i="3" s="1"/>
  <c r="R143" i="3"/>
  <c r="Q143" i="3"/>
  <c r="H235" i="3"/>
  <c r="J235" i="3" s="1"/>
  <c r="Q214" i="3" l="1"/>
  <c r="R214" i="3"/>
  <c r="Q62" i="3"/>
  <c r="R62" i="3"/>
  <c r="I133" i="3"/>
  <c r="K133" i="3" s="1"/>
  <c r="I240" i="3"/>
  <c r="K240" i="3" s="1"/>
  <c r="G235" i="3"/>
  <c r="I235" i="3"/>
  <c r="K235" i="3" s="1"/>
  <c r="G188" i="3"/>
  <c r="I188" i="3"/>
  <c r="K188" i="3" s="1"/>
  <c r="I143" i="3"/>
  <c r="K143" i="3" s="1"/>
  <c r="G143" i="3"/>
  <c r="H24" i="3"/>
  <c r="J24" i="3" s="1"/>
  <c r="H238" i="3"/>
  <c r="J238" i="3" s="1"/>
  <c r="G97" i="3"/>
  <c r="G16" i="3"/>
  <c r="G31" i="3"/>
  <c r="G28" i="3"/>
  <c r="G36" i="3"/>
  <c r="G67" i="3"/>
  <c r="G70" i="3"/>
  <c r="G87" i="3"/>
  <c r="G122" i="3"/>
  <c r="G46" i="3"/>
  <c r="G228" i="3"/>
  <c r="G229" i="3"/>
  <c r="G231" i="3"/>
  <c r="G281" i="3"/>
  <c r="G284" i="3"/>
  <c r="Q188" i="3" l="1"/>
  <c r="Q299" i="3"/>
  <c r="R299" i="3"/>
  <c r="R188" i="3"/>
  <c r="H284" i="3"/>
  <c r="J284" i="3" s="1"/>
  <c r="H228" i="3"/>
  <c r="J228" i="3" s="1"/>
  <c r="H31" i="3"/>
  <c r="J31" i="3" s="1"/>
  <c r="H281" i="3"/>
  <c r="J281" i="3" s="1"/>
  <c r="H46" i="3"/>
  <c r="J46" i="3" s="1"/>
  <c r="H67" i="3"/>
  <c r="J67" i="3" s="1"/>
  <c r="H16" i="3"/>
  <c r="J16" i="3" s="1"/>
  <c r="H231" i="3"/>
  <c r="J231" i="3" s="1"/>
  <c r="H97" i="3"/>
  <c r="J97" i="3" s="1"/>
  <c r="H70" i="3"/>
  <c r="J70" i="3" s="1"/>
  <c r="H122" i="3"/>
  <c r="J122" i="3" s="1"/>
  <c r="H36" i="3"/>
  <c r="J36" i="3" s="1"/>
  <c r="H229" i="3"/>
  <c r="J229" i="3" s="1"/>
  <c r="H87" i="3"/>
  <c r="J87" i="3" s="1"/>
  <c r="H28" i="3"/>
  <c r="J28" i="3" s="1"/>
  <c r="I24" i="3"/>
  <c r="K24" i="3" s="1"/>
  <c r="G238" i="3"/>
  <c r="I238" i="3"/>
  <c r="K238" i="3" s="1"/>
  <c r="Q235" i="3" l="1"/>
  <c r="R235" i="3"/>
  <c r="I87" i="3"/>
  <c r="K87" i="3" s="1"/>
  <c r="I36" i="3"/>
  <c r="K36" i="3" s="1"/>
  <c r="I70" i="3"/>
  <c r="K70" i="3" s="1"/>
  <c r="I231" i="3"/>
  <c r="K231" i="3" s="1"/>
  <c r="I67" i="3"/>
  <c r="K67" i="3" s="1"/>
  <c r="I281" i="3"/>
  <c r="K281" i="3" s="1"/>
  <c r="I228" i="3"/>
  <c r="K228" i="3" s="1"/>
  <c r="I28" i="3"/>
  <c r="K28" i="3" s="1"/>
  <c r="I229" i="3"/>
  <c r="K229" i="3" s="1"/>
  <c r="I122" i="3"/>
  <c r="K122" i="3" s="1"/>
  <c r="I97" i="3"/>
  <c r="K97" i="3" s="1"/>
  <c r="I16" i="3"/>
  <c r="K16" i="3" s="1"/>
  <c r="I46" i="3"/>
  <c r="K46" i="3" s="1"/>
  <c r="I31" i="3"/>
  <c r="K31" i="3" s="1"/>
  <c r="I284" i="3"/>
  <c r="K284" i="3" s="1"/>
  <c r="R97" i="3"/>
  <c r="Q97" i="3"/>
  <c r="Q16" i="3" l="1"/>
  <c r="R16" i="3"/>
  <c r="G205" i="3"/>
  <c r="R31" i="3" l="1"/>
  <c r="Q31" i="3"/>
  <c r="H205" i="3"/>
  <c r="J205" i="3" s="1"/>
  <c r="G249" i="3"/>
  <c r="G200" i="3"/>
  <c r="G250" i="3"/>
  <c r="G213" i="3"/>
  <c r="G219" i="3"/>
  <c r="Q219" i="3"/>
  <c r="H250" i="3" l="1"/>
  <c r="J250" i="3" s="1"/>
  <c r="H249" i="3"/>
  <c r="J249" i="3" s="1"/>
  <c r="H219" i="3"/>
  <c r="J219" i="3" s="1"/>
  <c r="H213" i="3"/>
  <c r="J213" i="3" s="1"/>
  <c r="H200" i="3"/>
  <c r="J200" i="3" s="1"/>
  <c r="Q28" i="3"/>
  <c r="R28" i="3"/>
  <c r="I205" i="3"/>
  <c r="K205" i="3" s="1"/>
  <c r="G22" i="3"/>
  <c r="Q249" i="3"/>
  <c r="H298" i="3"/>
  <c r="J298" i="3" s="1"/>
  <c r="H129" i="3"/>
  <c r="J129" i="3" s="1"/>
  <c r="Q298" i="3"/>
  <c r="Q213" i="3" l="1"/>
  <c r="H22" i="3"/>
  <c r="J22" i="3" s="1"/>
  <c r="I250" i="3"/>
  <c r="K250" i="3" s="1"/>
  <c r="I219" i="3"/>
  <c r="K219" i="3" s="1"/>
  <c r="I200" i="3"/>
  <c r="K200" i="3" s="1"/>
  <c r="I213" i="3"/>
  <c r="K213" i="3" s="1"/>
  <c r="I249" i="3"/>
  <c r="K249" i="3" s="1"/>
  <c r="G129" i="3"/>
  <c r="I129" i="3"/>
  <c r="K129" i="3" s="1"/>
  <c r="G298" i="3"/>
  <c r="I298" i="3"/>
  <c r="K298" i="3" s="1"/>
  <c r="R36" i="3"/>
  <c r="Q36" i="3"/>
  <c r="Q200" i="3"/>
  <c r="Q129" i="3"/>
  <c r="R129" i="3"/>
  <c r="H223" i="3"/>
  <c r="J223" i="3" s="1"/>
  <c r="Q250" i="3" l="1"/>
  <c r="I22" i="3"/>
  <c r="K22" i="3" s="1"/>
  <c r="Q67" i="3"/>
  <c r="R67" i="3"/>
  <c r="I223" i="3"/>
  <c r="K223" i="3" s="1"/>
  <c r="G223" i="3"/>
  <c r="Q70" i="3" l="1"/>
  <c r="R70" i="3"/>
  <c r="R87" i="3" l="1"/>
  <c r="Q87" i="3"/>
  <c r="H115" i="3"/>
  <c r="J115" i="3" s="1"/>
  <c r="R122" i="3" l="1"/>
  <c r="Q122" i="3"/>
  <c r="I115" i="3"/>
  <c r="K115" i="3" s="1"/>
  <c r="G115" i="3"/>
  <c r="Q46" i="3" l="1"/>
  <c r="R46" i="3"/>
  <c r="H204" i="3"/>
  <c r="J204" i="3" s="1"/>
  <c r="Q288" i="3"/>
  <c r="Q163" i="3"/>
  <c r="H120" i="3"/>
  <c r="J120" i="3" s="1"/>
  <c r="Q86" i="3"/>
  <c r="Q61" i="3"/>
  <c r="Q236" i="3" l="1"/>
  <c r="R228" i="3"/>
  <c r="Q228" i="3"/>
  <c r="H35" i="3"/>
  <c r="J35" i="3" s="1"/>
  <c r="H236" i="3"/>
  <c r="J236" i="3" s="1"/>
  <c r="H226" i="3"/>
  <c r="J226" i="3" s="1"/>
  <c r="Q120" i="3"/>
  <c r="Q293" i="3"/>
  <c r="Q211" i="3"/>
  <c r="G120" i="3"/>
  <c r="H287" i="3"/>
  <c r="J287" i="3" s="1"/>
  <c r="H288" i="3"/>
  <c r="J288" i="3" s="1"/>
  <c r="H237" i="3"/>
  <c r="J237" i="3" s="1"/>
  <c r="I120" i="3"/>
  <c r="K120" i="3" s="1"/>
  <c r="H163" i="3"/>
  <c r="J163" i="3" s="1"/>
  <c r="Q237" i="3" l="1"/>
  <c r="I226" i="3"/>
  <c r="K226" i="3" s="1"/>
  <c r="Q229" i="3"/>
  <c r="R229" i="3"/>
  <c r="G35" i="3"/>
  <c r="G226" i="3"/>
  <c r="I287" i="3"/>
  <c r="K287" i="3" s="1"/>
  <c r="I236" i="3"/>
  <c r="K236" i="3" s="1"/>
  <c r="G236" i="3"/>
  <c r="I35" i="3"/>
  <c r="K35" i="3" s="1"/>
  <c r="Q239" i="3"/>
  <c r="I237" i="3"/>
  <c r="K237" i="3" s="1"/>
  <c r="I288" i="3"/>
  <c r="K288" i="3" s="1"/>
  <c r="G287" i="3"/>
  <c r="G204" i="3"/>
  <c r="G237" i="3"/>
  <c r="G288" i="3"/>
  <c r="I163" i="3"/>
  <c r="K163" i="3" s="1"/>
  <c r="G163" i="3"/>
  <c r="R231" i="3" l="1"/>
  <c r="Q231" i="3"/>
  <c r="Q281" i="3" l="1"/>
  <c r="R281" i="3"/>
  <c r="H297" i="3"/>
  <c r="J297" i="3" s="1"/>
  <c r="R284" i="3" l="1"/>
  <c r="Q284" i="3"/>
  <c r="I297" i="3"/>
  <c r="K297" i="3" s="1"/>
  <c r="G297" i="3"/>
  <c r="H271" i="3" l="1"/>
  <c r="J271" i="3" s="1"/>
  <c r="H10" i="3"/>
  <c r="J10" i="3" s="1"/>
  <c r="H274" i="3"/>
  <c r="J274" i="3" s="1"/>
  <c r="H248" i="3"/>
  <c r="J248" i="3" s="1"/>
  <c r="I10" i="3" l="1"/>
  <c r="K10" i="3" s="1"/>
  <c r="G230" i="3"/>
  <c r="G13" i="3"/>
  <c r="G45" i="3"/>
  <c r="G293" i="3"/>
  <c r="G86" i="3"/>
  <c r="G274" i="3"/>
  <c r="G248" i="3"/>
  <c r="G10" i="3"/>
  <c r="G271" i="3"/>
  <c r="I271" i="3"/>
  <c r="K271" i="3" s="1"/>
  <c r="I274" i="3"/>
  <c r="K274" i="3" s="1"/>
  <c r="I248" i="3"/>
  <c r="K248" i="3" s="1"/>
  <c r="H292" i="3"/>
  <c r="J292" i="3" s="1"/>
  <c r="H291" i="3"/>
  <c r="J291" i="3" s="1"/>
  <c r="H290" i="3"/>
  <c r="J290" i="3" s="1"/>
  <c r="H25" i="3"/>
  <c r="J25" i="3" s="1"/>
  <c r="H293" i="3" l="1"/>
  <c r="J293" i="3" s="1"/>
  <c r="H13" i="3"/>
  <c r="J13" i="3" s="1"/>
  <c r="H45" i="3"/>
  <c r="J45" i="3" s="1"/>
  <c r="H230" i="3"/>
  <c r="J230" i="3" s="1"/>
  <c r="H86" i="3"/>
  <c r="J86" i="3" s="1"/>
  <c r="G290" i="3"/>
  <c r="G291" i="3"/>
  <c r="G292" i="3"/>
  <c r="I292" i="3"/>
  <c r="K292" i="3" s="1"/>
  <c r="I291" i="3"/>
  <c r="K291" i="3" s="1"/>
  <c r="I290" i="3"/>
  <c r="K290" i="3" s="1"/>
  <c r="G25" i="3"/>
  <c r="I25" i="3"/>
  <c r="K25" i="3" s="1"/>
  <c r="H112" i="3"/>
  <c r="J112" i="3" s="1"/>
  <c r="H128" i="3"/>
  <c r="J128" i="3" s="1"/>
  <c r="I230" i="3" l="1"/>
  <c r="K230" i="3" s="1"/>
  <c r="I13" i="3"/>
  <c r="K13" i="3" s="1"/>
  <c r="I293" i="3"/>
  <c r="K293" i="3" s="1"/>
  <c r="I86" i="3"/>
  <c r="K86" i="3" s="1"/>
  <c r="I45" i="3"/>
  <c r="K45" i="3" s="1"/>
  <c r="I112" i="3"/>
  <c r="K112" i="3" s="1"/>
  <c r="G112" i="3"/>
  <c r="I128" i="3"/>
  <c r="K128" i="3" s="1"/>
  <c r="G128" i="3"/>
  <c r="H239" i="3" l="1"/>
  <c r="J239" i="3" s="1"/>
  <c r="R211" i="3"/>
  <c r="I239" i="3" l="1"/>
  <c r="K239" i="3" s="1"/>
  <c r="G239" i="3"/>
  <c r="H61" i="3"/>
  <c r="J61" i="3" s="1"/>
  <c r="H211" i="3"/>
  <c r="J211" i="3" s="1"/>
  <c r="G211" i="3" l="1"/>
  <c r="G61" i="3"/>
  <c r="I61" i="3"/>
  <c r="K61" i="3" s="1"/>
  <c r="I211" i="3"/>
  <c r="K211" i="3" s="1"/>
  <c r="H296" i="3" l="1"/>
  <c r="J296" i="3" s="1"/>
  <c r="G296" i="3" l="1"/>
  <c r="I296" i="3"/>
  <c r="K296" i="3" s="1"/>
  <c r="Q245" i="3" l="1"/>
  <c r="R245" i="3"/>
  <c r="H245" i="3"/>
  <c r="J245" i="3" s="1"/>
  <c r="H280" i="3"/>
  <c r="J280" i="3" s="1"/>
  <c r="Q280" i="3" l="1"/>
  <c r="R280" i="3"/>
  <c r="G280" i="3"/>
  <c r="G245" i="3"/>
  <c r="I245" i="3"/>
  <c r="K245" i="3" s="1"/>
  <c r="I280" i="3"/>
  <c r="K280" i="3" s="1"/>
  <c r="H272" i="3" l="1"/>
  <c r="J272" i="3" s="1"/>
  <c r="H273" i="3"/>
  <c r="J273" i="3" s="1"/>
  <c r="I273" i="3" l="1"/>
  <c r="K273" i="3" s="1"/>
  <c r="G272" i="3"/>
  <c r="I272" i="3"/>
  <c r="K272" i="3" s="1"/>
  <c r="G273" i="3"/>
  <c r="H141" i="3" l="1"/>
  <c r="J141" i="3" s="1"/>
  <c r="I141" i="3" l="1"/>
  <c r="K141" i="3" s="1"/>
  <c r="G141" i="3"/>
  <c r="H94" i="3" l="1"/>
  <c r="J94" i="3" s="1"/>
  <c r="H82" i="3"/>
  <c r="J82" i="3" s="1"/>
  <c r="I94" i="3" l="1"/>
  <c r="K94" i="3" s="1"/>
  <c r="G82" i="3"/>
  <c r="I82" i="3"/>
  <c r="K82" i="3" s="1"/>
  <c r="G94" i="3"/>
  <c r="R66" i="3" l="1"/>
  <c r="Q66" i="3"/>
  <c r="R55" i="3" l="1"/>
  <c r="Q55" i="3"/>
  <c r="H55" i="3"/>
  <c r="J55" i="3" s="1"/>
  <c r="H66" i="3"/>
  <c r="J66" i="3" s="1"/>
  <c r="I55" i="3" l="1"/>
  <c r="K55" i="3" s="1"/>
  <c r="I66" i="3"/>
  <c r="K66" i="3" s="1"/>
  <c r="G55" i="3"/>
  <c r="G66" i="3"/>
  <c r="G116" i="3" l="1"/>
  <c r="H116" i="3" l="1"/>
  <c r="J116" i="3" s="1"/>
  <c r="G275" i="3"/>
  <c r="H275" i="3" l="1"/>
  <c r="J275" i="3" s="1"/>
  <c r="I116" i="3"/>
  <c r="K116" i="3" s="1"/>
  <c r="I275" i="3" l="1"/>
  <c r="K275" i="3" s="1"/>
  <c r="M84" i="3" l="1"/>
  <c r="N84" i="3" s="1"/>
  <c r="H84" i="3" l="1"/>
  <c r="J84" i="3" s="1"/>
  <c r="M176" i="3"/>
  <c r="N176" i="3" s="1"/>
  <c r="M198" i="3"/>
  <c r="N198" i="3" s="1"/>
  <c r="M48" i="3"/>
  <c r="N48" i="3" s="1"/>
  <c r="G84" i="3" l="1"/>
  <c r="I84" i="3"/>
  <c r="K84" i="3" s="1"/>
  <c r="H176" i="3"/>
  <c r="J176" i="3" s="1"/>
  <c r="H198" i="3"/>
  <c r="J198" i="3" s="1"/>
  <c r="H48" i="3"/>
  <c r="J48" i="3" s="1"/>
  <c r="L278" i="3"/>
  <c r="N278" i="3" s="1"/>
  <c r="G176" i="3" l="1"/>
  <c r="I176" i="3"/>
  <c r="K176" i="3" s="1"/>
  <c r="G198" i="3"/>
  <c r="I198" i="3"/>
  <c r="K198" i="3" s="1"/>
  <c r="I48" i="3"/>
  <c r="K48" i="3" s="1"/>
  <c r="G48" i="3"/>
  <c r="H278" i="3"/>
  <c r="J278" i="3" s="1"/>
  <c r="M286" i="3"/>
  <c r="N286" i="3" s="1"/>
  <c r="M80" i="3"/>
  <c r="N80" i="3" s="1"/>
  <c r="M161" i="3"/>
  <c r="N161" i="3" s="1"/>
  <c r="I278" i="3" l="1"/>
  <c r="K278" i="3" s="1"/>
  <c r="G278" i="3"/>
  <c r="H80" i="3"/>
  <c r="J80" i="3" s="1"/>
  <c r="H286" i="3"/>
  <c r="J286" i="3" s="1"/>
  <c r="H161" i="3"/>
  <c r="J161" i="3" s="1"/>
  <c r="G286" i="3" l="1"/>
  <c r="G80" i="3"/>
  <c r="I80" i="3"/>
  <c r="K80" i="3" s="1"/>
  <c r="G161" i="3"/>
  <c r="I286" i="3"/>
  <c r="K286" i="3" s="1"/>
  <c r="I161" i="3"/>
  <c r="K161" i="3" s="1"/>
  <c r="M202" i="3" l="1"/>
  <c r="N202" i="3" s="1"/>
  <c r="M30" i="3"/>
  <c r="N30" i="3" s="1"/>
  <c r="M18" i="3"/>
  <c r="N18" i="3" s="1"/>
  <c r="H202" i="3" l="1"/>
  <c r="J202" i="3" s="1"/>
  <c r="H18" i="3"/>
  <c r="J18" i="3" s="1"/>
  <c r="H30" i="3"/>
  <c r="J30" i="3" s="1"/>
  <c r="M148" i="3"/>
  <c r="N148" i="3" s="1"/>
  <c r="I202" i="3" l="1"/>
  <c r="K202" i="3" s="1"/>
  <c r="I18" i="3"/>
  <c r="K18" i="3" s="1"/>
  <c r="G202" i="3"/>
  <c r="I30" i="3"/>
  <c r="K30" i="3" s="1"/>
  <c r="G18" i="3"/>
  <c r="G30" i="3"/>
  <c r="M91" i="3"/>
  <c r="N91" i="3" s="1"/>
  <c r="M113" i="3"/>
  <c r="N113" i="3" s="1"/>
  <c r="G113" i="3" l="1"/>
  <c r="G91" i="3"/>
  <c r="H113" i="3" l="1"/>
  <c r="J113" i="3" s="1"/>
  <c r="H91" i="3"/>
  <c r="J91" i="3" s="1"/>
  <c r="I113" i="3" l="1"/>
  <c r="K113" i="3" s="1"/>
  <c r="I91" i="3"/>
  <c r="K91" i="3" s="1"/>
  <c r="M134" i="3" l="1"/>
  <c r="N134" i="3" s="1"/>
  <c r="M251" i="3"/>
  <c r="N251" i="3" s="1"/>
  <c r="M294" i="3"/>
  <c r="N294" i="3" s="1"/>
  <c r="G294" i="3" l="1"/>
  <c r="G251" i="3"/>
  <c r="G134" i="3"/>
  <c r="M285" i="3"/>
  <c r="N285" i="3" s="1"/>
  <c r="H251" i="3" l="1"/>
  <c r="J251" i="3" s="1"/>
  <c r="H134" i="3"/>
  <c r="J134" i="3" s="1"/>
  <c r="H294" i="3"/>
  <c r="J294" i="3" s="1"/>
  <c r="H285" i="3"/>
  <c r="J285" i="3" s="1"/>
  <c r="M39" i="3"/>
  <c r="N39" i="3" s="1"/>
  <c r="M123" i="3"/>
  <c r="N123" i="3" s="1"/>
  <c r="M88" i="3"/>
  <c r="N88" i="3" s="1"/>
  <c r="M83" i="3"/>
  <c r="N83" i="3" s="1"/>
  <c r="M20" i="3"/>
  <c r="N20" i="3" s="1"/>
  <c r="M12" i="3"/>
  <c r="N12" i="3" s="1"/>
  <c r="M131" i="3"/>
  <c r="N131" i="3" s="1"/>
  <c r="I134" i="3" l="1"/>
  <c r="K134" i="3" s="1"/>
  <c r="I251" i="3"/>
  <c r="K251" i="3" s="1"/>
  <c r="I294" i="3"/>
  <c r="K294" i="3" s="1"/>
  <c r="G20" i="3"/>
  <c r="I285" i="3"/>
  <c r="K285" i="3" s="1"/>
  <c r="G285" i="3"/>
  <c r="G131" i="3"/>
  <c r="G83" i="3"/>
  <c r="G39" i="3"/>
  <c r="G123" i="3"/>
  <c r="G88" i="3"/>
  <c r="G12" i="3"/>
  <c r="H39" i="3" l="1"/>
  <c r="J39" i="3" s="1"/>
  <c r="H12" i="3"/>
  <c r="J12" i="3" s="1"/>
  <c r="H83" i="3"/>
  <c r="J83" i="3" s="1"/>
  <c r="H88" i="3"/>
  <c r="J88" i="3" s="1"/>
  <c r="H131" i="3"/>
  <c r="J131" i="3" s="1"/>
  <c r="H123" i="3"/>
  <c r="J123" i="3" s="1"/>
  <c r="H20" i="3"/>
  <c r="J20" i="3" s="1"/>
  <c r="I88" i="3" l="1"/>
  <c r="K88" i="3" s="1"/>
  <c r="I39" i="3"/>
  <c r="K39" i="3" s="1"/>
  <c r="I12" i="3"/>
  <c r="K12" i="3" s="1"/>
  <c r="I131" i="3"/>
  <c r="K131" i="3" s="1"/>
  <c r="I83" i="3"/>
  <c r="K83" i="3" s="1"/>
  <c r="I123" i="3"/>
  <c r="K123" i="3" s="1"/>
  <c r="I20" i="3"/>
  <c r="K20" i="3" s="1"/>
  <c r="M194" i="3"/>
  <c r="N194" i="3" s="1"/>
  <c r="M201" i="3"/>
  <c r="N201" i="3" s="1"/>
  <c r="M47" i="3"/>
  <c r="N47" i="3" s="1"/>
  <c r="M221" i="3"/>
  <c r="N221" i="3" s="1"/>
  <c r="M172" i="3"/>
  <c r="N172" i="3" s="1"/>
  <c r="M59" i="3"/>
  <c r="N59" i="3" s="1"/>
  <c r="M98" i="3"/>
  <c r="N98" i="3" s="1"/>
  <c r="M224" i="3"/>
  <c r="N224" i="3" s="1"/>
  <c r="M103" i="3"/>
  <c r="N103" i="3" s="1"/>
  <c r="M152" i="3"/>
  <c r="N152" i="3" s="1"/>
  <c r="M233" i="3"/>
  <c r="N233" i="3" s="1"/>
  <c r="M17" i="3"/>
  <c r="N17" i="3" s="1"/>
  <c r="M29" i="3"/>
  <c r="N29" i="3" s="1"/>
  <c r="M282" i="3"/>
  <c r="N282" i="3" s="1"/>
  <c r="M261" i="3"/>
  <c r="N261" i="3" s="1"/>
  <c r="M241" i="3"/>
  <c r="N241" i="3" s="1"/>
  <c r="M63" i="3"/>
  <c r="N63" i="3" s="1"/>
  <c r="M168" i="3"/>
  <c r="N168" i="3" s="1"/>
  <c r="M276" i="3"/>
  <c r="N276" i="3" s="1"/>
  <c r="M189" i="3"/>
  <c r="N189" i="3" s="1"/>
  <c r="M190" i="3"/>
  <c r="N190" i="3" s="1"/>
  <c r="M214" i="3"/>
  <c r="N214" i="3" s="1"/>
  <c r="M299" i="3"/>
  <c r="N299" i="3" s="1"/>
  <c r="M32" i="3"/>
  <c r="N32" i="3" s="1"/>
  <c r="G172" i="3" l="1"/>
  <c r="G47" i="3"/>
  <c r="G194" i="3"/>
  <c r="H32" i="3"/>
  <c r="J32" i="3" s="1"/>
  <c r="G59" i="3"/>
  <c r="G221" i="3"/>
  <c r="G201" i="3"/>
  <c r="G148" i="3"/>
  <c r="H299" i="3"/>
  <c r="J299" i="3" s="1"/>
  <c r="H214" i="3"/>
  <c r="J214" i="3" s="1"/>
  <c r="H168" i="3"/>
  <c r="J168" i="3" s="1"/>
  <c r="H190" i="3"/>
  <c r="J190" i="3" s="1"/>
  <c r="H63" i="3"/>
  <c r="J63" i="3" s="1"/>
  <c r="H29" i="3"/>
  <c r="J29" i="3" s="1"/>
  <c r="H103" i="3"/>
  <c r="J103" i="3" s="1"/>
  <c r="H276" i="3"/>
  <c r="J276" i="3" s="1"/>
  <c r="H261" i="3"/>
  <c r="J261" i="3" s="1"/>
  <c r="H233" i="3"/>
  <c r="J233" i="3" s="1"/>
  <c r="H98" i="3"/>
  <c r="J98" i="3" s="1"/>
  <c r="H282" i="3"/>
  <c r="J282" i="3" s="1"/>
  <c r="H152" i="3"/>
  <c r="J152" i="3" s="1"/>
  <c r="H189" i="3"/>
  <c r="J189" i="3" s="1"/>
  <c r="H241" i="3"/>
  <c r="J241" i="3" s="1"/>
  <c r="H17" i="3"/>
  <c r="J17" i="3" s="1"/>
  <c r="H224" i="3"/>
  <c r="J224" i="3" s="1"/>
  <c r="G299" i="3" l="1"/>
  <c r="H148" i="3"/>
  <c r="J148" i="3" s="1"/>
  <c r="H221" i="3"/>
  <c r="J221" i="3" s="1"/>
  <c r="H47" i="3"/>
  <c r="J47" i="3" s="1"/>
  <c r="H201" i="3"/>
  <c r="J201" i="3" s="1"/>
  <c r="H59" i="3"/>
  <c r="J59" i="3" s="1"/>
  <c r="H194" i="3"/>
  <c r="J194" i="3" s="1"/>
  <c r="H172" i="3"/>
  <c r="J172" i="3" s="1"/>
  <c r="G241" i="3"/>
  <c r="G282" i="3"/>
  <c r="I233" i="3"/>
  <c r="K233" i="3" s="1"/>
  <c r="G29" i="3"/>
  <c r="I214" i="3"/>
  <c r="K214" i="3" s="1"/>
  <c r="G189" i="3"/>
  <c r="G261" i="3"/>
  <c r="G63" i="3"/>
  <c r="I224" i="3"/>
  <c r="K224" i="3" s="1"/>
  <c r="I276" i="3"/>
  <c r="K276" i="3" s="1"/>
  <c r="I190" i="3"/>
  <c r="K190" i="3" s="1"/>
  <c r="G17" i="3"/>
  <c r="G152" i="3"/>
  <c r="G98" i="3"/>
  <c r="I103" i="3"/>
  <c r="K103" i="3" s="1"/>
  <c r="G168" i="3"/>
  <c r="I299" i="3"/>
  <c r="K299" i="3" s="1"/>
  <c r="I63" i="3"/>
  <c r="K63" i="3" s="1"/>
  <c r="G214" i="3"/>
  <c r="I29" i="3"/>
  <c r="K29" i="3" s="1"/>
  <c r="G103" i="3"/>
  <c r="G233" i="3"/>
  <c r="G190" i="3"/>
  <c r="I168" i="3"/>
  <c r="K168" i="3" s="1"/>
  <c r="I98" i="3"/>
  <c r="K98" i="3" s="1"/>
  <c r="G276" i="3"/>
  <c r="I261" i="3"/>
  <c r="K261" i="3" s="1"/>
  <c r="I241" i="3"/>
  <c r="K241" i="3" s="1"/>
  <c r="I189" i="3"/>
  <c r="K189" i="3" s="1"/>
  <c r="G224" i="3"/>
  <c r="I152" i="3"/>
  <c r="K152" i="3" s="1"/>
  <c r="I17" i="3"/>
  <c r="K17" i="3" s="1"/>
  <c r="I282" i="3"/>
  <c r="K282" i="3" s="1"/>
  <c r="I201" i="3" l="1"/>
  <c r="K201" i="3" s="1"/>
  <c r="I59" i="3"/>
  <c r="K59" i="3" s="1"/>
  <c r="I47" i="3"/>
  <c r="K47" i="3" s="1"/>
  <c r="I148" i="3"/>
  <c r="K148" i="3" s="1"/>
  <c r="I172" i="3"/>
  <c r="K172" i="3" s="1"/>
  <c r="I221" i="3"/>
  <c r="K221" i="3" s="1"/>
  <c r="I194" i="3"/>
  <c r="K194" i="3" s="1"/>
  <c r="G32" i="3"/>
  <c r="I32" i="3"/>
  <c r="K3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Pegawai</author>
  </authors>
  <commentList>
    <comment ref="A4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Pegawai:</t>
        </r>
        <r>
          <rPr>
            <sz val="9"/>
            <color indexed="81"/>
            <rFont val="Tahoma"/>
            <family val="2"/>
          </rPr>
          <t xml:space="preserve">
Belum dimasukin app</t>
        </r>
      </text>
    </comment>
    <comment ref="B5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Pegawai:</t>
        </r>
        <r>
          <rPr>
            <sz val="9"/>
            <color indexed="81"/>
            <rFont val="Tahoma"/>
            <family val="2"/>
          </rPr>
          <t xml:space="preserve">
BELUM DIMASUKIN APK</t>
        </r>
      </text>
    </comment>
    <comment ref="B59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Pegawai:</t>
        </r>
        <r>
          <rPr>
            <sz val="9"/>
            <color indexed="81"/>
            <rFont val="Tahoma"/>
            <family val="2"/>
          </rPr>
          <t xml:space="preserve">
BELUM DIMASUKIN APK</t>
        </r>
      </text>
    </comment>
    <comment ref="B6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Pegawai:</t>
        </r>
        <r>
          <rPr>
            <sz val="9"/>
            <color indexed="81"/>
            <rFont val="Tahoma"/>
            <family val="2"/>
          </rPr>
          <t xml:space="preserve">
mutasi umum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Pegawai</author>
  </authors>
  <commentList>
    <comment ref="E1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9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E39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9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44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E48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8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55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A59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Pegawai:</t>
        </r>
        <r>
          <rPr>
            <sz val="9"/>
            <color indexed="81"/>
            <rFont val="Tahoma"/>
            <family val="2"/>
          </rPr>
          <t xml:space="preserve">
BELUM DIMASUKIN APK</t>
        </r>
      </text>
    </comment>
    <comment ref="E59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9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70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E74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4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83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E87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87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92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E96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6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01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E105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5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12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E116" authorId="0" shapeId="0" xr:uid="{00000000-0006-0000-0300-00001C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6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21" authorId="0" shapeId="0" xr:uid="{00000000-0006-0000-0300-00001E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E125" authorId="0" shapeId="0" xr:uid="{00000000-0006-0000-0300-00001F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5" authorId="0" shapeId="0" xr:uid="{00000000-0006-0000-0300-000020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31" authorId="0" shapeId="0" xr:uid="{00000000-0006-0000-0300-000021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E135" authorId="0" shapeId="0" xr:uid="{00000000-0006-0000-0300-000022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35" authorId="0" shapeId="0" xr:uid="{00000000-0006-0000-0300-000023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40" authorId="0" shapeId="0" xr:uid="{00000000-0006-0000-0300-000024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E144" authorId="0" shapeId="0" xr:uid="{00000000-0006-0000-0300-000025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44" authorId="0" shapeId="0" xr:uid="{00000000-0006-0000-0300-000026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49" authorId="0" shapeId="0" xr:uid="{00000000-0006-0000-0300-000027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E154" authorId="0" shapeId="0" xr:uid="{00000000-0006-0000-0300-000028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4" authorId="0" shapeId="0" xr:uid="{00000000-0006-0000-0300-000029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59" authorId="0" shapeId="0" xr:uid="{00000000-0006-0000-0300-00002A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S168" authorId="0" shapeId="0" xr:uid="{00000000-0006-0000-0300-00002B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E174" authorId="0" shapeId="0" xr:uid="{00000000-0006-0000-0300-00002C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74" authorId="0" shapeId="0" xr:uid="{00000000-0006-0000-0300-00002D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79" authorId="0" shapeId="0" xr:uid="{00000000-0006-0000-0300-00002E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  <comment ref="E183" authorId="0" shapeId="0" xr:uid="{00000000-0006-0000-0300-00002F000000}">
      <text>
        <r>
          <rPr>
            <b/>
            <sz val="9"/>
            <color indexed="81"/>
            <rFont val="Tahoma"/>
            <family val="2"/>
          </rPr>
          <t xml:space="preserve">SALAH :
RUMUS DX1.2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83" authorId="0" shapeId="0" xr:uid="{00000000-0006-0000-0300-000030000000}">
      <text>
        <r>
          <rPr>
            <b/>
            <sz val="9"/>
            <color indexed="81"/>
            <rFont val="Tahoma"/>
            <family val="2"/>
          </rPr>
          <t>KOREKSI TGL 1 OKT 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88" authorId="0" shapeId="0" xr:uid="{00000000-0006-0000-0300-000031000000}">
      <text>
        <r>
          <rPr>
            <b/>
            <sz val="9"/>
            <color indexed="81"/>
            <rFont val="Tahoma"/>
            <family val="2"/>
          </rPr>
          <t xml:space="preserve">BERBEDA DENGAN FAKTUR, ADA BARANG YANG GA ADA
</t>
        </r>
      </text>
    </comment>
  </commentList>
</comments>
</file>

<file path=xl/sharedStrings.xml><?xml version="1.0" encoding="utf-8"?>
<sst xmlns="http://schemas.openxmlformats.org/spreadsheetml/2006/main" count="13659" uniqueCount="2295">
  <si>
    <t>NO</t>
  </si>
  <si>
    <t>ISI PER BOX</t>
  </si>
  <si>
    <t>SATUAN</t>
  </si>
  <si>
    <t>HARGA NETTO</t>
  </si>
  <si>
    <r>
      <t>HARGA NETTO+PPN</t>
    </r>
    <r>
      <rPr>
        <b/>
        <vertAlign val="superscript"/>
        <sz val="14"/>
        <rFont val="Calibri"/>
        <family val="2"/>
        <scheme val="minor"/>
      </rPr>
      <t xml:space="preserve"> (A)</t>
    </r>
  </si>
  <si>
    <t>HARGA NETTO+PPN+MARGIN</t>
  </si>
  <si>
    <t xml:space="preserve"> HARGA JUAL SUBSIDI</t>
  </si>
  <si>
    <t>HARGA JUAL UMUM</t>
  </si>
  <si>
    <t>STOK AWAL (B)</t>
  </si>
  <si>
    <t>PENERIMAAN (C)</t>
  </si>
  <si>
    <r>
      <t>PERSEDIAAN (B+C)</t>
    </r>
    <r>
      <rPr>
        <b/>
        <vertAlign val="superscript"/>
        <sz val="14"/>
        <rFont val="Calibri"/>
        <family val="2"/>
        <scheme val="minor"/>
      </rPr>
      <t>(D)</t>
    </r>
  </si>
  <si>
    <t>NO. BATCH</t>
  </si>
  <si>
    <t>ED</t>
  </si>
  <si>
    <t>NO. DOKUMEN</t>
  </si>
  <si>
    <t>ACTLS10</t>
  </si>
  <si>
    <t>Acetylsistein kapsul 200 mg (10)</t>
  </si>
  <si>
    <t>kapsul</t>
  </si>
  <si>
    <t>ACCLS25</t>
  </si>
  <si>
    <t>Acyclovir  tablet 400 mg (5)</t>
  </si>
  <si>
    <t>Tablet</t>
  </si>
  <si>
    <t>HTACVE14030</t>
  </si>
  <si>
    <t>KP10/2</t>
  </si>
  <si>
    <t>PT.ENSEVAL PUTERA MEGATRADING</t>
  </si>
  <si>
    <t>ACCLS26</t>
  </si>
  <si>
    <t>Acyclovir  tablet 400 mg (6)</t>
  </si>
  <si>
    <t>ACCLX3</t>
  </si>
  <si>
    <t>Acyclovir cream 5% 5 g</t>
  </si>
  <si>
    <t>tube</t>
  </si>
  <si>
    <t>ALLPS13</t>
  </si>
  <si>
    <t>Allopurinol tablet 100mg (13)</t>
  </si>
  <si>
    <t>tablet</t>
  </si>
  <si>
    <t>ALLPS14</t>
  </si>
  <si>
    <t>Allopurinol tablet 100mg (14)</t>
  </si>
  <si>
    <t>HTALOC21022</t>
  </si>
  <si>
    <t>ALLPS15</t>
  </si>
  <si>
    <t>Allopurinol tablet 100mg (15)</t>
  </si>
  <si>
    <t>ALLPS16</t>
  </si>
  <si>
    <t>Allopurinol tablet 100mg (16)</t>
  </si>
  <si>
    <t>ALLPS17</t>
  </si>
  <si>
    <t>Allopurinol tablet 100mg (17)</t>
  </si>
  <si>
    <t>ALLPS26</t>
  </si>
  <si>
    <t>Allopurinol tablet 300 mg (6)</t>
  </si>
  <si>
    <t>HTALOD16020</t>
  </si>
  <si>
    <t>ALLPS27</t>
  </si>
  <si>
    <t>Allopurinol tablet 300 mg (7)</t>
  </si>
  <si>
    <t>AMBVN3</t>
  </si>
  <si>
    <t>Ambeven kapsul (3)</t>
  </si>
  <si>
    <t>Kapsul</t>
  </si>
  <si>
    <t>195MA01</t>
  </si>
  <si>
    <t>AMBVN4</t>
  </si>
  <si>
    <t>Ambeven kapsul (4)</t>
  </si>
  <si>
    <t>AMBRL6</t>
  </si>
  <si>
    <t>Ambroxol sirup 15mg/5mL (60ml) (6)</t>
  </si>
  <si>
    <t>botol</t>
  </si>
  <si>
    <t>17922A0030</t>
  </si>
  <si>
    <t>KP03/007</t>
  </si>
  <si>
    <t>PT KIMIA FARMA</t>
  </si>
  <si>
    <t>AMBR160</t>
  </si>
  <si>
    <t>Ambroxol tablet 30 mg (10)</t>
  </si>
  <si>
    <t>AMBR159</t>
  </si>
  <si>
    <t>Ambroxol tablet 30 mg (9)</t>
  </si>
  <si>
    <t>AMLD12</t>
  </si>
  <si>
    <t>Amlodipine tablet  5 mg (12)</t>
  </si>
  <si>
    <t>HTALNE15429</t>
  </si>
  <si>
    <t>KP11/4</t>
  </si>
  <si>
    <t>PT KUDAMAS JAYA MAKMUR SENTOSA</t>
  </si>
  <si>
    <t>AMLD13</t>
  </si>
  <si>
    <t>Amlodipine tablet  5 mg (13)</t>
  </si>
  <si>
    <t>HTALNE15488</t>
  </si>
  <si>
    <t>AMLD14</t>
  </si>
  <si>
    <t>Amlodipine tablet  5 mg (14)</t>
  </si>
  <si>
    <t>AMLD15</t>
  </si>
  <si>
    <t>Amlodipine tablet  5 mg (15)</t>
  </si>
  <si>
    <t>AMLD16</t>
  </si>
  <si>
    <t>Amlodipine tablet  5 mg (16)</t>
  </si>
  <si>
    <t>AMLDS12</t>
  </si>
  <si>
    <t>Amlodipine tablet 10 mg (12)</t>
  </si>
  <si>
    <t>AMLDS13</t>
  </si>
  <si>
    <t>Amlodipine tablet 10 mg (13)</t>
  </si>
  <si>
    <t>AMXCS10</t>
  </si>
  <si>
    <t>Amoxycillin kaplet 500 mg (10)</t>
  </si>
  <si>
    <t>AMXCS8</t>
  </si>
  <si>
    <t>Amoxycillin kaplet 500 mg (8)</t>
  </si>
  <si>
    <t>LL01A080</t>
  </si>
  <si>
    <t>AMXCS9</t>
  </si>
  <si>
    <t>Amoxycillin kaplet 500 mg (9)</t>
  </si>
  <si>
    <t>AMXCL15</t>
  </si>
  <si>
    <t>Amoxycillin sirup kering 125mg/5mL  (60mL) 5</t>
  </si>
  <si>
    <t>ANSK3</t>
  </si>
  <si>
    <t>Analsik tablet (3)</t>
  </si>
  <si>
    <t>WG2218</t>
  </si>
  <si>
    <t>PT BINA SAN PRIMA</t>
  </si>
  <si>
    <t>ANSK4</t>
  </si>
  <si>
    <t>Analsik tablet (4)</t>
  </si>
  <si>
    <t>ANSK5</t>
  </si>
  <si>
    <t>Analsik tablet (5)</t>
  </si>
  <si>
    <t>ANTSL1</t>
  </si>
  <si>
    <t>Antasida DOEN suspensi 60 mL (1)</t>
  </si>
  <si>
    <t>S2356041</t>
  </si>
  <si>
    <t>KP09/09</t>
  </si>
  <si>
    <t>PT.PENTA VALENT</t>
  </si>
  <si>
    <t>ANTSL2</t>
  </si>
  <si>
    <t>Antasida DOEN suspensi 60 mL (2)</t>
  </si>
  <si>
    <t>S2356064</t>
  </si>
  <si>
    <t>KP10/14</t>
  </si>
  <si>
    <t>ANTSS4</t>
  </si>
  <si>
    <t>Antasida DOEN tablet (4)</t>
  </si>
  <si>
    <t>044793</t>
  </si>
  <si>
    <t>KP01/002</t>
  </si>
  <si>
    <t>PT SINGGASANA WITRA</t>
  </si>
  <si>
    <t>ASFLT7</t>
  </si>
  <si>
    <t>Asam folat  tablet 1 mg(7)</t>
  </si>
  <si>
    <t>013613</t>
  </si>
  <si>
    <t>KP11/1</t>
  </si>
  <si>
    <t>PT.SINGGASANA WITRA SURYAMAS</t>
  </si>
  <si>
    <t>ASMMS10</t>
  </si>
  <si>
    <t>Asam Mefenamat tablet 500 mg (10)</t>
  </si>
  <si>
    <t>HTMECA16035</t>
  </si>
  <si>
    <t>KP02/2</t>
  </si>
  <si>
    <t>ASMMS11</t>
  </si>
  <si>
    <t>Asam Mefenamat tablet 500 mg (11)</t>
  </si>
  <si>
    <t>ASMMS12</t>
  </si>
  <si>
    <t>Asam Mefenamat tablet 500 mg (12)</t>
  </si>
  <si>
    <t>ASMMS13</t>
  </si>
  <si>
    <t>Asam Mefenamat tablet 500 mg (13)</t>
  </si>
  <si>
    <t>ASMMS14</t>
  </si>
  <si>
    <t>Asam Mefenamat tablet 500 mg (14)</t>
  </si>
  <si>
    <t>ASTRK1</t>
  </si>
  <si>
    <t>Asam Traneksamat 500 mg tablet</t>
  </si>
  <si>
    <t>077514</t>
  </si>
  <si>
    <t>KP11/10</t>
  </si>
  <si>
    <t>ASPL5</t>
  </si>
  <si>
    <t>Aspillet Chew Tablet 80 mg (5)</t>
  </si>
  <si>
    <t>21165401</t>
  </si>
  <si>
    <t>KP10/20</t>
  </si>
  <si>
    <t>AZTH2</t>
  </si>
  <si>
    <t>Azithromycin Dihydrat 500 mg (2)</t>
  </si>
  <si>
    <t>KP06/06</t>
  </si>
  <si>
    <t>BTDNX1</t>
  </si>
  <si>
    <t>Betadine 5cc</t>
  </si>
  <si>
    <t>HB18050</t>
  </si>
  <si>
    <t>DO-01607/VI/19</t>
  </si>
  <si>
    <t>PT. SINGGASANA WITRA SURYAMAS</t>
  </si>
  <si>
    <t>BTDNX12</t>
  </si>
  <si>
    <t>Betadine 5cc (2)</t>
  </si>
  <si>
    <t>BB19070</t>
  </si>
  <si>
    <t>BTDNX13</t>
  </si>
  <si>
    <t>Betadine 5cc (3)</t>
  </si>
  <si>
    <t>IB19055</t>
  </si>
  <si>
    <t>BTDNG1</t>
  </si>
  <si>
    <t xml:space="preserve">Betadine Gargle </t>
  </si>
  <si>
    <t>BTHSS7</t>
  </si>
  <si>
    <t>Betahistine 6 mg tablet (7)</t>
  </si>
  <si>
    <t>2109023</t>
  </si>
  <si>
    <t>KP10/12</t>
  </si>
  <si>
    <t>BTMSX6</t>
  </si>
  <si>
    <t>Betametason 0,1% cream 5 g (6)</t>
  </si>
  <si>
    <t>46455017</t>
  </si>
  <si>
    <t>BTMSX7</t>
  </si>
  <si>
    <t>Betametason 0,1% cream 5 g (7)</t>
  </si>
  <si>
    <t>BTMSX8</t>
  </si>
  <si>
    <t>Betametason 0,1% cream 5 g (8)</t>
  </si>
  <si>
    <t>BNSNX14</t>
  </si>
  <si>
    <t>Betason-N cream 5 g (14)</t>
  </si>
  <si>
    <t>K13202W</t>
  </si>
  <si>
    <t>BNSNX15</t>
  </si>
  <si>
    <t>Betason-N cream 5 g (15)</t>
  </si>
  <si>
    <t>BNSNX16</t>
  </si>
  <si>
    <t>Betason-N cream 5 g (16)</t>
  </si>
  <si>
    <t>BNSNX17</t>
  </si>
  <si>
    <t>Betason-N cream 5 g (17)</t>
  </si>
  <si>
    <t>BPLCX1</t>
  </si>
  <si>
    <t xml:space="preserve">Bioplacenton gel 15 g </t>
  </si>
  <si>
    <t>KCBPCA05756</t>
  </si>
  <si>
    <t>DO-10131/III/19</t>
  </si>
  <si>
    <t>PT SINGGASANA WITRA SURYAMAS</t>
  </si>
  <si>
    <t>BPLCX2</t>
  </si>
  <si>
    <t>Bioplacenton gel 15 g (2)</t>
  </si>
  <si>
    <t>KCBPCA14910</t>
  </si>
  <si>
    <t>KP11/2</t>
  </si>
  <si>
    <t>BSLV1</t>
  </si>
  <si>
    <t>Bisolvon Solution 50mL</t>
  </si>
  <si>
    <t>BISO1</t>
  </si>
  <si>
    <t>Bisoprolol Fumarate tablet 2.5 mg</t>
  </si>
  <si>
    <t>BFCMB4</t>
  </si>
  <si>
    <t>Bufacomb in orabase 5 g (4)</t>
  </si>
  <si>
    <t>BRCR1</t>
  </si>
  <si>
    <t>Burnazin Krim 35 gram</t>
  </si>
  <si>
    <t>1AG1359</t>
  </si>
  <si>
    <t>BSCPS22</t>
  </si>
  <si>
    <t>Buscopan plus tablet 10 mg (2)</t>
  </si>
  <si>
    <t>BSCPS13</t>
  </si>
  <si>
    <t>Buscopan tablet 10 mg (3)</t>
  </si>
  <si>
    <t>19060941</t>
  </si>
  <si>
    <t>KP10/1</t>
  </si>
  <si>
    <t>APOTEK BUMI MEDIKA GANESA</t>
  </si>
  <si>
    <t>BSCPS14</t>
  </si>
  <si>
    <t>Buscopan tablet 10 mg (4)</t>
  </si>
  <si>
    <t>21040213</t>
  </si>
  <si>
    <t>KP10/7</t>
  </si>
  <si>
    <t>CLDNX3</t>
  </si>
  <si>
    <t>Caladine Lotion 60 mL (3)</t>
  </si>
  <si>
    <t>I19009</t>
  </si>
  <si>
    <t>NA</t>
  </si>
  <si>
    <t>CLCMS2</t>
  </si>
  <si>
    <t>Calcium Lactas Tablet (2)</t>
  </si>
  <si>
    <t>26322005</t>
  </si>
  <si>
    <t>KP01/008</t>
  </si>
  <si>
    <t>CPTPS12</t>
  </si>
  <si>
    <t>Captopril tablet 12,5mg (2)</t>
  </si>
  <si>
    <t>G91874B</t>
  </si>
  <si>
    <t>CPTPS22</t>
  </si>
  <si>
    <t>Captopril tablet 25 mg (2)</t>
  </si>
  <si>
    <t>H92042B</t>
  </si>
  <si>
    <t>CVPLX3</t>
  </si>
  <si>
    <t>Caviplex Kaplet (3)</t>
  </si>
  <si>
    <t>F1456465</t>
  </si>
  <si>
    <t>KP10/9</t>
  </si>
  <si>
    <t>PT.PLANET EXCELENCIA PHARMACY</t>
  </si>
  <si>
    <t>CFDRS14</t>
  </si>
  <si>
    <t>Cefadroxil kapsul 500 mg (4)</t>
  </si>
  <si>
    <t>KCFDC01060</t>
  </si>
  <si>
    <t>KP03/013</t>
  </si>
  <si>
    <t>PT ENSEVAL PUTERA MEGATRADING</t>
  </si>
  <si>
    <t>CFDRS16</t>
  </si>
  <si>
    <t>Cefadroxil kapsul 500 mg (6)</t>
  </si>
  <si>
    <t>KCFDC91001</t>
  </si>
  <si>
    <t>CFDRS17</t>
  </si>
  <si>
    <t>Cefadroxil kapsul 500 mg (7)</t>
  </si>
  <si>
    <t>CFDRL2</t>
  </si>
  <si>
    <t>Cefadroxil Sirup Kering 125 mg/5 mL (60 mL) (2)</t>
  </si>
  <si>
    <t>LCFDA00451</t>
  </si>
  <si>
    <t>KP03/04</t>
  </si>
  <si>
    <t xml:space="preserve">PT PLANET EXCELENCIA PHARMACY </t>
  </si>
  <si>
    <t>CEFXM13</t>
  </si>
  <si>
    <t>Cefixime Kapsul 100 mg (3)</t>
  </si>
  <si>
    <t xml:space="preserve"> LK04A014</t>
  </si>
  <si>
    <t>KP02/03</t>
  </si>
  <si>
    <t>CEFXM14</t>
  </si>
  <si>
    <t>Cefixime Kapsul 100 mg (4)</t>
  </si>
  <si>
    <t>CEFXM15</t>
  </si>
  <si>
    <t>Cefixime Kapsul 100 mg (5)</t>
  </si>
  <si>
    <t>CEFXM2</t>
  </si>
  <si>
    <t xml:space="preserve">Cefixime Kapsul 200 mg </t>
  </si>
  <si>
    <t>CEFXM3</t>
  </si>
  <si>
    <t>Cefixime Kapsul 200 mg (3)</t>
  </si>
  <si>
    <t>CEFXM4</t>
  </si>
  <si>
    <t>Cefixime Kapsul 200 mg (4)</t>
  </si>
  <si>
    <t>CEFXM5</t>
  </si>
  <si>
    <t>Cefixime Kapsul 200 mg (5)</t>
  </si>
  <si>
    <t>CFXMDS2</t>
  </si>
  <si>
    <t>Cefixime sirup kering 100 mg/5 mL (30 mL) (2)</t>
  </si>
  <si>
    <t>DCFMA10799</t>
  </si>
  <si>
    <t>CNLTR3</t>
  </si>
  <si>
    <t>Cendo Lyteers MND (3)</t>
  </si>
  <si>
    <t>Strip</t>
  </si>
  <si>
    <t>1L61117</t>
  </si>
  <si>
    <t>201906181145</t>
  </si>
  <si>
    <t>PT. KIMIA FARMA</t>
  </si>
  <si>
    <t>CNLTR4</t>
  </si>
  <si>
    <t>Cendo Lyteers MND (4)</t>
  </si>
  <si>
    <t>CNMYCC2</t>
  </si>
  <si>
    <t>Cendo Mycos EO 5 gram (2)</t>
  </si>
  <si>
    <t>951003</t>
  </si>
  <si>
    <t>KP01/004</t>
  </si>
  <si>
    <t xml:space="preserve">PT COMBI PUTRA </t>
  </si>
  <si>
    <t>CTRZNL3</t>
  </si>
  <si>
    <t>Cetirizine  Sirup 5mg/5mL (60mL)/ (3)</t>
  </si>
  <si>
    <t>25421E0010</t>
  </si>
  <si>
    <t>CTRZNL5</t>
  </si>
  <si>
    <t>Cetirizine  Sirup 5mg/5mL (60mL)/ (5)</t>
  </si>
  <si>
    <t>S01007BB</t>
  </si>
  <si>
    <t>KP02/5</t>
  </si>
  <si>
    <t>PT. PLANET EXCELENCIA PHARMACY</t>
  </si>
  <si>
    <t>CTRZS4</t>
  </si>
  <si>
    <t>Cetirizine 10 mg tablet (4)</t>
  </si>
  <si>
    <t>20622A0010</t>
  </si>
  <si>
    <t>KP10/15</t>
  </si>
  <si>
    <t>CTRZS5</t>
  </si>
  <si>
    <t>Cetirizine 10 mg tablet (5)</t>
  </si>
  <si>
    <t>CTRZS6</t>
  </si>
  <si>
    <t>Cetirizine 10 mg tablet (6)</t>
  </si>
  <si>
    <t>CTRZS7</t>
  </si>
  <si>
    <t>Cetirizine 10 mg tablet (7)</t>
  </si>
  <si>
    <t>CRPNC1</t>
  </si>
  <si>
    <t>Chloramphenicol 250 mg kapsul</t>
  </si>
  <si>
    <t>1908-01-251</t>
  </si>
  <si>
    <t>FKT/BDG/2019/00019413</t>
  </si>
  <si>
    <t>PT RAJAWALI NUSINDO</t>
  </si>
  <si>
    <t>CTM0S2</t>
  </si>
  <si>
    <t>Chlorfeniramin tablet 4 mg (CTM) (2)</t>
  </si>
  <si>
    <t>CPRFS5</t>
  </si>
  <si>
    <t>Ciprofloxacin kaplet 500 mg (5)</t>
  </si>
  <si>
    <t>kaplet</t>
  </si>
  <si>
    <t>HTCFXC95679</t>
  </si>
  <si>
    <t>KP01/013</t>
  </si>
  <si>
    <t>PT ENSEVAL PUTRA MEGATRADING</t>
  </si>
  <si>
    <t>CLNDS14</t>
  </si>
  <si>
    <t>Clindamycin  kapsul 150 mg (4)</t>
  </si>
  <si>
    <t>CLNDS15</t>
  </si>
  <si>
    <t>Clindamycin  kapsul 150 mg (5)</t>
  </si>
  <si>
    <t>CLNDS2</t>
  </si>
  <si>
    <t>Clindamycin kapsul 300 mg</t>
  </si>
  <si>
    <t>CLNDS22</t>
  </si>
  <si>
    <t>Clindamycin kapsul 300 mg (2)</t>
  </si>
  <si>
    <t>19CL2005</t>
  </si>
  <si>
    <t>CDX4</t>
  </si>
  <si>
    <t>Codein 10 mg tablet (4)</t>
  </si>
  <si>
    <t>F81729J</t>
  </si>
  <si>
    <t>VIII/2019</t>
  </si>
  <si>
    <t>CMBNS1</t>
  </si>
  <si>
    <t>Combantrin  kapsul 250 mg</t>
  </si>
  <si>
    <t>A180486</t>
  </si>
  <si>
    <t>DO-10166/III/19</t>
  </si>
  <si>
    <t>CRVS3</t>
  </si>
  <si>
    <t>Corovit Sirup 100mL (3)</t>
  </si>
  <si>
    <t>21M005</t>
  </si>
  <si>
    <t>KP11/7</t>
  </si>
  <si>
    <t>PT CORONET CROWN</t>
  </si>
  <si>
    <t>CRVS4</t>
  </si>
  <si>
    <t>Corovit Sirup 100mL (4)</t>
  </si>
  <si>
    <t>CTRMZ1</t>
  </si>
  <si>
    <t>Cotrimoxazole Suspensi 240 mg/ 5mL/ 60mL</t>
  </si>
  <si>
    <t>KP03/009</t>
  </si>
  <si>
    <t>CTRMS1</t>
  </si>
  <si>
    <t>Cotrimoxazole tablet 480 mg</t>
  </si>
  <si>
    <t>C80569B</t>
  </si>
  <si>
    <t>CROFD10</t>
  </si>
  <si>
    <t>Crofed Tablet (10)</t>
  </si>
  <si>
    <t>21KA022</t>
  </si>
  <si>
    <t>CROFD11</t>
  </si>
  <si>
    <t>Crofed Tablet (11)</t>
  </si>
  <si>
    <t>DANERN4</t>
  </si>
  <si>
    <t>Daneuron Tablet (4)</t>
  </si>
  <si>
    <t>HTDNRG14259</t>
  </si>
  <si>
    <t>KP10/11</t>
  </si>
  <si>
    <t>DEMC3</t>
  </si>
  <si>
    <t>Demacolin Tablet (3)</t>
  </si>
  <si>
    <t xml:space="preserve"> AOA027</t>
  </si>
  <si>
    <t>APOTEK BUMI MEDIKA GANESHA</t>
  </si>
  <si>
    <t>DENTAL1</t>
  </si>
  <si>
    <t>Dental Floss toothpicks</t>
  </si>
  <si>
    <t>pack</t>
  </si>
  <si>
    <t>DXMTS3</t>
  </si>
  <si>
    <t xml:space="preserve">Dexamethasone 0.5 mg Tablet </t>
  </si>
  <si>
    <t>00721E0020</t>
  </si>
  <si>
    <t>DXMJ1</t>
  </si>
  <si>
    <t>Dexamethasone 5 mg (1 mL) Injeksi</t>
  </si>
  <si>
    <t>ampul</t>
  </si>
  <si>
    <t>463370831</t>
  </si>
  <si>
    <t>DIAZI1</t>
  </si>
  <si>
    <t>Diazepam injeksi 5mg/mL</t>
  </si>
  <si>
    <t>F9L289</t>
  </si>
  <si>
    <t>KP03/002</t>
  </si>
  <si>
    <t>DMPSR3</t>
  </si>
  <si>
    <t>Domperidon sirup 5 mg/mL (60 mL) (3)</t>
  </si>
  <si>
    <t>DMPRS6</t>
  </si>
  <si>
    <t>Domperidon tablet 10 mg (6)</t>
  </si>
  <si>
    <t>DMPRS7</t>
  </si>
  <si>
    <t>Domperidon tablet 10 mg (7)</t>
  </si>
  <si>
    <t>DMPRS8</t>
  </si>
  <si>
    <t>Domperidon tablet 10 mg (8)</t>
  </si>
  <si>
    <t>DLCLR1</t>
  </si>
  <si>
    <t>Dulcolax supo anak 5 mg</t>
  </si>
  <si>
    <t>suppositoria</t>
  </si>
  <si>
    <t>DO-10128/III/19</t>
  </si>
  <si>
    <t>DLCLS3</t>
  </si>
  <si>
    <t>Dulcolax Tab  Per Strip (1 strip @ 4 tablet) (3)</t>
  </si>
  <si>
    <t>21030184</t>
  </si>
  <si>
    <t>DVTS8</t>
  </si>
  <si>
    <t>D-VIT Tablet (8)</t>
  </si>
  <si>
    <t>PH005</t>
  </si>
  <si>
    <t>DVTS9</t>
  </si>
  <si>
    <t>D-VIT Tablet (9)</t>
  </si>
  <si>
    <t>PH012</t>
  </si>
  <si>
    <t>ENFA3</t>
  </si>
  <si>
    <t>Enfavit Tablet (3)</t>
  </si>
  <si>
    <t>ENFA4</t>
  </si>
  <si>
    <t>Enfavit Tablet (4)</t>
  </si>
  <si>
    <t>ENFA5</t>
  </si>
  <si>
    <t>Enfavit Tablet (5)</t>
  </si>
  <si>
    <t>ENFA6</t>
  </si>
  <si>
    <t>Enfavit Tablet (6)</t>
  </si>
  <si>
    <t>EPRSN5</t>
  </si>
  <si>
    <t>Eperisone Tablet 50 mg (5)</t>
  </si>
  <si>
    <t>EPRSN6</t>
  </si>
  <si>
    <t>Eperisone Tablet 50 mg (6)</t>
  </si>
  <si>
    <t>EPRSN7</t>
  </si>
  <si>
    <t>Eperisone Tablet 50 mg (7)</t>
  </si>
  <si>
    <t>EPHJ1</t>
  </si>
  <si>
    <t>Epinephrine 0.1% (1 mL) Injeksi</t>
  </si>
  <si>
    <t>9621E0110A</t>
  </si>
  <si>
    <t>ERTHO1</t>
  </si>
  <si>
    <t>Eritromisin tablet 500 mg</t>
  </si>
  <si>
    <t>T09094BK</t>
  </si>
  <si>
    <t>ERLATT2</t>
  </si>
  <si>
    <t>Erlamycetin TT (2)</t>
  </si>
  <si>
    <t>D-0654143</t>
  </si>
  <si>
    <t>FJ-1910/3592</t>
  </si>
  <si>
    <t>PT KUDAMAS JAYA MAKMUR</t>
  </si>
  <si>
    <t>ERLATT3</t>
  </si>
  <si>
    <t>Erlamycetin TT (3)</t>
  </si>
  <si>
    <t>D-0655095</t>
  </si>
  <si>
    <t>ERTHL1</t>
  </si>
  <si>
    <t>Erythromycin sirup kering 200mg/5mL (60mL)</t>
  </si>
  <si>
    <t>A80140J</t>
  </si>
  <si>
    <t>ETHMS2</t>
  </si>
  <si>
    <t>Ethambutol tablet 500mg</t>
  </si>
  <si>
    <t>PT. INDOFARMA GLOBAL MEDIKA</t>
  </si>
  <si>
    <t>FAVI1</t>
  </si>
  <si>
    <t xml:space="preserve">Favikal Tablet </t>
  </si>
  <si>
    <t>FRMEO2</t>
  </si>
  <si>
    <t>Forumen Tetes Telinga (2)</t>
  </si>
  <si>
    <t>FRMEO3</t>
  </si>
  <si>
    <t>Forumen Tetes Telinga (3)</t>
  </si>
  <si>
    <t>GENOSM1</t>
  </si>
  <si>
    <t>Genoint Salep Mata (2)</t>
  </si>
  <si>
    <t>O1656021</t>
  </si>
  <si>
    <t>KP10/10</t>
  </si>
  <si>
    <t>GENOIN1</t>
  </si>
  <si>
    <t>Genoint Tetes Mata (1)</t>
  </si>
  <si>
    <t>D0856007</t>
  </si>
  <si>
    <t>KP09/10</t>
  </si>
  <si>
    <t>PT. KUDAMAS JAYA MAKMUR SENTOSA</t>
  </si>
  <si>
    <t>GNTJ1</t>
  </si>
  <si>
    <t>Gentamicin 40 mg/mL (2mL) Injeksi</t>
  </si>
  <si>
    <t>21GT3021</t>
  </si>
  <si>
    <t>GNTM15</t>
  </si>
  <si>
    <t>Gentamicin Salep Kulit 0,1%  (5 g) (5)</t>
  </si>
  <si>
    <t>3318</t>
  </si>
  <si>
    <t>GNTM16</t>
  </si>
  <si>
    <t>Gentamicin Salep Kulit 0,1%  (5 g) (6)</t>
  </si>
  <si>
    <t>GLBNS1</t>
  </si>
  <si>
    <t>Glibenclamide  tablet 5 mg (1)</t>
  </si>
  <si>
    <t>015414</t>
  </si>
  <si>
    <t>KP08/01</t>
  </si>
  <si>
    <t>GLBNS2</t>
  </si>
  <si>
    <t>Glibenclamide  tablet 5 mg (2)</t>
  </si>
  <si>
    <t>048114</t>
  </si>
  <si>
    <t>GLMPS12</t>
  </si>
  <si>
    <t>Glimepiride tablet 1 mg (2)</t>
  </si>
  <si>
    <t>HTGMPJ14025</t>
  </si>
  <si>
    <t>KP09/04</t>
  </si>
  <si>
    <t>GLMPS13</t>
  </si>
  <si>
    <t>Glimepiride tablet 1 mg (3)</t>
  </si>
  <si>
    <t>GLMPS24</t>
  </si>
  <si>
    <t>Glimepiride tablet 2 mg (4)</t>
  </si>
  <si>
    <t>HTGMPK15106</t>
  </si>
  <si>
    <t>GLMPS25</t>
  </si>
  <si>
    <t>Glimepiride tablet 2 mg (5)</t>
  </si>
  <si>
    <t>HTGMPK16140</t>
  </si>
  <si>
    <t>GLGAK1</t>
  </si>
  <si>
    <t>Gliseril guaikolat tab 30 mg (1)</t>
  </si>
  <si>
    <t>N20046</t>
  </si>
  <si>
    <t>KP06/01</t>
  </si>
  <si>
    <t>PT PLANET EXCELENSIA PHARMACY</t>
  </si>
  <si>
    <t>GLUCJ1</t>
  </si>
  <si>
    <t xml:space="preserve">Glukosa Inj 5% 500 mL </t>
  </si>
  <si>
    <t>labu</t>
  </si>
  <si>
    <t>210803</t>
  </si>
  <si>
    <t>GOMS1</t>
  </si>
  <si>
    <t>Gom (Borax Gliserin) (1)</t>
  </si>
  <si>
    <t>T09072</t>
  </si>
  <si>
    <t>H100002</t>
  </si>
  <si>
    <t>MEDICA STORE</t>
  </si>
  <si>
    <t>GOMS2</t>
  </si>
  <si>
    <t>Gom (Borax Gliserin) (1a)</t>
  </si>
  <si>
    <t>T06092</t>
  </si>
  <si>
    <t>HNSPM2</t>
  </si>
  <si>
    <t>Hansaplast Rol 1 m (2)</t>
  </si>
  <si>
    <t>roll</t>
  </si>
  <si>
    <t>19CL768</t>
  </si>
  <si>
    <t>PT COMBI PUTERA</t>
  </si>
  <si>
    <t>HNSPM3</t>
  </si>
  <si>
    <t>Hansaplast Rol 1 m (3)</t>
  </si>
  <si>
    <t>92510450</t>
  </si>
  <si>
    <t>HNSPM4</t>
  </si>
  <si>
    <t>Hansaplast Rol 1 m (4)</t>
  </si>
  <si>
    <t>HTDC5</t>
  </si>
  <si>
    <t>Hotin DCL 30 gram (5)</t>
  </si>
  <si>
    <t>Tube</t>
  </si>
  <si>
    <t xml:space="preserve"> 1K09921</t>
  </si>
  <si>
    <t>HTDC6</t>
  </si>
  <si>
    <t>Hotin DCL 30 gram (6)</t>
  </si>
  <si>
    <t>HFBPL2</t>
  </si>
  <si>
    <t>Hufagrip BP 60 mL (2) (hijau)</t>
  </si>
  <si>
    <t>A801301</t>
  </si>
  <si>
    <t>KP10/5</t>
  </si>
  <si>
    <t>HFBPL3</t>
  </si>
  <si>
    <t>Hufagrip BP 60 mL (3) (hijau)</t>
  </si>
  <si>
    <t>KP11/8</t>
  </si>
  <si>
    <t>HFPL2</t>
  </si>
  <si>
    <t>Hufagrip Pilek 60 mL (2) (biru)</t>
  </si>
  <si>
    <t>C600421</t>
  </si>
  <si>
    <t>HDRCX7</t>
  </si>
  <si>
    <t>Hydrocortison cream 2,5 % (7)</t>
  </si>
  <si>
    <t>KCHCTB21307</t>
  </si>
  <si>
    <t>HDRCX8</t>
  </si>
  <si>
    <t>Hydrocortison cream 2,5 % (8)</t>
  </si>
  <si>
    <t>IBFRL3</t>
  </si>
  <si>
    <t>Ibuprofen Suspensi 100mg/5mL (60mL) (3)</t>
  </si>
  <si>
    <t>006312</t>
  </si>
  <si>
    <t>IBFRL4</t>
  </si>
  <si>
    <t>Ibuprofen Suspensi 100mg/5mL (60mL) (4)</t>
  </si>
  <si>
    <t>S11018BA</t>
  </si>
  <si>
    <t>IBFRS10</t>
  </si>
  <si>
    <t>Ibuprofen tablet 400 mg (10)</t>
  </si>
  <si>
    <t>IBFRS11</t>
  </si>
  <si>
    <t>Ibuprofen tablet 400 mg (11)</t>
  </si>
  <si>
    <t>INHCS1</t>
  </si>
  <si>
    <t>INH  tablet 100 mg</t>
  </si>
  <si>
    <t>E80864B</t>
  </si>
  <si>
    <t>INST1</t>
  </si>
  <si>
    <t xml:space="preserve">Intrasite Gel 15 gram </t>
  </si>
  <si>
    <t>509221813</t>
  </si>
  <si>
    <t>KP11/5</t>
  </si>
  <si>
    <t>INTLK3</t>
  </si>
  <si>
    <t>Intunal Tablet (3)</t>
  </si>
  <si>
    <t>INTLK4</t>
  </si>
  <si>
    <t>Intunal Tablet (4)</t>
  </si>
  <si>
    <t>ISDNS1</t>
  </si>
  <si>
    <t>Isosorbid Dinitrate tablet sublingual 5mg (ISDN)</t>
  </si>
  <si>
    <t>A2377LV</t>
  </si>
  <si>
    <t>DO-10119/III/19</t>
  </si>
  <si>
    <t>KDCF2</t>
  </si>
  <si>
    <t>Kalium Diklofenak 50 mg Tablet (2)</t>
  </si>
  <si>
    <t>CLCMS1</t>
  </si>
  <si>
    <t>Kalk trifa 250</t>
  </si>
  <si>
    <t>PE/2019/391068</t>
  </si>
  <si>
    <t>Kalk trifa 250 (2)/FEFO</t>
  </si>
  <si>
    <t>A01692</t>
  </si>
  <si>
    <t>KASSM2</t>
  </si>
  <si>
    <t>Kassa Steril (16Lbr) (2)</t>
  </si>
  <si>
    <t>box</t>
  </si>
  <si>
    <t>151201</t>
  </si>
  <si>
    <t>KP12/01</t>
  </si>
  <si>
    <t>KASSM3</t>
  </si>
  <si>
    <t>Kassa Steril (16Lbr) (3)</t>
  </si>
  <si>
    <t>KTCS2</t>
  </si>
  <si>
    <t>Ketoconazole krim 2% 10 gr (2)</t>
  </si>
  <si>
    <t>KCKCZB14149</t>
  </si>
  <si>
    <t>KTCS3</t>
  </si>
  <si>
    <t>Ketoconazole krim 2% 10 gr (3)</t>
  </si>
  <si>
    <t>KCKCZB14151</t>
  </si>
  <si>
    <t>KTCNS13</t>
  </si>
  <si>
    <t>Ketoconazole tablet 200 mg (3)</t>
  </si>
  <si>
    <t>HTKCZB11077</t>
  </si>
  <si>
    <t>KP03/05</t>
  </si>
  <si>
    <t>KETIJ1</t>
  </si>
  <si>
    <t>Ketorolac 30 mg (1 mL) Injeksi</t>
  </si>
  <si>
    <t>IKTRB10424-1</t>
  </si>
  <si>
    <t>KP11/9</t>
  </si>
  <si>
    <t>KTLS2</t>
  </si>
  <si>
    <t>Kutilos Banded 10ml (2)</t>
  </si>
  <si>
    <t>EEF148</t>
  </si>
  <si>
    <t>KP09/03</t>
  </si>
  <si>
    <t>KTLS3</t>
  </si>
  <si>
    <t>Kutilos Banded 10ml (3)</t>
  </si>
  <si>
    <t>KTLS4</t>
  </si>
  <si>
    <t>Kutilos Banded 10ml (4)</t>
  </si>
  <si>
    <t>KTLS5</t>
  </si>
  <si>
    <t>Kutilos Banded 10ml (5)</t>
  </si>
  <si>
    <t>LCBN15</t>
  </si>
  <si>
    <t>Lacbon tablet (5)</t>
  </si>
  <si>
    <t>E91195J</t>
  </si>
  <si>
    <t>LIDJ1</t>
  </si>
  <si>
    <t>Lidokain 2% Injeksi (2 mL)</t>
  </si>
  <si>
    <t>510683</t>
  </si>
  <si>
    <t>LPRMD3</t>
  </si>
  <si>
    <t>Lopamid 2mg Tablet (3)</t>
  </si>
  <si>
    <t>LPRMD4</t>
  </si>
  <si>
    <t>Lopamid 2mg Tablet (4)</t>
  </si>
  <si>
    <t>LRTDS13</t>
  </si>
  <si>
    <t>Loratadin tablet 10 mg  (1a)</t>
  </si>
  <si>
    <t>TLRTA00333</t>
  </si>
  <si>
    <t>LRTDS12</t>
  </si>
  <si>
    <t>Loratadin tablet 10 mg (2)</t>
  </si>
  <si>
    <t>TLRTA90314</t>
  </si>
  <si>
    <t>PT. ENSEVAL PUTERA MEGATRADING</t>
  </si>
  <si>
    <t>MLXM6</t>
  </si>
  <si>
    <t>Meloxicam 7,5 mg Tablet (6)</t>
  </si>
  <si>
    <t>TMLXA10482</t>
  </si>
  <si>
    <t>MLXM7</t>
  </si>
  <si>
    <t>Meloxicam 7,5 mg Tablet (7)</t>
  </si>
  <si>
    <t>MTFR10</t>
  </si>
  <si>
    <t xml:space="preserve">Metformin tablet 500 mg (10) </t>
  </si>
  <si>
    <t>HTMFNB15080</t>
  </si>
  <si>
    <t>KP10/3</t>
  </si>
  <si>
    <t>MTFR11</t>
  </si>
  <si>
    <t xml:space="preserve">Metformin tablet 500 mg (11) </t>
  </si>
  <si>
    <t>MTFR12</t>
  </si>
  <si>
    <t xml:space="preserve">Metformin tablet 500 mg (12) </t>
  </si>
  <si>
    <t>MTFR13</t>
  </si>
  <si>
    <t xml:space="preserve">Metformin tablet 500 mg (13) </t>
  </si>
  <si>
    <t>MTFRS22</t>
  </si>
  <si>
    <t>Metformin tablet 850 mg (2)</t>
  </si>
  <si>
    <t>KP11/03</t>
  </si>
  <si>
    <t>APOTEK TUNAS JAYA</t>
  </si>
  <si>
    <t>MTHLS15</t>
  </si>
  <si>
    <t>Methylprednisolone tablet 4 mg (15)</t>
  </si>
  <si>
    <t>MTHLS16</t>
  </si>
  <si>
    <t>Methylprednisolone tablet 4 mg (16)</t>
  </si>
  <si>
    <t>MTCLS1</t>
  </si>
  <si>
    <t xml:space="preserve">Metoclopramide tablet 10 mg </t>
  </si>
  <si>
    <t>C80622B</t>
  </si>
  <si>
    <t>METRL1</t>
  </si>
  <si>
    <t>Metronidazole Tablet 500 mg</t>
  </si>
  <si>
    <t>MCNZX1</t>
  </si>
  <si>
    <t>Miconazole cream 2% 10 gr</t>
  </si>
  <si>
    <t>F81559W</t>
  </si>
  <si>
    <t>MCNZX2</t>
  </si>
  <si>
    <t>Miconazole cream 2% 10 gr (2)</t>
  </si>
  <si>
    <t>F91019W</t>
  </si>
  <si>
    <t>MCNZX3</t>
  </si>
  <si>
    <t>Miconazole cream 2% 10 gr (3)</t>
  </si>
  <si>
    <t>1I03</t>
  </si>
  <si>
    <t>MNOS21</t>
  </si>
  <si>
    <t>Minosep Gargle 150 mL</t>
  </si>
  <si>
    <t>MNOS1</t>
  </si>
  <si>
    <t>Minosep Obat Kumur</t>
  </si>
  <si>
    <t>MNOS2</t>
  </si>
  <si>
    <t>Minosep Obat Kumur (2)</t>
  </si>
  <si>
    <t>MNOS3</t>
  </si>
  <si>
    <t>Minosep Obat Kumur (3)</t>
  </si>
  <si>
    <t>NACLL3</t>
  </si>
  <si>
    <t>NaCl 0,9% Larutan 100 mL (3)</t>
  </si>
  <si>
    <t>PD303D</t>
  </si>
  <si>
    <t>KP11/3</t>
  </si>
  <si>
    <t>NACLL2</t>
  </si>
  <si>
    <t>NaCl 0,9% Larutan 500 mL (2)</t>
  </si>
  <si>
    <t>310804</t>
  </si>
  <si>
    <t>NACLL4</t>
  </si>
  <si>
    <t>NaCl 0,9% Larutan 500mL (4)</t>
  </si>
  <si>
    <t>410802</t>
  </si>
  <si>
    <t>NABIC2</t>
  </si>
  <si>
    <t>Natrium Bicarbonat Tablet 500 mg (2)</t>
  </si>
  <si>
    <t>01910103</t>
  </si>
  <si>
    <t>FJ1911/3525</t>
  </si>
  <si>
    <t>PT KUDAMAS MAKMUR SENTOSA</t>
  </si>
  <si>
    <t>NTRMS30</t>
  </si>
  <si>
    <t>Natrium Diklofenak tablet 50 mg (10)</t>
  </si>
  <si>
    <t>NTRMS31</t>
  </si>
  <si>
    <t>Natrium Diklofenak tablet 50 mg (11)</t>
  </si>
  <si>
    <t>NTRMS32</t>
  </si>
  <si>
    <t>Natrium Diklofenak tablet 50 mg (12)</t>
  </si>
  <si>
    <t>NTRMS24</t>
  </si>
  <si>
    <t>Natrium Diklofenak tablet 50 mg (4)</t>
  </si>
  <si>
    <t>F91771J</t>
  </si>
  <si>
    <t>NTRMS29</t>
  </si>
  <si>
    <t>Natrium Diklofenak tablet 50 mg (9)</t>
  </si>
  <si>
    <t>NATRE10</t>
  </si>
  <si>
    <t>Nature E Kapsul (10)</t>
  </si>
  <si>
    <t>NATRE8</t>
  </si>
  <si>
    <t>Nature E Kapsul (8)</t>
  </si>
  <si>
    <t>1AD0613</t>
  </si>
  <si>
    <t>NATRE9</t>
  </si>
  <si>
    <t>Nature E Kapsul (9)</t>
  </si>
  <si>
    <t>NEURG17</t>
  </si>
  <si>
    <t>Neuralgin RX kaplet (7)</t>
  </si>
  <si>
    <t>KTNLGD14416</t>
  </si>
  <si>
    <t>NEURG18</t>
  </si>
  <si>
    <t>Neuralgin RX kaplet (8)</t>
  </si>
  <si>
    <t>NERBJ2</t>
  </si>
  <si>
    <t>Neurobion 5000 (1 mL) Injeksi (2)</t>
  </si>
  <si>
    <t>set</t>
  </si>
  <si>
    <t>NERBN31</t>
  </si>
  <si>
    <t>Neurobion forte Tablet (11)</t>
  </si>
  <si>
    <t xml:space="preserve"> D1326961</t>
  </si>
  <si>
    <t>KP02/13</t>
  </si>
  <si>
    <t>NERBN32</t>
  </si>
  <si>
    <t>Neurobion forte Tablet (12)</t>
  </si>
  <si>
    <t>NERBN33</t>
  </si>
  <si>
    <t>Neurobion forte Tablet (13)</t>
  </si>
  <si>
    <t>NERBN34</t>
  </si>
  <si>
    <t>Neurobion forte Tablet (14)</t>
  </si>
  <si>
    <t>NWDTS15</t>
  </si>
  <si>
    <t>New Diatab tab (5)</t>
  </si>
  <si>
    <t>21209003</t>
  </si>
  <si>
    <t>OBHRL21</t>
  </si>
  <si>
    <t>OB Herbal 100 mL (11)</t>
  </si>
  <si>
    <t>OBHRL11</t>
  </si>
  <si>
    <t>OB Herbal 60 mL (11)</t>
  </si>
  <si>
    <t>OBHRL12</t>
  </si>
  <si>
    <t>OB Herbal 60 mL (12)</t>
  </si>
  <si>
    <t>OMEIJ3</t>
  </si>
  <si>
    <t>Omeprazole 2% (10mL) Injeksi (3)</t>
  </si>
  <si>
    <t>vial</t>
  </si>
  <si>
    <t>OMZ6</t>
  </si>
  <si>
    <t>Omeprazole kapsul 20 mg (6)</t>
  </si>
  <si>
    <t>OMZ7</t>
  </si>
  <si>
    <t>Omeprazole kapsul 20 mg (7)</t>
  </si>
  <si>
    <t>OMZ8</t>
  </si>
  <si>
    <t>Omeprazole kapsul 20 mg (8)</t>
  </si>
  <si>
    <t>ONDJ1</t>
  </si>
  <si>
    <t>Ondansetron 2 mg/ mL (2 mL)</t>
  </si>
  <si>
    <t>IODSA10003-2</t>
  </si>
  <si>
    <t>ORLT15</t>
  </si>
  <si>
    <t>Oralit 200 mL sachet (5)</t>
  </si>
  <si>
    <t>sachet</t>
  </si>
  <si>
    <t>26373166CC</t>
  </si>
  <si>
    <t>ORLT16</t>
  </si>
  <si>
    <t>Oralit 200 mL sachet (6)/FEFO</t>
  </si>
  <si>
    <t>J92699B</t>
  </si>
  <si>
    <t>PCTD1</t>
  </si>
  <si>
    <t>Paracetamol Drop 15 mL</t>
  </si>
  <si>
    <t>PCTS2</t>
  </si>
  <si>
    <t>Paracetamol Syrup 120mg/5mL (60mL) (2)</t>
  </si>
  <si>
    <t>004212</t>
  </si>
  <si>
    <t>PCTS3</t>
  </si>
  <si>
    <t>Paracetamol Syrup 120mg/5mL (60mL) (3)</t>
  </si>
  <si>
    <t>PRCT17</t>
  </si>
  <si>
    <t>Paracetamol tablet 500mg (PCT) (17)</t>
  </si>
  <si>
    <t>PRCT18</t>
  </si>
  <si>
    <t>Paracetamol tablet 500mg (PCT) (18)</t>
  </si>
  <si>
    <t>PRCT19</t>
  </si>
  <si>
    <t>Paracetamol tablet 500mg (PCT) (19)</t>
  </si>
  <si>
    <t>PRCT20</t>
  </si>
  <si>
    <t>Paracetamol tablet 500mg (PCT) (20)</t>
  </si>
  <si>
    <t>PHEINJ1</t>
  </si>
  <si>
    <t>Phenobarbital Injeksi 50mg/mL</t>
  </si>
  <si>
    <t>26803001-2</t>
  </si>
  <si>
    <t>FKT/BDG/2019/00018408</t>
  </si>
  <si>
    <t>PT RAJAWALI NURSINDO</t>
  </si>
  <si>
    <t>PNBTL1</t>
  </si>
  <si>
    <t>Phenobarbital tablet 30 mg</t>
  </si>
  <si>
    <t>H81563B</t>
  </si>
  <si>
    <t>PHYM1</t>
  </si>
  <si>
    <t>Phytomenadion Tablet 10 mg</t>
  </si>
  <si>
    <t>PHYM2</t>
  </si>
  <si>
    <t>Phytomenadion Tablet 10 mg (2)</t>
  </si>
  <si>
    <t>PROVD6</t>
  </si>
  <si>
    <t xml:space="preserve">Prove D3-1000 IU tablet (6) </t>
  </si>
  <si>
    <t>PROVD9</t>
  </si>
  <si>
    <t xml:space="preserve">Prove D3-1000 IU tablet (9) </t>
  </si>
  <si>
    <t>KP03/1</t>
  </si>
  <si>
    <t>PRZNS11</t>
  </si>
  <si>
    <t>Pyrazinamide tablet 500 mg (1)</t>
  </si>
  <si>
    <t>PRZNS12</t>
  </si>
  <si>
    <t>Pyrazinamide tablet 500 mg (2)</t>
  </si>
  <si>
    <t>20190612-10990</t>
  </si>
  <si>
    <t>RNTDS5</t>
  </si>
  <si>
    <t>Ranitidin tablet 150 mg (5)</t>
  </si>
  <si>
    <t>RNTDS6</t>
  </si>
  <si>
    <t>Ranitidin tablet 150 mg (6)</t>
  </si>
  <si>
    <t>RECOL1</t>
  </si>
  <si>
    <t>Reco Eye Drop (1)</t>
  </si>
  <si>
    <t>KP08/06</t>
  </si>
  <si>
    <t>RECOL2</t>
  </si>
  <si>
    <t>Reco Eye Drop (2)</t>
  </si>
  <si>
    <t>RECOSM2</t>
  </si>
  <si>
    <t>Reco Eye Ointment (2)</t>
  </si>
  <si>
    <t>RFMPS2</t>
  </si>
  <si>
    <t>Rifampicin  tablet 450 mg</t>
  </si>
  <si>
    <t>1220018024</t>
  </si>
  <si>
    <t>RILL1</t>
  </si>
  <si>
    <t>Ringer Lactate 500 mL</t>
  </si>
  <si>
    <t>RILL2</t>
  </si>
  <si>
    <t>Ringer Lactate 500 mL (2)</t>
  </si>
  <si>
    <t>SLBTS13</t>
  </si>
  <si>
    <t>Salbutamol tablet 2 mg (3)</t>
  </si>
  <si>
    <t>SLBTS2</t>
  </si>
  <si>
    <t>Salbutamol tablet 4 mg (2)</t>
  </si>
  <si>
    <t>SLCL14</t>
  </si>
  <si>
    <t>Salicyl Talk 2% (60 g) (4)</t>
  </si>
  <si>
    <t>pcs</t>
  </si>
  <si>
    <t>SNDR21</t>
  </si>
  <si>
    <t>Sanadryl DMP Sirup 60 ml (1)</t>
  </si>
  <si>
    <t>SNDR6</t>
  </si>
  <si>
    <t>Sanadryl Sirup 60 ml (6)</t>
  </si>
  <si>
    <t>SNDR7</t>
  </si>
  <si>
    <t>Sanadryl Sirup 60 ml (7)</t>
  </si>
  <si>
    <t>SNDR8</t>
  </si>
  <si>
    <t>Sanadryl Sirup 60 ml (8)</t>
  </si>
  <si>
    <t>SCBMX6</t>
  </si>
  <si>
    <t>Scabimite Cr 10 g (6)</t>
  </si>
  <si>
    <t>SCBMX7</t>
  </si>
  <si>
    <t>Scabimite Cr 10 g (7)</t>
  </si>
  <si>
    <t>SLDR1</t>
  </si>
  <si>
    <t>Selediar Tablet</t>
  </si>
  <si>
    <t>94665</t>
  </si>
  <si>
    <t>SLDR2</t>
  </si>
  <si>
    <t>Selediar Tablet (2)</t>
  </si>
  <si>
    <t>SMVSS4</t>
  </si>
  <si>
    <t>Simvastatin tablet 10 mg (4)</t>
  </si>
  <si>
    <t>SMVSS5</t>
  </si>
  <si>
    <t>Simvastatin tablet 10 mg (5)</t>
  </si>
  <si>
    <t>SMVSS6</t>
  </si>
  <si>
    <t>Simvastatin tablet 10 mg (6)</t>
  </si>
  <si>
    <t>SMVSS7</t>
  </si>
  <si>
    <t>Simvastatin tablet 10 mg (7)</t>
  </si>
  <si>
    <t>SMVS22</t>
  </si>
  <si>
    <t>Simvastatin tablet 20 mg (2)</t>
  </si>
  <si>
    <t>SMVS23</t>
  </si>
  <si>
    <t>Simvastatin tablet 20 mg (3)</t>
  </si>
  <si>
    <t>SMVS24</t>
  </si>
  <si>
    <t>Simvastatin tablet 20 mg (4)</t>
  </si>
  <si>
    <t>SMVS25</t>
  </si>
  <si>
    <t>Simvastatin tablet 20 mg (5)</t>
  </si>
  <si>
    <t>SPTR3</t>
  </si>
  <si>
    <t>SP Troches tablet (3)</t>
  </si>
  <si>
    <t>SPTR4</t>
  </si>
  <si>
    <t>SP Troches tablet (4)</t>
  </si>
  <si>
    <t>STESTB1</t>
  </si>
  <si>
    <t>Stesolid RT 5 mg</t>
  </si>
  <si>
    <t>PT ANUGRAH ARGON MEDICA</t>
  </si>
  <si>
    <t>SCLFT10</t>
  </si>
  <si>
    <t>Sucralfate sirup 100mL (10)</t>
  </si>
  <si>
    <t>SCLFT11</t>
  </si>
  <si>
    <t>Sucralfate sirup 100mL (11)</t>
  </si>
  <si>
    <t>SCLFT12</t>
  </si>
  <si>
    <t>Sucralfate sirup 100mL (12)</t>
  </si>
  <si>
    <t>SCLFT13</t>
  </si>
  <si>
    <t>Sucralfate sirup 100mL (13)</t>
  </si>
  <si>
    <t>SCLFT14</t>
  </si>
  <si>
    <t>Sucralfate sirup 100mL (14)</t>
  </si>
  <si>
    <t>SCLFT6</t>
  </si>
  <si>
    <t>Sucralfate sirup 100mL (6)</t>
  </si>
  <si>
    <t>KP10/18</t>
  </si>
  <si>
    <t>SCLFT9</t>
  </si>
  <si>
    <t>Sucralfate sirup 100mL (9)</t>
  </si>
  <si>
    <t>SUMA3</t>
  </si>
  <si>
    <t>Sumagesic Tablet (3)</t>
  </si>
  <si>
    <t>SUMA4</t>
  </si>
  <si>
    <t>Sumagesic Tablet (4)</t>
  </si>
  <si>
    <t>SUMA5</t>
  </si>
  <si>
    <t>Sumagesic Tablet (5)</t>
  </si>
  <si>
    <t>SPRHD2</t>
  </si>
  <si>
    <t>Superhoid Suppositoria (2)</t>
  </si>
  <si>
    <t>KP05/01</t>
  </si>
  <si>
    <t>TANGK1</t>
  </si>
  <si>
    <t>Teh Angkak</t>
  </si>
  <si>
    <t>kantong</t>
  </si>
  <si>
    <t>APOTEK OBAT PANDU</t>
  </si>
  <si>
    <t>THMPL1</t>
  </si>
  <si>
    <t>Thiampenicol sirup kering 125mg/5mL</t>
  </si>
  <si>
    <t>PT. DOS NI ROHA</t>
  </si>
  <si>
    <t>THMPS2</t>
  </si>
  <si>
    <t>Thiamphenicol kapsul 500 mg (2)</t>
  </si>
  <si>
    <t>KP04/03</t>
  </si>
  <si>
    <t>THRMX3</t>
  </si>
  <si>
    <t>Thrombogel 10gr (3)</t>
  </si>
  <si>
    <t>KP01/001</t>
  </si>
  <si>
    <t xml:space="preserve">PT PLANET EXCELENCIA </t>
  </si>
  <si>
    <t>THRMX4</t>
  </si>
  <si>
    <t>Thrombogel 10gr (4)</t>
  </si>
  <si>
    <t>VNEBU1</t>
  </si>
  <si>
    <t>Ventolin Nebules Ampul</t>
  </si>
  <si>
    <t>VITBC16</t>
  </si>
  <si>
    <t>Vit.B Kompleks tablet (6)</t>
  </si>
  <si>
    <t>VITB112</t>
  </si>
  <si>
    <t>Vit.B1 tablet 50 mg (2)</t>
  </si>
  <si>
    <t>FJ1908/3252</t>
  </si>
  <si>
    <t>APOTEK KUDA MAS</t>
  </si>
  <si>
    <t>VITB12</t>
  </si>
  <si>
    <t>Vit.B12  tablet 50 mcg</t>
  </si>
  <si>
    <t>VITB122</t>
  </si>
  <si>
    <t>Vit.B12  tablet 50 mcg (2)</t>
  </si>
  <si>
    <t>VITC12</t>
  </si>
  <si>
    <t>Vit.C tablet 50 mg (2)</t>
  </si>
  <si>
    <t>GMP1</t>
  </si>
  <si>
    <t>Water For Injection 20 mL</t>
  </si>
  <si>
    <t>WBROM2</t>
  </si>
  <si>
    <t>Wibrom Syr 60 ml (2)</t>
  </si>
  <si>
    <t>KP02/005</t>
  </si>
  <si>
    <t>XPZM3</t>
  </si>
  <si>
    <t>Xepazyme kaplet (3)</t>
  </si>
  <si>
    <t>XPZM4</t>
  </si>
  <si>
    <t>Xepazyme kaplet (4)</t>
  </si>
  <si>
    <t>ZINCS4</t>
  </si>
  <si>
    <t>Zinc 20 mg tablet (4)</t>
  </si>
  <si>
    <t>KP09/07</t>
  </si>
  <si>
    <t>JUMLAH OBAT</t>
  </si>
  <si>
    <t>BULAN: MEI 2022</t>
  </si>
  <si>
    <t>KODE</t>
  </si>
  <si>
    <t>NETTO+PPN</t>
  </si>
  <si>
    <t>NETTO+PPN+MARGIN</t>
  </si>
  <si>
    <t>No Faktur</t>
  </si>
  <si>
    <t>Tgl Order</t>
  </si>
  <si>
    <t>Suplier</t>
  </si>
  <si>
    <t>Nama Barang</t>
  </si>
  <si>
    <t>Exp</t>
  </si>
  <si>
    <t>No. BATCH</t>
  </si>
  <si>
    <t>Unit</t>
  </si>
  <si>
    <t>Satuan</t>
  </si>
  <si>
    <t>Pembayaran</t>
  </si>
  <si>
    <t>HNA</t>
  </si>
  <si>
    <t>Diskon(%)</t>
  </si>
  <si>
    <t>HNA PPN</t>
  </si>
  <si>
    <t>Total</t>
  </si>
  <si>
    <t>KP05/2</t>
  </si>
  <si>
    <t>HTALNF22386</t>
  </si>
  <si>
    <t>BOX</t>
  </si>
  <si>
    <t>Kredit</t>
  </si>
  <si>
    <t>HTCTRC21079</t>
  </si>
  <si>
    <t>1AI1967</t>
  </si>
  <si>
    <t>53A0640</t>
  </si>
  <si>
    <t>HTGMPJ21033</t>
  </si>
  <si>
    <t>E0193028</t>
  </si>
  <si>
    <t>HTALOC21036</t>
  </si>
  <si>
    <t>HTALNE22512</t>
  </si>
  <si>
    <t>HTSVND21509</t>
  </si>
  <si>
    <t>HTRNTB21990</t>
  </si>
  <si>
    <t>20223</t>
  </si>
  <si>
    <t>A20202W</t>
  </si>
  <si>
    <t>TUBE</t>
  </si>
  <si>
    <t>KCHCTB21308</t>
  </si>
  <si>
    <t>B22030</t>
  </si>
  <si>
    <t>EFB034</t>
  </si>
  <si>
    <t>BOTOL</t>
  </si>
  <si>
    <t>EFA025</t>
  </si>
  <si>
    <t>10929</t>
  </si>
  <si>
    <t>22065901</t>
  </si>
  <si>
    <t>Harga Jual</t>
  </si>
  <si>
    <t>Potongan</t>
  </si>
  <si>
    <t>DPP</t>
  </si>
  <si>
    <t>PPN</t>
  </si>
  <si>
    <t>TOTAL</t>
  </si>
  <si>
    <t>KP05/3</t>
  </si>
  <si>
    <t>PT Coronet Crown</t>
  </si>
  <si>
    <t>21M001</t>
  </si>
  <si>
    <t>KP05/5</t>
  </si>
  <si>
    <t>PT Penta Valent</t>
  </si>
  <si>
    <t>24122C0290</t>
  </si>
  <si>
    <t xml:space="preserve"> 00822B0020</t>
  </si>
  <si>
    <t xml:space="preserve"> 2112049</t>
  </si>
  <si>
    <t>KP05/6</t>
  </si>
  <si>
    <t>PT Singgasana Witra Suryamas</t>
  </si>
  <si>
    <t>1227</t>
  </si>
  <si>
    <t>1919</t>
  </si>
  <si>
    <t>004923</t>
  </si>
  <si>
    <t>050413</t>
  </si>
  <si>
    <t>HTMECA21160</t>
  </si>
  <si>
    <t>HTMFNB21578</t>
  </si>
  <si>
    <t>2145003</t>
  </si>
  <si>
    <t>KP05/7</t>
  </si>
  <si>
    <t>PT PLANET EXCELENCIA PHARMACY</t>
  </si>
  <si>
    <t>HTACVE22045</t>
  </si>
  <si>
    <t>HTALOD21032</t>
  </si>
  <si>
    <t>KCFMB21266</t>
  </si>
  <si>
    <t>52J0961</t>
  </si>
  <si>
    <t>M21133</t>
  </si>
  <si>
    <t>Status</t>
  </si>
  <si>
    <t>KP05/8</t>
  </si>
  <si>
    <t>HTSVNE22114</t>
  </si>
  <si>
    <t>Mutasi</t>
  </si>
  <si>
    <t>KP05/9</t>
  </si>
  <si>
    <t>2L60207</t>
  </si>
  <si>
    <t>KP05/10</t>
  </si>
  <si>
    <t>HTALOC21039</t>
  </si>
  <si>
    <t>HTMFNB22847</t>
  </si>
  <si>
    <t>KP05/11</t>
  </si>
  <si>
    <t>20124966</t>
  </si>
  <si>
    <t>KP05/12</t>
  </si>
  <si>
    <t>PA03T002</t>
  </si>
  <si>
    <t>RL084G</t>
  </si>
  <si>
    <t>KP05/13</t>
  </si>
  <si>
    <t>KP05/14</t>
  </si>
  <si>
    <t xml:space="preserve"> HTMECA16055</t>
  </si>
  <si>
    <t>01/01/2023</t>
  </si>
  <si>
    <t>A9G435</t>
  </si>
  <si>
    <t>KP05/15</t>
  </si>
  <si>
    <t>KP05/16</t>
  </si>
  <si>
    <t>01/12/2023</t>
  </si>
  <si>
    <t xml:space="preserve"> KCFMB11251</t>
  </si>
  <si>
    <t>II. PREKURSOR, PSIKOTROPIKA DAN NARKOTIKA</t>
  </si>
  <si>
    <t>KP05/1</t>
  </si>
  <si>
    <t>CA2160</t>
  </si>
  <si>
    <t>KP05/4</t>
  </si>
  <si>
    <t>22DA047</t>
  </si>
  <si>
    <t xml:space="preserve">LAPORAN PEMBELIAN OBAT </t>
  </si>
  <si>
    <t xml:space="preserve">LAPORAN PENJUALAN OBAT </t>
  </si>
  <si>
    <t>SUPPLIER</t>
  </si>
  <si>
    <t>PT PENTA VALENT</t>
  </si>
  <si>
    <t>21IM001</t>
  </si>
  <si>
    <t>I. OBAT DAN BMHP</t>
  </si>
  <si>
    <t>KATEGORI OBAT</t>
  </si>
  <si>
    <t>No</t>
  </si>
  <si>
    <t>Tanggal</t>
  </si>
  <si>
    <t>Obat</t>
  </si>
  <si>
    <t>Banyaknya</t>
  </si>
  <si>
    <t>09-05-2022</t>
  </si>
  <si>
    <t>Buscopan tablet 10 mg</t>
  </si>
  <si>
    <t>3.500,00</t>
  </si>
  <si>
    <t>35.000,00</t>
  </si>
  <si>
    <t>Cefixim 100 mg kapsul</t>
  </si>
  <si>
    <t>1.200,00</t>
  </si>
  <si>
    <t>12.000,00</t>
  </si>
  <si>
    <t>Ibuprofen tablet 400 mg</t>
  </si>
  <si>
    <t>400,00</t>
  </si>
  <si>
    <t>4.000,00</t>
  </si>
  <si>
    <t>Asam Mefenamat tablet 500 mg</t>
  </si>
  <si>
    <t>Cefixim 200 mg kapsul</t>
  </si>
  <si>
    <t>2.900,00</t>
  </si>
  <si>
    <t>29.000,00</t>
  </si>
  <si>
    <t>Cetirizine 10 mg tablet</t>
  </si>
  <si>
    <t>300,00</t>
  </si>
  <si>
    <t>3.000,00</t>
  </si>
  <si>
    <t>Ambroxol tablet 30 mg</t>
  </si>
  <si>
    <t>Dexamethasone tablet 0,5mg</t>
  </si>
  <si>
    <t>200,00</t>
  </si>
  <si>
    <t>2.000,00</t>
  </si>
  <si>
    <t>Amlodipine tablet 5 mg</t>
  </si>
  <si>
    <t>9.000,00</t>
  </si>
  <si>
    <t>Minosep Obat Kumur 60 ml</t>
  </si>
  <si>
    <t>27.500,00</t>
  </si>
  <si>
    <t>Simvastatin tablet 20 mg</t>
  </si>
  <si>
    <t>1.100,00</t>
  </si>
  <si>
    <t>33.000,00</t>
  </si>
  <si>
    <t>Allopurinol tablet 300 mg</t>
  </si>
  <si>
    <t>500,00</t>
  </si>
  <si>
    <t>15.000,00</t>
  </si>
  <si>
    <t>Metformin tablet 500 mg</t>
  </si>
  <si>
    <t>6.000,00</t>
  </si>
  <si>
    <t>Enfavit Tablet</t>
  </si>
  <si>
    <t>2.500,00</t>
  </si>
  <si>
    <t>25.000,00</t>
  </si>
  <si>
    <t>Omeprazole kapsul 20 mg</t>
  </si>
  <si>
    <t>5.000,00</t>
  </si>
  <si>
    <t>Methylprednisolone tablet 4 mg</t>
  </si>
  <si>
    <t>Simvastatin tablet 10 mg</t>
  </si>
  <si>
    <t>2.600,00</t>
  </si>
  <si>
    <t>Bisoprolol 2.5 mg Tablet</t>
  </si>
  <si>
    <t>30.000,00</t>
  </si>
  <si>
    <t>Amlodipine tablet 10 mg</t>
  </si>
  <si>
    <t>5.100,00</t>
  </si>
  <si>
    <t>Sanadryl Sirup DMP 60 ml</t>
  </si>
  <si>
    <t>15.700,00</t>
  </si>
  <si>
    <t>1.500,00</t>
  </si>
  <si>
    <t>Paracetamol Syrup 120mg/5mL (60mL)</t>
  </si>
  <si>
    <t>2.800,00</t>
  </si>
  <si>
    <t>Neurobion forte Tablet</t>
  </si>
  <si>
    <t>3.900,00</t>
  </si>
  <si>
    <t>39.000,00</t>
  </si>
  <si>
    <t>Natrium Diklofenak tablet 50 mg</t>
  </si>
  <si>
    <t>Eperisone Tablet 50 mg</t>
  </si>
  <si>
    <t>1.900,00</t>
  </si>
  <si>
    <t>19.000,00</t>
  </si>
  <si>
    <t>Crofed Tablet</t>
  </si>
  <si>
    <t>Cefadroxil kapsul 500 mg</t>
  </si>
  <si>
    <t>700,00</t>
  </si>
  <si>
    <t>7.000,00</t>
  </si>
  <si>
    <t>Sucralfate sirup 100mL</t>
  </si>
  <si>
    <t>13.700,00</t>
  </si>
  <si>
    <t>900,00</t>
  </si>
  <si>
    <t>7.200,00</t>
  </si>
  <si>
    <t>Betametason 0,1% cream 5 g</t>
  </si>
  <si>
    <t>Daneuron Tablet</t>
  </si>
  <si>
    <t>Sumagesic tablet</t>
  </si>
  <si>
    <t>600,00</t>
  </si>
  <si>
    <t>Betason-N cream 5 g</t>
  </si>
  <si>
    <t>Ketokonazol Cream 2% (10 g)</t>
  </si>
  <si>
    <t>4.700,00</t>
  </si>
  <si>
    <t>Ambeven kapsul</t>
  </si>
  <si>
    <t>1.400,00</t>
  </si>
  <si>
    <t>21.000,00</t>
  </si>
  <si>
    <t>4.500,00</t>
  </si>
  <si>
    <t>Intunal tablet</t>
  </si>
  <si>
    <t>7.500,00</t>
  </si>
  <si>
    <t>Cendo Lyteers MND</t>
  </si>
  <si>
    <t>20.200,00</t>
  </si>
  <si>
    <t>Reco Eye Ointment</t>
  </si>
  <si>
    <t>5.400,00</t>
  </si>
  <si>
    <t>Kalium Diclofenac tablet 50mg</t>
  </si>
  <si>
    <t>OB Herbal 60 mL</t>
  </si>
  <si>
    <t>14.500,00</t>
  </si>
  <si>
    <t>Bufacomb in orabase 5 g</t>
  </si>
  <si>
    <t>17.400,00</t>
  </si>
  <si>
    <t>10-05-2022</t>
  </si>
  <si>
    <t>Paracetamol tablet 500mg (PCT)</t>
  </si>
  <si>
    <t>1.800,00</t>
  </si>
  <si>
    <t>Clindamycin kapsul 150 mg</t>
  </si>
  <si>
    <t>14.000,00</t>
  </si>
  <si>
    <t>Codein 10 mg tablet</t>
  </si>
  <si>
    <t>11.500,00</t>
  </si>
  <si>
    <t>Analsik tablet</t>
  </si>
  <si>
    <t>18.000,00</t>
  </si>
  <si>
    <t>16.200,00</t>
  </si>
  <si>
    <t>1.700,00</t>
  </si>
  <si>
    <t>Domperidon tablet 10 mg</t>
  </si>
  <si>
    <t>16.400,00</t>
  </si>
  <si>
    <t>Lopamid 2mg Tablet</t>
  </si>
  <si>
    <t>Forumen Ear Drop 10ml</t>
  </si>
  <si>
    <t>30.300,00</t>
  </si>
  <si>
    <t>1.600,00</t>
  </si>
  <si>
    <t>16.000,00</t>
  </si>
  <si>
    <t>Hotin DCL Krim 30 g</t>
  </si>
  <si>
    <t>10.500,00</t>
  </si>
  <si>
    <t>Metronidazole 500 mg tablet</t>
  </si>
  <si>
    <t>3.600,00</t>
  </si>
  <si>
    <t>Prove D3-1000 IU tablet</t>
  </si>
  <si>
    <t>11-05-2022</t>
  </si>
  <si>
    <t>Vit.B Kompleks tablet</t>
  </si>
  <si>
    <t>13.500,00</t>
  </si>
  <si>
    <t>Vit.C tablet 50 mg</t>
  </si>
  <si>
    <t>Ciprofloxacin kaplet 500 mg</t>
  </si>
  <si>
    <t>Aspillet Chew Tablet 80 mg</t>
  </si>
  <si>
    <t>3.300,00</t>
  </si>
  <si>
    <t>Meloxicam 7,5 mg Tablet</t>
  </si>
  <si>
    <t>36.000,00</t>
  </si>
  <si>
    <t>Ranitidin tablet 150 mg</t>
  </si>
  <si>
    <t>Metoclopramide tablet 10 mg</t>
  </si>
  <si>
    <t>Amoxycillin kaplet 500</t>
  </si>
  <si>
    <t>Neuralgin RX kaplet</t>
  </si>
  <si>
    <t>1.000,00</t>
  </si>
  <si>
    <t>12-05-2022</t>
  </si>
  <si>
    <t>D-VIT Tablet</t>
  </si>
  <si>
    <t>2.700,00</t>
  </si>
  <si>
    <t>27.000,00</t>
  </si>
  <si>
    <t>22.500,00</t>
  </si>
  <si>
    <t>Dental Floss Tooth Pick</t>
  </si>
  <si>
    <t>29.700,00</t>
  </si>
  <si>
    <t>59.400,00</t>
  </si>
  <si>
    <t>Antasida DOEN suspensi 60 ml</t>
  </si>
  <si>
    <t>4.900,00</t>
  </si>
  <si>
    <t>14.700,00</t>
  </si>
  <si>
    <t>Antasida DOEN tablet</t>
  </si>
  <si>
    <t>Caviplex Kapsul</t>
  </si>
  <si>
    <t>SP Troches Tablet</t>
  </si>
  <si>
    <t>14.300,00</t>
  </si>
  <si>
    <t>Chlorfeniramin tablet 4 mg (CTM)</t>
  </si>
  <si>
    <t>100,00</t>
  </si>
  <si>
    <t>Nature E Kapsul</t>
  </si>
  <si>
    <t>1.300,00</t>
  </si>
  <si>
    <t>Allopurinol tablet 100mg</t>
  </si>
  <si>
    <t>4.800,00</t>
  </si>
  <si>
    <t>8.800,00</t>
  </si>
  <si>
    <t>23.900,00</t>
  </si>
  <si>
    <t>Glimepiride tablet 2 mg</t>
  </si>
  <si>
    <t>Neurobion 5000 inj./ 1mL</t>
  </si>
  <si>
    <t>13.000,00</t>
  </si>
  <si>
    <t>Ondansetron 2mg/mL (2mL) Injeksi</t>
  </si>
  <si>
    <t>5.500,00</t>
  </si>
  <si>
    <t>Omeprazole 40 mg(10 mL) Injeksi</t>
  </si>
  <si>
    <t>16.700,00</t>
  </si>
  <si>
    <t>13-05-2022</t>
  </si>
  <si>
    <t>Glimepiride tablet 1 mg</t>
  </si>
  <si>
    <t>2.100,00</t>
  </si>
  <si>
    <t>6.900,00</t>
  </si>
  <si>
    <t>42.000,00</t>
  </si>
  <si>
    <t>54.000,00</t>
  </si>
  <si>
    <t>8.000,00</t>
  </si>
  <si>
    <t>50.000,00</t>
  </si>
  <si>
    <t>Loratadin tablet 10 mg</t>
  </si>
  <si>
    <t>14.400,00</t>
  </si>
  <si>
    <t>15.400,00</t>
  </si>
  <si>
    <t>Acetylcystein kapsul 200 mg</t>
  </si>
  <si>
    <t>800,00</t>
  </si>
  <si>
    <t>15.600,00</t>
  </si>
  <si>
    <t>Betadine Gargle 100mL</t>
  </si>
  <si>
    <t>19.800,00</t>
  </si>
  <si>
    <t>10.000,00</t>
  </si>
  <si>
    <t>17-05-2022</t>
  </si>
  <si>
    <t>Kassa Steril (16Lbr)</t>
  </si>
  <si>
    <t>4.300,00</t>
  </si>
  <si>
    <t>OB Herbal 100 mL</t>
  </si>
  <si>
    <t>63.000,00</t>
  </si>
  <si>
    <t>8.900,00</t>
  </si>
  <si>
    <t>4.200,00</t>
  </si>
  <si>
    <t>Erlamycetin TT</t>
  </si>
  <si>
    <t>8.200,00</t>
  </si>
  <si>
    <t>33.700,00</t>
  </si>
  <si>
    <t>12.500,00</t>
  </si>
  <si>
    <t>Hydrocortison cream 2,5 %</t>
  </si>
  <si>
    <t>6.500,00</t>
  </si>
  <si>
    <t>18-05-2022</t>
  </si>
  <si>
    <t>10.800,00</t>
  </si>
  <si>
    <t>Salicyl Talk 2% (60 g)</t>
  </si>
  <si>
    <t>6.100,00</t>
  </si>
  <si>
    <t>Corovit Sirup 100 mL</t>
  </si>
  <si>
    <t>23.100,00</t>
  </si>
  <si>
    <t>Hufagrip BP 60 ml (hijau)</t>
  </si>
  <si>
    <t>5.300,00</t>
  </si>
  <si>
    <t>40.000,00</t>
  </si>
  <si>
    <t>2.400,00</t>
  </si>
  <si>
    <t>Thrombogel 10gr</t>
  </si>
  <si>
    <t>37.200,00</t>
  </si>
  <si>
    <t>Buscopan PLUS tablet 10 mg</t>
  </si>
  <si>
    <t>47.000,00</t>
  </si>
  <si>
    <t>27.400,00</t>
  </si>
  <si>
    <t>9.800,00</t>
  </si>
  <si>
    <t>19-05-2022</t>
  </si>
  <si>
    <t>NaCl 0,9% larutan 100mL</t>
  </si>
  <si>
    <t>16.100,00</t>
  </si>
  <si>
    <t>Sanadryl Sirup Expectorant 60 ml</t>
  </si>
  <si>
    <t>12.800,00</t>
  </si>
  <si>
    <t>20-05-2022</t>
  </si>
  <si>
    <t>Azithromycin Dihidrat 500 mg</t>
  </si>
  <si>
    <t>7.700,00</t>
  </si>
  <si>
    <t>38.500,00</t>
  </si>
  <si>
    <t>Reco Eyedrop</t>
  </si>
  <si>
    <t>8.100,00</t>
  </si>
  <si>
    <t>23-05-2022</t>
  </si>
  <si>
    <t>Scabimite Cr 10 g</t>
  </si>
  <si>
    <t>41.100,00</t>
  </si>
  <si>
    <t>Genoint Tetes Mata</t>
  </si>
  <si>
    <t>NaCl 0,9% larutan 500 mL</t>
  </si>
  <si>
    <t>Bioplacenton gel 15 g</t>
  </si>
  <si>
    <t>14.200,00</t>
  </si>
  <si>
    <t>Zinc 20 mg tablet</t>
  </si>
  <si>
    <t>24-05-2022</t>
  </si>
  <si>
    <t>Ibuprofen Suspensi 100mg/5mL (60mL)</t>
  </si>
  <si>
    <t>80.000,00</t>
  </si>
  <si>
    <t>14.100,00</t>
  </si>
  <si>
    <t>60.000,00</t>
  </si>
  <si>
    <t>25.200,00</t>
  </si>
  <si>
    <t>6.300,00</t>
  </si>
  <si>
    <t>120.000,00</t>
  </si>
  <si>
    <t>19.100,00</t>
  </si>
  <si>
    <t>81.000,00</t>
  </si>
  <si>
    <t>25-05-2022</t>
  </si>
  <si>
    <t>10.600,00</t>
  </si>
  <si>
    <t>Glibenclamide tablet 5 mg</t>
  </si>
  <si>
    <t>Simvastatin 20 mg</t>
  </si>
  <si>
    <t>28.000,00</t>
  </si>
  <si>
    <t>8.400,00</t>
  </si>
  <si>
    <t>Paracetamol drops 100 mg</t>
  </si>
  <si>
    <t>7.600,00</t>
  </si>
  <si>
    <t>5.800,00</t>
  </si>
  <si>
    <t>Gentamicin Salep Kulit 0,1% (5 g)</t>
  </si>
  <si>
    <t>Dexamethasone 5 mg/mL injeksi</t>
  </si>
  <si>
    <t>8.500,00</t>
  </si>
  <si>
    <t>64.400,00</t>
  </si>
  <si>
    <t>27-05-2022</t>
  </si>
  <si>
    <t>Amoxycillin sirup kering 125mg/5mL (60mL)</t>
  </si>
  <si>
    <t>5.600,00</t>
  </si>
  <si>
    <t>Caladine Lotion 60 mL</t>
  </si>
  <si>
    <t>13.100,00</t>
  </si>
  <si>
    <t>30-05-2022</t>
  </si>
  <si>
    <t>Ketorolac 30 mg (1 mL)</t>
  </si>
  <si>
    <t>Omeprazole 2% (10 mg) Inj</t>
  </si>
  <si>
    <t>15.200,00</t>
  </si>
  <si>
    <t>Minosep Obat Kumur 150 ml</t>
  </si>
  <si>
    <t>36.100,00</t>
  </si>
  <si>
    <t>Domperidon Sirup 5 mg/mL (60 mL)</t>
  </si>
  <si>
    <t>48.000,00</t>
  </si>
  <si>
    <t>16.900,00</t>
  </si>
  <si>
    <t>Acyclovir tablet 400 mg</t>
  </si>
  <si>
    <t>31-05-2022</t>
  </si>
  <si>
    <t>13.800,00</t>
  </si>
  <si>
    <t>Betahistine 6 mg tablet</t>
  </si>
  <si>
    <t>26.400,00</t>
  </si>
  <si>
    <t>Hansaplast Roll 1 m</t>
  </si>
  <si>
    <t>144.000,00</t>
  </si>
  <si>
    <t>Total Penjualan</t>
  </si>
  <si>
    <t>Keras</t>
  </si>
  <si>
    <t>Jamu</t>
  </si>
  <si>
    <t>Bebas</t>
  </si>
  <si>
    <t>Suplemen</t>
  </si>
  <si>
    <t>Perbekalan Kesehatan</t>
  </si>
  <si>
    <t>Bebas Terbatas</t>
  </si>
  <si>
    <t>bebas</t>
  </si>
  <si>
    <t>No. Resep</t>
  </si>
  <si>
    <t>Dokter</t>
  </si>
  <si>
    <t>01/1</t>
  </si>
  <si>
    <t>dr. Annisa Nadzira</t>
  </si>
  <si>
    <t>01/2</t>
  </si>
  <si>
    <t>05/1</t>
  </si>
  <si>
    <t>drg. Sendika Dewanto</t>
  </si>
  <si>
    <t>06/2</t>
  </si>
  <si>
    <t>dr. Adila Aafiyah</t>
  </si>
  <si>
    <t>06/1</t>
  </si>
  <si>
    <t>02/3</t>
  </si>
  <si>
    <t>02/2</t>
  </si>
  <si>
    <t>02/1</t>
  </si>
  <si>
    <t>03/1</t>
  </si>
  <si>
    <t>03/5</t>
  </si>
  <si>
    <t>03/4</t>
  </si>
  <si>
    <t>03/3</t>
  </si>
  <si>
    <t>03/2</t>
  </si>
  <si>
    <t>04/1</t>
  </si>
  <si>
    <t>04/4</t>
  </si>
  <si>
    <t>04/3</t>
  </si>
  <si>
    <t>04/2</t>
  </si>
  <si>
    <t>09/4</t>
  </si>
  <si>
    <t>09/3</t>
  </si>
  <si>
    <t>09/2</t>
  </si>
  <si>
    <t>09/1</t>
  </si>
  <si>
    <t>09/5</t>
  </si>
  <si>
    <t>08/2</t>
  </si>
  <si>
    <t>08/1</t>
  </si>
  <si>
    <t>07/1</t>
  </si>
  <si>
    <t>07/2</t>
  </si>
  <si>
    <t>07/3</t>
  </si>
  <si>
    <t>10/1</t>
  </si>
  <si>
    <t>11/3</t>
  </si>
  <si>
    <t>11/2</t>
  </si>
  <si>
    <t>11/1</t>
  </si>
  <si>
    <t>12/2</t>
  </si>
  <si>
    <t>12/1</t>
  </si>
  <si>
    <t>12/4</t>
  </si>
  <si>
    <t>12/3</t>
  </si>
  <si>
    <t>13/3</t>
  </si>
  <si>
    <t>13/2</t>
  </si>
  <si>
    <t>13/1</t>
  </si>
  <si>
    <t>14/3</t>
  </si>
  <si>
    <t>14/2</t>
  </si>
  <si>
    <t>14/1</t>
  </si>
  <si>
    <t>Nadira Salsabila Hayat, dr</t>
  </si>
  <si>
    <t>16/1</t>
  </si>
  <si>
    <t>16/3</t>
  </si>
  <si>
    <t>16/2</t>
  </si>
  <si>
    <t>18/1</t>
  </si>
  <si>
    <t>15/2</t>
  </si>
  <si>
    <t>15/1</t>
  </si>
  <si>
    <t>20/1</t>
  </si>
  <si>
    <t>21/3</t>
  </si>
  <si>
    <t>21/2</t>
  </si>
  <si>
    <t>21/1</t>
  </si>
  <si>
    <t>17/2</t>
  </si>
  <si>
    <t>17/1</t>
  </si>
  <si>
    <t>22/1</t>
  </si>
  <si>
    <t>22/2</t>
  </si>
  <si>
    <t>19/5</t>
  </si>
  <si>
    <t>19/4</t>
  </si>
  <si>
    <t>19/3</t>
  </si>
  <si>
    <t>19/2</t>
  </si>
  <si>
    <t>19/1</t>
  </si>
  <si>
    <t>19/6</t>
  </si>
  <si>
    <t>23/4</t>
  </si>
  <si>
    <t>23/3</t>
  </si>
  <si>
    <t>23/2</t>
  </si>
  <si>
    <t>23/1</t>
  </si>
  <si>
    <t>24/3</t>
  </si>
  <si>
    <t>24/2</t>
  </si>
  <si>
    <t>24/1</t>
  </si>
  <si>
    <t>25/2</t>
  </si>
  <si>
    <t>25/1</t>
  </si>
  <si>
    <t>25/5</t>
  </si>
  <si>
    <t>25/4</t>
  </si>
  <si>
    <t>25/3</t>
  </si>
  <si>
    <t>30/2</t>
  </si>
  <si>
    <t>drg. Gery Dartha Anggriawan</t>
  </si>
  <si>
    <t>30/1</t>
  </si>
  <si>
    <t>26/4</t>
  </si>
  <si>
    <t>26/3</t>
  </si>
  <si>
    <t>26/2</t>
  </si>
  <si>
    <t>26/1</t>
  </si>
  <si>
    <t>26/6</t>
  </si>
  <si>
    <t>26/5</t>
  </si>
  <si>
    <t>28/3</t>
  </si>
  <si>
    <t>28/2</t>
  </si>
  <si>
    <t>28/1</t>
  </si>
  <si>
    <t>27/3</t>
  </si>
  <si>
    <t>27/2</t>
  </si>
  <si>
    <t>27/1</t>
  </si>
  <si>
    <t>27/4</t>
  </si>
  <si>
    <t>29/4</t>
  </si>
  <si>
    <t>29/3</t>
  </si>
  <si>
    <t>29/2</t>
  </si>
  <si>
    <t>29/1</t>
  </si>
  <si>
    <t>31/2</t>
  </si>
  <si>
    <t>31/1</t>
  </si>
  <si>
    <t>32/1</t>
  </si>
  <si>
    <t>32/2</t>
  </si>
  <si>
    <t>33/3</t>
  </si>
  <si>
    <t>33/2</t>
  </si>
  <si>
    <t>33/1</t>
  </si>
  <si>
    <t>35/2</t>
  </si>
  <si>
    <t>35/1</t>
  </si>
  <si>
    <t>34/1</t>
  </si>
  <si>
    <t>34/2</t>
  </si>
  <si>
    <t>36/3</t>
  </si>
  <si>
    <t>36/2</t>
  </si>
  <si>
    <t>36/1</t>
  </si>
  <si>
    <t>37/2</t>
  </si>
  <si>
    <t>37/1</t>
  </si>
  <si>
    <t>38/2</t>
  </si>
  <si>
    <t>38/1</t>
  </si>
  <si>
    <t>39/1</t>
  </si>
  <si>
    <t>39/2</t>
  </si>
  <si>
    <t>40/2</t>
  </si>
  <si>
    <t>40/1</t>
  </si>
  <si>
    <t>41/2</t>
  </si>
  <si>
    <t>41/1</t>
  </si>
  <si>
    <t>41/3</t>
  </si>
  <si>
    <t>42/4</t>
  </si>
  <si>
    <t>42/3</t>
  </si>
  <si>
    <t>42/2</t>
  </si>
  <si>
    <t>42/1</t>
  </si>
  <si>
    <t>43/1</t>
  </si>
  <si>
    <t>43/5</t>
  </si>
  <si>
    <t>43/4</t>
  </si>
  <si>
    <t>43/3</t>
  </si>
  <si>
    <t>43/2</t>
  </si>
  <si>
    <t>44/1</t>
  </si>
  <si>
    <t>44/2</t>
  </si>
  <si>
    <t>45/2</t>
  </si>
  <si>
    <t>45/1</t>
  </si>
  <si>
    <t>46/2</t>
  </si>
  <si>
    <t>46/1</t>
  </si>
  <si>
    <t>46/4</t>
  </si>
  <si>
    <t>46/3</t>
  </si>
  <si>
    <t>47/2</t>
  </si>
  <si>
    <t>47/5</t>
  </si>
  <si>
    <t>47/1</t>
  </si>
  <si>
    <t>47/4</t>
  </si>
  <si>
    <t>47/3</t>
  </si>
  <si>
    <t>50/1</t>
  </si>
  <si>
    <t>53/2</t>
  </si>
  <si>
    <t>53/1</t>
  </si>
  <si>
    <t>48/1</t>
  </si>
  <si>
    <t>dr Audria</t>
  </si>
  <si>
    <t>48/4</t>
  </si>
  <si>
    <t>48/3</t>
  </si>
  <si>
    <t>48/2</t>
  </si>
  <si>
    <t>49/1</t>
  </si>
  <si>
    <t>51/1</t>
  </si>
  <si>
    <t>52/1</t>
  </si>
  <si>
    <t>55/3</t>
  </si>
  <si>
    <t>55/2</t>
  </si>
  <si>
    <t>55/1</t>
  </si>
  <si>
    <t>55/4</t>
  </si>
  <si>
    <t>54/2</t>
  </si>
  <si>
    <t>54/1</t>
  </si>
  <si>
    <t>57/2</t>
  </si>
  <si>
    <t>57/1</t>
  </si>
  <si>
    <t>56/2</t>
  </si>
  <si>
    <t>56/1</t>
  </si>
  <si>
    <t>58/1</t>
  </si>
  <si>
    <t>59/2</t>
  </si>
  <si>
    <t>59/1</t>
  </si>
  <si>
    <t>59/3</t>
  </si>
  <si>
    <t>60/2</t>
  </si>
  <si>
    <t>60/1</t>
  </si>
  <si>
    <t>63/2</t>
  </si>
  <si>
    <t>drg. Rizki Amalia</t>
  </si>
  <si>
    <t>63/1</t>
  </si>
  <si>
    <t>61/2</t>
  </si>
  <si>
    <t>61/1</t>
  </si>
  <si>
    <t>62/2</t>
  </si>
  <si>
    <t>62/1</t>
  </si>
  <si>
    <t>62/4</t>
  </si>
  <si>
    <t>62/3</t>
  </si>
  <si>
    <t>64/1</t>
  </si>
  <si>
    <t>64/3</t>
  </si>
  <si>
    <t>64/2</t>
  </si>
  <si>
    <t>65/2</t>
  </si>
  <si>
    <t>65/1</t>
  </si>
  <si>
    <t>62/5</t>
  </si>
  <si>
    <t>69/2</t>
  </si>
  <si>
    <t>dr. Narissa</t>
  </si>
  <si>
    <t>69/1</t>
  </si>
  <si>
    <t>69/3</t>
  </si>
  <si>
    <t>67/2</t>
  </si>
  <si>
    <t>67/1</t>
  </si>
  <si>
    <t>70/2</t>
  </si>
  <si>
    <t>70/1</t>
  </si>
  <si>
    <t>68/2</t>
  </si>
  <si>
    <t>68/1</t>
  </si>
  <si>
    <t>68/5</t>
  </si>
  <si>
    <t>68/4</t>
  </si>
  <si>
    <t>68/3</t>
  </si>
  <si>
    <t>71/2</t>
  </si>
  <si>
    <t>71/1</t>
  </si>
  <si>
    <t>72/1</t>
  </si>
  <si>
    <t>72/4</t>
  </si>
  <si>
    <t>72/3</t>
  </si>
  <si>
    <t>72/2</t>
  </si>
  <si>
    <t>76/1</t>
  </si>
  <si>
    <t>73/2</t>
  </si>
  <si>
    <t>73/1</t>
  </si>
  <si>
    <t>73/3</t>
  </si>
  <si>
    <t>74/3</t>
  </si>
  <si>
    <t>74/2</t>
  </si>
  <si>
    <t>74/1</t>
  </si>
  <si>
    <t>77/3</t>
  </si>
  <si>
    <t>77/2</t>
  </si>
  <si>
    <t>77/1</t>
  </si>
  <si>
    <t>80/1</t>
  </si>
  <si>
    <t>80/2</t>
  </si>
  <si>
    <t>78/2</t>
  </si>
  <si>
    <t>78/1</t>
  </si>
  <si>
    <t>79/1</t>
  </si>
  <si>
    <t>79/2</t>
  </si>
  <si>
    <t>81/2</t>
  </si>
  <si>
    <t>81/1</t>
  </si>
  <si>
    <t>83/6</t>
  </si>
  <si>
    <t>83/2</t>
  </si>
  <si>
    <t>83/1</t>
  </si>
  <si>
    <t>83/9</t>
  </si>
  <si>
    <t>83/5</t>
  </si>
  <si>
    <t>83/8</t>
  </si>
  <si>
    <t>83/4</t>
  </si>
  <si>
    <t>83/7</t>
  </si>
  <si>
    <t>83/3</t>
  </si>
  <si>
    <t>84/1</t>
  </si>
  <si>
    <t>84/3</t>
  </si>
  <si>
    <t>84/2</t>
  </si>
  <si>
    <t>85/3</t>
  </si>
  <si>
    <t>85/2</t>
  </si>
  <si>
    <t>85/1</t>
  </si>
  <si>
    <t>86/1</t>
  </si>
  <si>
    <t>87/2</t>
  </si>
  <si>
    <t>87/1</t>
  </si>
  <si>
    <t>91/2</t>
  </si>
  <si>
    <t>91/1</t>
  </si>
  <si>
    <t>88/3</t>
  </si>
  <si>
    <t>88/2</t>
  </si>
  <si>
    <t>88/1</t>
  </si>
  <si>
    <t>88/5</t>
  </si>
  <si>
    <t>88/4</t>
  </si>
  <si>
    <t>89/3</t>
  </si>
  <si>
    <t>89/2</t>
  </si>
  <si>
    <t>89/7</t>
  </si>
  <si>
    <t>89/1</t>
  </si>
  <si>
    <t>89/6</t>
  </si>
  <si>
    <t>89/5</t>
  </si>
  <si>
    <t>89/4</t>
  </si>
  <si>
    <t>90/2</t>
  </si>
  <si>
    <t>90/1</t>
  </si>
  <si>
    <t>90/4</t>
  </si>
  <si>
    <t>90/3</t>
  </si>
  <si>
    <t>92/1</t>
  </si>
  <si>
    <t>92/3</t>
  </si>
  <si>
    <t>92/2</t>
  </si>
  <si>
    <t>93/2</t>
  </si>
  <si>
    <t>93/1</t>
  </si>
  <si>
    <t>94/1</t>
  </si>
  <si>
    <t>94/2</t>
  </si>
  <si>
    <t>95/3</t>
  </si>
  <si>
    <t>95/2</t>
  </si>
  <si>
    <t>95/1</t>
  </si>
  <si>
    <t>96/3</t>
  </si>
  <si>
    <t>96/2</t>
  </si>
  <si>
    <t>96/1</t>
  </si>
  <si>
    <t>97/2</t>
  </si>
  <si>
    <t>97/1</t>
  </si>
  <si>
    <t>97/4</t>
  </si>
  <si>
    <t>97/3</t>
  </si>
  <si>
    <t>98/3</t>
  </si>
  <si>
    <t>98/2</t>
  </si>
  <si>
    <t>98/1</t>
  </si>
  <si>
    <t>100/3</t>
  </si>
  <si>
    <t>100/2</t>
  </si>
  <si>
    <t>100/1</t>
  </si>
  <si>
    <t>104/2</t>
  </si>
  <si>
    <t>104/1</t>
  </si>
  <si>
    <t>101/3</t>
  </si>
  <si>
    <t>101/2</t>
  </si>
  <si>
    <t>101/1</t>
  </si>
  <si>
    <t>102/5</t>
  </si>
  <si>
    <t>102/4</t>
  </si>
  <si>
    <t>102/9</t>
  </si>
  <si>
    <t>102/3</t>
  </si>
  <si>
    <t>102/8</t>
  </si>
  <si>
    <t>102/2</t>
  </si>
  <si>
    <t>102/7</t>
  </si>
  <si>
    <t>102/1</t>
  </si>
  <si>
    <t>102/6</t>
  </si>
  <si>
    <t>111/1</t>
  </si>
  <si>
    <t>111/4</t>
  </si>
  <si>
    <t>111/3</t>
  </si>
  <si>
    <t>111/2</t>
  </si>
  <si>
    <t>106/1</t>
  </si>
  <si>
    <t>103/1</t>
  </si>
  <si>
    <t>107/2</t>
  </si>
  <si>
    <t>107/1</t>
  </si>
  <si>
    <t>103/2</t>
  </si>
  <si>
    <t>109/4</t>
  </si>
  <si>
    <t>109/3</t>
  </si>
  <si>
    <t>109/2</t>
  </si>
  <si>
    <t>109/1</t>
  </si>
  <si>
    <t>106/4</t>
  </si>
  <si>
    <t>106/3</t>
  </si>
  <si>
    <t>106/2</t>
  </si>
  <si>
    <t>110/1</t>
  </si>
  <si>
    <t>110/4</t>
  </si>
  <si>
    <t>110/3</t>
  </si>
  <si>
    <t>110/2</t>
  </si>
  <si>
    <t>113/1</t>
  </si>
  <si>
    <t>115/2</t>
  </si>
  <si>
    <t>115/1</t>
  </si>
  <si>
    <t>117/3</t>
  </si>
  <si>
    <t>117/2</t>
  </si>
  <si>
    <t>117/1</t>
  </si>
  <si>
    <t>117/5</t>
  </si>
  <si>
    <t>117/4</t>
  </si>
  <si>
    <t>116/3</t>
  </si>
  <si>
    <t>116/2</t>
  </si>
  <si>
    <t>116/1</t>
  </si>
  <si>
    <t>116/5</t>
  </si>
  <si>
    <t>116/4</t>
  </si>
  <si>
    <t>118/2</t>
  </si>
  <si>
    <t>118/1</t>
  </si>
  <si>
    <t>118/3</t>
  </si>
  <si>
    <t>112/2</t>
  </si>
  <si>
    <t>112/7</t>
  </si>
  <si>
    <t>112/1</t>
  </si>
  <si>
    <t>112/6</t>
  </si>
  <si>
    <t>112/5</t>
  </si>
  <si>
    <t>112/4</t>
  </si>
  <si>
    <t>112/3</t>
  </si>
  <si>
    <t>114/1</t>
  </si>
  <si>
    <t>119/1</t>
  </si>
  <si>
    <t>120/3</t>
  </si>
  <si>
    <t>120/2</t>
  </si>
  <si>
    <t>120/1</t>
  </si>
  <si>
    <t>121/1</t>
  </si>
  <si>
    <t>121/2</t>
  </si>
  <si>
    <t>122/3</t>
  </si>
  <si>
    <t>122/2</t>
  </si>
  <si>
    <t>122/1</t>
  </si>
  <si>
    <t>124/5</t>
  </si>
  <si>
    <t>124/4</t>
  </si>
  <si>
    <t>124/3</t>
  </si>
  <si>
    <t>124/2</t>
  </si>
  <si>
    <t>124/1</t>
  </si>
  <si>
    <t>125/3</t>
  </si>
  <si>
    <t>125/2</t>
  </si>
  <si>
    <t>125/1</t>
  </si>
  <si>
    <t>125/4</t>
  </si>
  <si>
    <t>127/3</t>
  </si>
  <si>
    <t>127/2</t>
  </si>
  <si>
    <t>127/1</t>
  </si>
  <si>
    <t>126/2</t>
  </si>
  <si>
    <t>126/1</t>
  </si>
  <si>
    <t>123/1</t>
  </si>
  <si>
    <t>135/2</t>
  </si>
  <si>
    <t>135/1</t>
  </si>
  <si>
    <t>128/2</t>
  </si>
  <si>
    <t>128/1</t>
  </si>
  <si>
    <t>129/2</t>
  </si>
  <si>
    <t>129/1</t>
  </si>
  <si>
    <t>130/1</t>
  </si>
  <si>
    <t>130/4</t>
  </si>
  <si>
    <t>130/3</t>
  </si>
  <si>
    <t>130/2</t>
  </si>
  <si>
    <t>131/3</t>
  </si>
  <si>
    <t>131/2</t>
  </si>
  <si>
    <t>131/1</t>
  </si>
  <si>
    <t>131/4</t>
  </si>
  <si>
    <t>133/2</t>
  </si>
  <si>
    <t>133/1</t>
  </si>
  <si>
    <t>132/2</t>
  </si>
  <si>
    <t>132/1</t>
  </si>
  <si>
    <t>134/4</t>
  </si>
  <si>
    <t>134/3</t>
  </si>
  <si>
    <t>134/2</t>
  </si>
  <si>
    <t>134/1</t>
  </si>
  <si>
    <t>137/2</t>
  </si>
  <si>
    <t>137/1</t>
  </si>
  <si>
    <t>136/1</t>
  </si>
  <si>
    <t>136/2</t>
  </si>
  <si>
    <t>138/1</t>
  </si>
  <si>
    <t>138/2</t>
  </si>
  <si>
    <t>139/4</t>
  </si>
  <si>
    <t>139/3</t>
  </si>
  <si>
    <t>139/2</t>
  </si>
  <si>
    <t>139/1</t>
  </si>
  <si>
    <t>140/2</t>
  </si>
  <si>
    <t>140/1</t>
  </si>
  <si>
    <t>141/1</t>
  </si>
  <si>
    <t>146/1</t>
  </si>
  <si>
    <t>146/2</t>
  </si>
  <si>
    <t>142/2</t>
  </si>
  <si>
    <t>142/1</t>
  </si>
  <si>
    <t>142/3</t>
  </si>
  <si>
    <t>144/2</t>
  </si>
  <si>
    <t>144/1</t>
  </si>
  <si>
    <t>143/2</t>
  </si>
  <si>
    <t>143/1</t>
  </si>
  <si>
    <t>145/2</t>
  </si>
  <si>
    <t>145/1</t>
  </si>
  <si>
    <t>147/2</t>
  </si>
  <si>
    <t>147/1</t>
  </si>
  <si>
    <t>150/3</t>
  </si>
  <si>
    <t>150/2</t>
  </si>
  <si>
    <t>150/1</t>
  </si>
  <si>
    <t>148/3</t>
  </si>
  <si>
    <t>148/2</t>
  </si>
  <si>
    <t>148/1</t>
  </si>
  <si>
    <t>149/1</t>
  </si>
  <si>
    <t>151/2</t>
  </si>
  <si>
    <t>151/1</t>
  </si>
  <si>
    <t>153/3</t>
  </si>
  <si>
    <t>153/2</t>
  </si>
  <si>
    <t>153/1</t>
  </si>
  <si>
    <t>153/4</t>
  </si>
  <si>
    <t>154/2</t>
  </si>
  <si>
    <t>154/1</t>
  </si>
  <si>
    <t>152/2</t>
  </si>
  <si>
    <t>152/1</t>
  </si>
  <si>
    <t>155/2</t>
  </si>
  <si>
    <t>155/1</t>
  </si>
  <si>
    <t>155/3</t>
  </si>
  <si>
    <t>158/5</t>
  </si>
  <si>
    <t>158/4</t>
  </si>
  <si>
    <t>158/3</t>
  </si>
  <si>
    <t>158/2</t>
  </si>
  <si>
    <t>158/1</t>
  </si>
  <si>
    <t>157/4</t>
  </si>
  <si>
    <t>157/3</t>
  </si>
  <si>
    <t>157/2</t>
  </si>
  <si>
    <t>157/1</t>
  </si>
  <si>
    <t>156/1</t>
  </si>
  <si>
    <t>159/2</t>
  </si>
  <si>
    <t>159/1</t>
  </si>
  <si>
    <t>160/1</t>
  </si>
  <si>
    <t>161/2</t>
  </si>
  <si>
    <t>161/1</t>
  </si>
  <si>
    <t>161/4</t>
  </si>
  <si>
    <t>161/3</t>
  </si>
  <si>
    <t>165/2</t>
  </si>
  <si>
    <t>165/1</t>
  </si>
  <si>
    <t>165/3</t>
  </si>
  <si>
    <t>164/4</t>
  </si>
  <si>
    <t>164/3</t>
  </si>
  <si>
    <t>164/2</t>
  </si>
  <si>
    <t>164/7</t>
  </si>
  <si>
    <t>164/1</t>
  </si>
  <si>
    <t>164/6</t>
  </si>
  <si>
    <t>164/5</t>
  </si>
  <si>
    <t>163/1</t>
  </si>
  <si>
    <t>162/2</t>
  </si>
  <si>
    <t>162/1</t>
  </si>
  <si>
    <t>166/4</t>
  </si>
  <si>
    <t>166/3</t>
  </si>
  <si>
    <t>166/2</t>
  </si>
  <si>
    <t>166/1</t>
  </si>
  <si>
    <t>168/4</t>
  </si>
  <si>
    <t>168/3</t>
  </si>
  <si>
    <t>168/2</t>
  </si>
  <si>
    <t>168/1</t>
  </si>
  <si>
    <t>169/1</t>
  </si>
  <si>
    <t>169/3</t>
  </si>
  <si>
    <t>169/2</t>
  </si>
  <si>
    <t>167/1</t>
  </si>
  <si>
    <t>170/1</t>
  </si>
  <si>
    <t>172/4</t>
  </si>
  <si>
    <t>172/3</t>
  </si>
  <si>
    <t>172/2</t>
  </si>
  <si>
    <t>172/1</t>
  </si>
  <si>
    <t>173/2</t>
  </si>
  <si>
    <t>173/1</t>
  </si>
  <si>
    <t>173/4</t>
  </si>
  <si>
    <t>173/3</t>
  </si>
  <si>
    <t>171/2</t>
  </si>
  <si>
    <t>171/1</t>
  </si>
  <si>
    <t>175/3</t>
  </si>
  <si>
    <t>175/2</t>
  </si>
  <si>
    <t>175/1</t>
  </si>
  <si>
    <t>175/4</t>
  </si>
  <si>
    <t>174/3</t>
  </si>
  <si>
    <t>174/2</t>
  </si>
  <si>
    <t>174/1</t>
  </si>
  <si>
    <t>174/5</t>
  </si>
  <si>
    <t>174/4</t>
  </si>
  <si>
    <t>178/1</t>
  </si>
  <si>
    <t>177/2</t>
  </si>
  <si>
    <t>177/1</t>
  </si>
  <si>
    <t>176/3</t>
  </si>
  <si>
    <t>176/2</t>
  </si>
  <si>
    <t>176/5</t>
  </si>
  <si>
    <t>176/1</t>
  </si>
  <si>
    <t>176/4</t>
  </si>
  <si>
    <t>179/4</t>
  </si>
  <si>
    <t>179/3</t>
  </si>
  <si>
    <t>179/2</t>
  </si>
  <si>
    <t>179/1</t>
  </si>
  <si>
    <t>181/1</t>
  </si>
  <si>
    <t>182/3</t>
  </si>
  <si>
    <t>182/2</t>
  </si>
  <si>
    <t>182/1</t>
  </si>
  <si>
    <t>180/1</t>
  </si>
  <si>
    <t>180/3</t>
  </si>
  <si>
    <t>180/2</t>
  </si>
  <si>
    <t>184/2</t>
  </si>
  <si>
    <t>184/1</t>
  </si>
  <si>
    <t>184/5</t>
  </si>
  <si>
    <t>184/4</t>
  </si>
  <si>
    <t>184/3</t>
  </si>
  <si>
    <t>183/3</t>
  </si>
  <si>
    <t>183/2</t>
  </si>
  <si>
    <t>183/1</t>
  </si>
  <si>
    <t>185/2</t>
  </si>
  <si>
    <t>185/1</t>
  </si>
  <si>
    <t>185/4</t>
  </si>
  <si>
    <t>185/3</t>
  </si>
  <si>
    <t>186/2</t>
  </si>
  <si>
    <t>186/1</t>
  </si>
  <si>
    <t>187/2</t>
  </si>
  <si>
    <t>187/1</t>
  </si>
  <si>
    <t>192/1</t>
  </si>
  <si>
    <t>189/2</t>
  </si>
  <si>
    <t>189/1</t>
  </si>
  <si>
    <t>188/5</t>
  </si>
  <si>
    <t>188/4</t>
  </si>
  <si>
    <t>188/3</t>
  </si>
  <si>
    <t>188/2</t>
  </si>
  <si>
    <t>188/1</t>
  </si>
  <si>
    <t>190/3</t>
  </si>
  <si>
    <t>190/2</t>
  </si>
  <si>
    <t>190/1</t>
  </si>
  <si>
    <t>194/4</t>
  </si>
  <si>
    <t>194/3</t>
  </si>
  <si>
    <t>194/2</t>
  </si>
  <si>
    <t>194/1</t>
  </si>
  <si>
    <t>194/5</t>
  </si>
  <si>
    <t>191/1</t>
  </si>
  <si>
    <t>193/2</t>
  </si>
  <si>
    <t>193/1</t>
  </si>
  <si>
    <t>193/3</t>
  </si>
  <si>
    <t>195/2</t>
  </si>
  <si>
    <t>195/1</t>
  </si>
  <si>
    <t>197/2</t>
  </si>
  <si>
    <t>197/1</t>
  </si>
  <si>
    <t>203/1</t>
  </si>
  <si>
    <t>207/2</t>
  </si>
  <si>
    <t>207/7</t>
  </si>
  <si>
    <t>207/1</t>
  </si>
  <si>
    <t>207/6</t>
  </si>
  <si>
    <t>207/5</t>
  </si>
  <si>
    <t>207/4</t>
  </si>
  <si>
    <t>207/3</t>
  </si>
  <si>
    <t>198/2</t>
  </si>
  <si>
    <t>198/1</t>
  </si>
  <si>
    <t>199/2</t>
  </si>
  <si>
    <t>199/1</t>
  </si>
  <si>
    <t>199/3</t>
  </si>
  <si>
    <t>200/2</t>
  </si>
  <si>
    <t>200/1</t>
  </si>
  <si>
    <t>196/2</t>
  </si>
  <si>
    <t>196/1</t>
  </si>
  <si>
    <t>202/2</t>
  </si>
  <si>
    <t>202/1</t>
  </si>
  <si>
    <t>201/2</t>
  </si>
  <si>
    <t>201/1</t>
  </si>
  <si>
    <t>201/4</t>
  </si>
  <si>
    <t>201/3</t>
  </si>
  <si>
    <t>205/3</t>
  </si>
  <si>
    <t>205/2</t>
  </si>
  <si>
    <t>205/1</t>
  </si>
  <si>
    <t>208/4</t>
  </si>
  <si>
    <t>208/3</t>
  </si>
  <si>
    <t>208/2</t>
  </si>
  <si>
    <t>208/5</t>
  </si>
  <si>
    <t>208/1</t>
  </si>
  <si>
    <t>206/3</t>
  </si>
  <si>
    <t>206/2</t>
  </si>
  <si>
    <t>206/1</t>
  </si>
  <si>
    <t>203/3</t>
  </si>
  <si>
    <t>203/2</t>
  </si>
  <si>
    <t>222/2</t>
  </si>
  <si>
    <t>222/1</t>
  </si>
  <si>
    <t>209/2</t>
  </si>
  <si>
    <t>209/1</t>
  </si>
  <si>
    <t>225/3</t>
  </si>
  <si>
    <t>225/2</t>
  </si>
  <si>
    <t>225/1</t>
  </si>
  <si>
    <t>225/4</t>
  </si>
  <si>
    <t>212/1</t>
  </si>
  <si>
    <t>210/2</t>
  </si>
  <si>
    <t>210/1</t>
  </si>
  <si>
    <t>210/3</t>
  </si>
  <si>
    <t>211/1</t>
  </si>
  <si>
    <t>219/3</t>
  </si>
  <si>
    <t>219/2</t>
  </si>
  <si>
    <t>219/1</t>
  </si>
  <si>
    <t>216/2</t>
  </si>
  <si>
    <t>216/1</t>
  </si>
  <si>
    <t>215/2</t>
  </si>
  <si>
    <t>215/1</t>
  </si>
  <si>
    <t>213/2</t>
  </si>
  <si>
    <t>213/1</t>
  </si>
  <si>
    <t>214/2</t>
  </si>
  <si>
    <t>214/1</t>
  </si>
  <si>
    <t>217/3</t>
  </si>
  <si>
    <t>217/2</t>
  </si>
  <si>
    <t>217/1</t>
  </si>
  <si>
    <t>218/2</t>
  </si>
  <si>
    <t>218/1</t>
  </si>
  <si>
    <t>218/4</t>
  </si>
  <si>
    <t>218/3</t>
  </si>
  <si>
    <t>220/3</t>
  </si>
  <si>
    <t>220/2</t>
  </si>
  <si>
    <t>220/1</t>
  </si>
  <si>
    <t>221/3</t>
  </si>
  <si>
    <t>221/2</t>
  </si>
  <si>
    <t>221/1</t>
  </si>
  <si>
    <t>221/4</t>
  </si>
  <si>
    <t>224/2</t>
  </si>
  <si>
    <t>224/1</t>
  </si>
  <si>
    <t>224/3</t>
  </si>
  <si>
    <t>226/2</t>
  </si>
  <si>
    <t>226/1</t>
  </si>
  <si>
    <t>227/1</t>
  </si>
  <si>
    <t>228/3</t>
  </si>
  <si>
    <t>228/2</t>
  </si>
  <si>
    <t>228/1</t>
  </si>
  <si>
    <t>223/1</t>
  </si>
  <si>
    <t>229/1</t>
  </si>
  <si>
    <t>230/1</t>
  </si>
  <si>
    <t>230/4</t>
  </si>
  <si>
    <t>230/3</t>
  </si>
  <si>
    <t>230/2</t>
  </si>
  <si>
    <t>244/2</t>
  </si>
  <si>
    <t>244/1</t>
  </si>
  <si>
    <t>244/5</t>
  </si>
  <si>
    <t>244/4</t>
  </si>
  <si>
    <t>244/3</t>
  </si>
  <si>
    <t>231/2</t>
  </si>
  <si>
    <t>231/1</t>
  </si>
  <si>
    <t>231/4</t>
  </si>
  <si>
    <t>231/3</t>
  </si>
  <si>
    <t>232/4</t>
  </si>
  <si>
    <t>232/3</t>
  </si>
  <si>
    <t>232/2</t>
  </si>
  <si>
    <t>232/1</t>
  </si>
  <si>
    <t>235/2</t>
  </si>
  <si>
    <t>235/1</t>
  </si>
  <si>
    <t>233/4</t>
  </si>
  <si>
    <t>233/3</t>
  </si>
  <si>
    <t>233/2</t>
  </si>
  <si>
    <t>233/1</t>
  </si>
  <si>
    <t>238/2</t>
  </si>
  <si>
    <t>238/1</t>
  </si>
  <si>
    <t>237/2</t>
  </si>
  <si>
    <t>237/1</t>
  </si>
  <si>
    <t>236/2</t>
  </si>
  <si>
    <t>236/1</t>
  </si>
  <si>
    <t>236/3</t>
  </si>
  <si>
    <t>239/1</t>
  </si>
  <si>
    <t>234/1</t>
  </si>
  <si>
    <t>234/2</t>
  </si>
  <si>
    <t>241/2</t>
  </si>
  <si>
    <t>241/1</t>
  </si>
  <si>
    <t>241/6</t>
  </si>
  <si>
    <t>241/5</t>
  </si>
  <si>
    <t>241/4</t>
  </si>
  <si>
    <t>241/3</t>
  </si>
  <si>
    <t>240/3</t>
  </si>
  <si>
    <t>240/2</t>
  </si>
  <si>
    <t>240/1</t>
  </si>
  <si>
    <t>243/2</t>
  </si>
  <si>
    <t>243/1</t>
  </si>
  <si>
    <t>242/1</t>
  </si>
  <si>
    <t>242/2</t>
  </si>
  <si>
    <t>245/1</t>
  </si>
  <si>
    <t>245/3</t>
  </si>
  <si>
    <t>245/2</t>
  </si>
  <si>
    <t>246/1</t>
  </si>
  <si>
    <t>247/1</t>
  </si>
  <si>
    <t>248/1</t>
  </si>
  <si>
    <t>248/3</t>
  </si>
  <si>
    <t>248/2</t>
  </si>
  <si>
    <t>248/4</t>
  </si>
  <si>
    <t>251/1</t>
  </si>
  <si>
    <t>249/2</t>
  </si>
  <si>
    <t>249/1</t>
  </si>
  <si>
    <t>249/4</t>
  </si>
  <si>
    <t>249/3</t>
  </si>
  <si>
    <t>250/3</t>
  </si>
  <si>
    <t>250/2</t>
  </si>
  <si>
    <t>250/1</t>
  </si>
  <si>
    <t>258/2</t>
  </si>
  <si>
    <t>258/1</t>
  </si>
  <si>
    <t>265/1</t>
  </si>
  <si>
    <t>253/1</t>
  </si>
  <si>
    <t>253/3</t>
  </si>
  <si>
    <t>253/2</t>
  </si>
  <si>
    <t>252/4</t>
  </si>
  <si>
    <t>252/3</t>
  </si>
  <si>
    <t>252/2</t>
  </si>
  <si>
    <t>252/1</t>
  </si>
  <si>
    <t>256/5</t>
  </si>
  <si>
    <t>256/4</t>
  </si>
  <si>
    <t>256/3</t>
  </si>
  <si>
    <t>256/2</t>
  </si>
  <si>
    <t>256/1</t>
  </si>
  <si>
    <t>257/1</t>
  </si>
  <si>
    <t>257/3</t>
  </si>
  <si>
    <t>257/2</t>
  </si>
  <si>
    <t>259/3</t>
  </si>
  <si>
    <t>259/2</t>
  </si>
  <si>
    <t>259/1</t>
  </si>
  <si>
    <t>260/2</t>
  </si>
  <si>
    <t>260/1</t>
  </si>
  <si>
    <t>260/5</t>
  </si>
  <si>
    <t>260/4</t>
  </si>
  <si>
    <t>260/3</t>
  </si>
  <si>
    <t>264/1</t>
  </si>
  <si>
    <t>261/1</t>
  </si>
  <si>
    <t>262/1</t>
  </si>
  <si>
    <t>262/4</t>
  </si>
  <si>
    <t>262/3</t>
  </si>
  <si>
    <t>262/2</t>
  </si>
  <si>
    <t>263/1</t>
  </si>
  <si>
    <t>263/5</t>
  </si>
  <si>
    <t>263/4</t>
  </si>
  <si>
    <t>263/3</t>
  </si>
  <si>
    <t>263/2</t>
  </si>
  <si>
    <t>266/1</t>
  </si>
  <si>
    <t>266/2</t>
  </si>
  <si>
    <t>267/3</t>
  </si>
  <si>
    <t>267/2</t>
  </si>
  <si>
    <t>267/1</t>
  </si>
  <si>
    <t>269/2</t>
  </si>
  <si>
    <t>269/1</t>
  </si>
  <si>
    <t>268/1</t>
  </si>
  <si>
    <t>270/2</t>
  </si>
  <si>
    <t>270/1</t>
  </si>
  <si>
    <t>270/4</t>
  </si>
  <si>
    <t>270/3</t>
  </si>
  <si>
    <t>275/3</t>
  </si>
  <si>
    <t>275/2</t>
  </si>
  <si>
    <t>275/1</t>
  </si>
  <si>
    <t>271/4</t>
  </si>
  <si>
    <t>271/3</t>
  </si>
  <si>
    <t>271/2</t>
  </si>
  <si>
    <t>271/1</t>
  </si>
  <si>
    <t>271/6</t>
  </si>
  <si>
    <t>271/5</t>
  </si>
  <si>
    <t>272/3</t>
  </si>
  <si>
    <t>272/2</t>
  </si>
  <si>
    <t>272/1</t>
  </si>
  <si>
    <t>281/2</t>
  </si>
  <si>
    <t>281/1</t>
  </si>
  <si>
    <t>273/4</t>
  </si>
  <si>
    <t>273/3</t>
  </si>
  <si>
    <t>273/2</t>
  </si>
  <si>
    <t>273/1</t>
  </si>
  <si>
    <t>279/1</t>
  </si>
  <si>
    <t>274/1</t>
  </si>
  <si>
    <t>274/2</t>
  </si>
  <si>
    <t>287/3</t>
  </si>
  <si>
    <t>287/2</t>
  </si>
  <si>
    <t>287/1</t>
  </si>
  <si>
    <t>287/5</t>
  </si>
  <si>
    <t>287/4</t>
  </si>
  <si>
    <t>290/4</t>
  </si>
  <si>
    <t>290/3</t>
  </si>
  <si>
    <t>290/2</t>
  </si>
  <si>
    <t>290/1</t>
  </si>
  <si>
    <t>290/6</t>
  </si>
  <si>
    <t>290/7</t>
  </si>
  <si>
    <t>290/5</t>
  </si>
  <si>
    <t>278/4</t>
  </si>
  <si>
    <t>278/3</t>
  </si>
  <si>
    <t>278/2</t>
  </si>
  <si>
    <t>278/1</t>
  </si>
  <si>
    <t>284/1</t>
  </si>
  <si>
    <t>284/2</t>
  </si>
  <si>
    <t>277/3</t>
  </si>
  <si>
    <t>277/2</t>
  </si>
  <si>
    <t>277/1</t>
  </si>
  <si>
    <t>280/1</t>
  </si>
  <si>
    <t>280/3</t>
  </si>
  <si>
    <t>280/2</t>
  </si>
  <si>
    <t>289/1</t>
  </si>
  <si>
    <t>289/6</t>
  </si>
  <si>
    <t>289/5</t>
  </si>
  <si>
    <t>289/4</t>
  </si>
  <si>
    <t>289/3</t>
  </si>
  <si>
    <t>289/2</t>
  </si>
  <si>
    <t>289/7</t>
  </si>
  <si>
    <t>282/1</t>
  </si>
  <si>
    <t>283/2</t>
  </si>
  <si>
    <t>283/1</t>
  </si>
  <si>
    <t>284/3</t>
  </si>
  <si>
    <t>286/2</t>
  </si>
  <si>
    <t>286/1</t>
  </si>
  <si>
    <t>288/3</t>
  </si>
  <si>
    <t>288/2</t>
  </si>
  <si>
    <t>288/1</t>
  </si>
  <si>
    <t>291/2</t>
  </si>
  <si>
    <t>291/1</t>
  </si>
  <si>
    <t>293/5</t>
  </si>
  <si>
    <t>293/4</t>
  </si>
  <si>
    <t>293/3</t>
  </si>
  <si>
    <t>293/2</t>
  </si>
  <si>
    <t>293/1</t>
  </si>
  <si>
    <t>292/4</t>
  </si>
  <si>
    <t>292/3</t>
  </si>
  <si>
    <t>292/2</t>
  </si>
  <si>
    <t>292/1</t>
  </si>
  <si>
    <t>295/4</t>
  </si>
  <si>
    <t>295/3</t>
  </si>
  <si>
    <t>295/2</t>
  </si>
  <si>
    <t>295/1</t>
  </si>
  <si>
    <t>294/1</t>
  </si>
  <si>
    <t>296/1</t>
  </si>
  <si>
    <t>296/2</t>
  </si>
  <si>
    <t>297/2</t>
  </si>
  <si>
    <t>297/1</t>
  </si>
  <si>
    <t>298/2</t>
  </si>
  <si>
    <t>298/1</t>
  </si>
  <si>
    <t>298/4</t>
  </si>
  <si>
    <t>298/3</t>
  </si>
  <si>
    <t>303/1</t>
  </si>
  <si>
    <t>303/2</t>
  </si>
  <si>
    <t>299/2</t>
  </si>
  <si>
    <t>299/1</t>
  </si>
  <si>
    <t>300/1</t>
  </si>
  <si>
    <t>301/3</t>
  </si>
  <si>
    <t>301/2</t>
  </si>
  <si>
    <t>301/1</t>
  </si>
  <si>
    <t>302/2</t>
  </si>
  <si>
    <t>302/1</t>
  </si>
  <si>
    <t>304/1</t>
  </si>
  <si>
    <t>305/1</t>
  </si>
  <si>
    <t>306/2</t>
  </si>
  <si>
    <t>306/1</t>
  </si>
  <si>
    <t>306/5</t>
  </si>
  <si>
    <t>306/4</t>
  </si>
  <si>
    <t>306/3</t>
  </si>
  <si>
    <t>307/1</t>
  </si>
  <si>
    <t>307/2</t>
  </si>
  <si>
    <t>313/2</t>
  </si>
  <si>
    <t>313/1</t>
  </si>
  <si>
    <t>310/2</t>
  </si>
  <si>
    <t>310/1</t>
  </si>
  <si>
    <t>310/3</t>
  </si>
  <si>
    <t>309/2</t>
  </si>
  <si>
    <t>309/1</t>
  </si>
  <si>
    <t>308/2</t>
  </si>
  <si>
    <t>308/1</t>
  </si>
  <si>
    <t>308/3</t>
  </si>
  <si>
    <t>311/1</t>
  </si>
  <si>
    <t>312/3</t>
  </si>
  <si>
    <t>312/2</t>
  </si>
  <si>
    <t>312/1</t>
  </si>
  <si>
    <t>312/5</t>
  </si>
  <si>
    <t>312/4</t>
  </si>
  <si>
    <t>316/1</t>
  </si>
  <si>
    <t>318/1</t>
  </si>
  <si>
    <t>319/1</t>
  </si>
  <si>
    <t>317/2</t>
  </si>
  <si>
    <t>317/1</t>
  </si>
  <si>
    <t>314/2</t>
  </si>
  <si>
    <t>314/1</t>
  </si>
  <si>
    <t>320/2</t>
  </si>
  <si>
    <t>320/1</t>
  </si>
  <si>
    <t>321/2</t>
  </si>
  <si>
    <t>321/1</t>
  </si>
  <si>
    <t>322/3</t>
  </si>
  <si>
    <t>322/2</t>
  </si>
  <si>
    <t>322/1</t>
  </si>
  <si>
    <t>323/2</t>
  </si>
  <si>
    <t>323/1</t>
  </si>
  <si>
    <t>324/1</t>
  </si>
  <si>
    <t>325/4</t>
  </si>
  <si>
    <t>325/3</t>
  </si>
  <si>
    <t>325/2</t>
  </si>
  <si>
    <t>325/1</t>
  </si>
  <si>
    <t>326/1</t>
  </si>
  <si>
    <t>326/5</t>
  </si>
  <si>
    <t>326/4</t>
  </si>
  <si>
    <t>326/3</t>
  </si>
  <si>
    <t>326/2</t>
  </si>
  <si>
    <t>327/1</t>
  </si>
  <si>
    <t>327/3</t>
  </si>
  <si>
    <t>327/2</t>
  </si>
  <si>
    <t>328/2</t>
  </si>
  <si>
    <t>328/1</t>
  </si>
  <si>
    <t>328/3</t>
  </si>
  <si>
    <t>329/1</t>
  </si>
  <si>
    <t>330/2</t>
  </si>
  <si>
    <t>330/1</t>
  </si>
  <si>
    <t>331/1</t>
  </si>
  <si>
    <t>332/2</t>
  </si>
  <si>
    <t>332/1</t>
  </si>
  <si>
    <t>335/3</t>
  </si>
  <si>
    <t>335/2</t>
  </si>
  <si>
    <t>335/1</t>
  </si>
  <si>
    <t>335/4</t>
  </si>
  <si>
    <t>334/1</t>
  </si>
  <si>
    <t>333/3</t>
  </si>
  <si>
    <t>333/2</t>
  </si>
  <si>
    <t>333/1</t>
  </si>
  <si>
    <t>333/5</t>
  </si>
  <si>
    <t>333/4</t>
  </si>
  <si>
    <t>336/2</t>
  </si>
  <si>
    <t>336/1</t>
  </si>
  <si>
    <t>337/2</t>
  </si>
  <si>
    <t>337/1</t>
  </si>
  <si>
    <t>337/3</t>
  </si>
  <si>
    <t>339/3</t>
  </si>
  <si>
    <t>339/2</t>
  </si>
  <si>
    <t>339/1</t>
  </si>
  <si>
    <t>338/1</t>
  </si>
  <si>
    <t>338/5</t>
  </si>
  <si>
    <t>338/4</t>
  </si>
  <si>
    <t>338/3</t>
  </si>
  <si>
    <t>338/2</t>
  </si>
  <si>
    <t>340/2</t>
  </si>
  <si>
    <t>340/1</t>
  </si>
  <si>
    <t>341/1</t>
  </si>
  <si>
    <t>342/1</t>
  </si>
  <si>
    <t>349/3</t>
  </si>
  <si>
    <t>349/2</t>
  </si>
  <si>
    <t>349/1</t>
  </si>
  <si>
    <t>349/4</t>
  </si>
  <si>
    <t>348/2</t>
  </si>
  <si>
    <t>348/1</t>
  </si>
  <si>
    <t>343/2</t>
  </si>
  <si>
    <t>343/1</t>
  </si>
  <si>
    <t>343/5</t>
  </si>
  <si>
    <t>343/4</t>
  </si>
  <si>
    <t>343/3</t>
  </si>
  <si>
    <t>344/2</t>
  </si>
  <si>
    <t>344/1</t>
  </si>
  <si>
    <t>344/3</t>
  </si>
  <si>
    <t>345/3</t>
  </si>
  <si>
    <t>345/2</t>
  </si>
  <si>
    <t>345/1</t>
  </si>
  <si>
    <t>345/4</t>
  </si>
  <si>
    <t>346/4</t>
  </si>
  <si>
    <t>346/3</t>
  </si>
  <si>
    <t>346/2</t>
  </si>
  <si>
    <t>346/1</t>
  </si>
  <si>
    <t>353/1</t>
  </si>
  <si>
    <t>355/2</t>
  </si>
  <si>
    <t>355/1</t>
  </si>
  <si>
    <t>351/1</t>
  </si>
  <si>
    <t>350/4</t>
  </si>
  <si>
    <t>350/3</t>
  </si>
  <si>
    <t>350/2</t>
  </si>
  <si>
    <t>350/1</t>
  </si>
  <si>
    <t>356/1</t>
  </si>
  <si>
    <t>352/1</t>
  </si>
  <si>
    <t>352/2</t>
  </si>
  <si>
    <t>354/1</t>
  </si>
  <si>
    <t>358/1</t>
  </si>
  <si>
    <t>357/4</t>
  </si>
  <si>
    <t>357/3</t>
  </si>
  <si>
    <t>357/2</t>
  </si>
  <si>
    <t>357/1</t>
  </si>
  <si>
    <t>359/3</t>
  </si>
  <si>
    <t>359/2</t>
  </si>
  <si>
    <t>359/1</t>
  </si>
  <si>
    <t>363/3</t>
  </si>
  <si>
    <t>363/2</t>
  </si>
  <si>
    <t>363/1</t>
  </si>
  <si>
    <t>360/2</t>
  </si>
  <si>
    <t>360/1</t>
  </si>
  <si>
    <t>360/3</t>
  </si>
  <si>
    <t>361/2</t>
  </si>
  <si>
    <t>361/1</t>
  </si>
  <si>
    <t>362/2</t>
  </si>
  <si>
    <t>362/1</t>
  </si>
  <si>
    <t>362/3</t>
  </si>
  <si>
    <t>364/4</t>
  </si>
  <si>
    <t>364/3</t>
  </si>
  <si>
    <t>364/2</t>
  </si>
  <si>
    <t>364/1</t>
  </si>
  <si>
    <t>366/2</t>
  </si>
  <si>
    <t>366/1</t>
  </si>
  <si>
    <t>366/3</t>
  </si>
  <si>
    <t>365/1</t>
  </si>
  <si>
    <t>365/4</t>
  </si>
  <si>
    <t>365/3</t>
  </si>
  <si>
    <t>365/2</t>
  </si>
  <si>
    <t>367/2</t>
  </si>
  <si>
    <t>367/1</t>
  </si>
  <si>
    <t>368/1</t>
  </si>
  <si>
    <t>369/1</t>
  </si>
  <si>
    <t>370/1</t>
  </si>
  <si>
    <t>370/2</t>
  </si>
  <si>
    <t>Data Resep</t>
  </si>
  <si>
    <t>Data Master Obat</t>
  </si>
  <si>
    <t>PT Enseval Putera Megatrading</t>
  </si>
  <si>
    <t xml:space="preserve"> A1H223</t>
  </si>
  <si>
    <t xml:space="preserve"> G90146BI</t>
  </si>
  <si>
    <t xml:space="preserve"> J82083B</t>
  </si>
  <si>
    <t xml:space="preserve"> 18TH079</t>
  </si>
  <si>
    <t xml:space="preserve"> G1923GT</t>
  </si>
  <si>
    <t xml:space="preserve"> FV0727</t>
  </si>
  <si>
    <t xml:space="preserve"> 780H19</t>
  </si>
  <si>
    <t xml:space="preserve"> KPJ54749</t>
  </si>
  <si>
    <t xml:space="preserve"> 9H0134</t>
  </si>
  <si>
    <t xml:space="preserve"> N20012</t>
  </si>
  <si>
    <t>E1M402</t>
  </si>
  <si>
    <t xml:space="preserve"> 24121L0240</t>
  </si>
  <si>
    <t>24121L0020</t>
  </si>
  <si>
    <t>24121L0270</t>
  </si>
  <si>
    <t>W23681707</t>
  </si>
  <si>
    <t>HTSVND21492</t>
  </si>
  <si>
    <t>HTSVND16466</t>
  </si>
  <si>
    <t xml:space="preserve"> HTSVND13355</t>
  </si>
  <si>
    <t>T5056009</t>
  </si>
  <si>
    <t>T5056010</t>
  </si>
  <si>
    <t>TPODA10244</t>
  </si>
  <si>
    <t>TPODA10202</t>
  </si>
  <si>
    <t>H81701B</t>
  </si>
  <si>
    <t>G81388B</t>
  </si>
  <si>
    <t>H21019</t>
  </si>
  <si>
    <t>CB9739</t>
  </si>
  <si>
    <t>CB9738</t>
  </si>
  <si>
    <t>CB9731</t>
  </si>
  <si>
    <t>CB9735</t>
  </si>
  <si>
    <t xml:space="preserve"> I93052S</t>
  </si>
  <si>
    <t>F91599B</t>
  </si>
  <si>
    <t>19RF3004</t>
  </si>
  <si>
    <t>KODE OBAT</t>
  </si>
  <si>
    <t>NAMA OBAT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</si>
</sst>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[$-409]d\-mmm\-yy;@"/>
    <numFmt numFmtId="166" formatCode="_(* #,##0_);_(* \(#,##0\);_(* &quot;-&quot;??_);_(@_)"/>
    <numFmt numFmtId="167" formatCode="[$-421]dd\ mmmm\ yyyy;@"/>
    <numFmt numFmtId="168" formatCode="[$-409]d\-mmm\-yyyy;@"/>
    <numFmt numFmtId="169" formatCode="[$-409]dd\-mmm\-yy;@"/>
    <numFmt numFmtId="170" formatCode="#,##0;[Red]#,##0"/>
    <numFmt numFmtId="171" formatCode="_(* #,##0.0_);_(* \(#,##0.0\);_(* &quot;-&quot;_);_(@_)"/>
    <numFmt numFmtId="172" formatCode="dd/mm/yyyy;@"/>
  </numFmts>
  <fonts count="2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charset val="1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EB4E2"/>
        <bgColor indexed="64"/>
      </patternFill>
    </fill>
    <fill>
      <patternFill patternType="solid">
        <fgColor rgb="FF96B3D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3" fillId="0" borderId="0"/>
    <xf numFmtId="0" fontId="18" fillId="0" borderId="0">
      <protection locked="0"/>
    </xf>
    <xf numFmtId="164" fontId="18" fillId="0" borderId="0">
      <protection locked="0"/>
    </xf>
    <xf numFmtId="0" fontId="24" fillId="0" borderId="0">
      <protection locked="0"/>
    </xf>
  </cellStyleXfs>
  <cellXfs count="193">
    <xf numFmtId="0" fontId="0" fillId="0" borderId="0" xfId="0"/>
    <xf numFmtId="0" fontId="2" fillId="2" borderId="1" xfId="2" applyFont="1" applyFill="1" applyBorder="1" applyAlignment="1">
      <alignment horizontal="center" vertical="center" wrapText="1"/>
    </xf>
    <xf numFmtId="1" fontId="2" fillId="2" borderId="1" xfId="3" applyNumberFormat="1" applyFont="1" applyFill="1" applyBorder="1" applyAlignment="1">
      <alignment horizontal="center" vertical="center" wrapText="1"/>
    </xf>
    <xf numFmtId="2" fontId="2" fillId="2" borderId="1" xfId="1" applyNumberFormat="1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horizontal="center" vertical="center"/>
    </xf>
    <xf numFmtId="165" fontId="2" fillId="2" borderId="1" xfId="3" applyNumberFormat="1" applyFont="1" applyFill="1" applyBorder="1" applyAlignment="1">
      <alignment horizontal="center" vertical="center"/>
    </xf>
    <xf numFmtId="1" fontId="2" fillId="2" borderId="1" xfId="3" applyNumberFormat="1" applyFont="1" applyFill="1" applyBorder="1" applyAlignment="1">
      <alignment horizontal="center" vertical="center"/>
    </xf>
    <xf numFmtId="0" fontId="5" fillId="2" borderId="2" xfId="3" applyFont="1" applyFill="1" applyBorder="1" applyAlignment="1">
      <alignment horizontal="center"/>
    </xf>
    <xf numFmtId="0" fontId="5" fillId="2" borderId="2" xfId="3" applyFont="1" applyFill="1" applyBorder="1"/>
    <xf numFmtId="0" fontId="5" fillId="2" borderId="2" xfId="3" applyFont="1" applyFill="1" applyBorder="1" applyAlignment="1">
      <alignment horizontal="left"/>
    </xf>
    <xf numFmtId="1" fontId="6" fillId="2" borderId="2" xfId="3" applyNumberFormat="1" applyFont="1" applyFill="1" applyBorder="1" applyAlignment="1">
      <alignment horizontal="center"/>
    </xf>
    <xf numFmtId="2" fontId="6" fillId="2" borderId="2" xfId="1" applyNumberFormat="1" applyFont="1" applyFill="1" applyBorder="1" applyAlignment="1">
      <alignment horizontal="right"/>
    </xf>
    <xf numFmtId="1" fontId="6" fillId="2" borderId="2" xfId="3" applyNumberFormat="1" applyFont="1" applyFill="1" applyBorder="1" applyAlignment="1">
      <alignment horizontal="right"/>
    </xf>
    <xf numFmtId="3" fontId="6" fillId="2" borderId="2" xfId="3" applyNumberFormat="1" applyFont="1" applyFill="1" applyBorder="1" applyAlignment="1">
      <alignment vertical="center"/>
    </xf>
    <xf numFmtId="0" fontId="6" fillId="2" borderId="2" xfId="3" applyFont="1" applyFill="1" applyBorder="1" applyAlignment="1">
      <alignment horizontal="right"/>
    </xf>
    <xf numFmtId="37" fontId="6" fillId="2" borderId="2" xfId="3" applyNumberFormat="1" applyFont="1" applyFill="1" applyBorder="1" applyAlignment="1">
      <alignment horizontal="right"/>
    </xf>
    <xf numFmtId="0" fontId="6" fillId="2" borderId="2" xfId="3" applyFont="1" applyFill="1" applyBorder="1" applyAlignment="1">
      <alignment horizontal="center"/>
    </xf>
    <xf numFmtId="165" fontId="6" fillId="2" borderId="2" xfId="3" applyNumberFormat="1" applyFont="1" applyFill="1" applyBorder="1" applyAlignment="1">
      <alignment horizontal="center"/>
    </xf>
    <xf numFmtId="1" fontId="5" fillId="2" borderId="2" xfId="3" applyNumberFormat="1" applyFont="1" applyFill="1" applyBorder="1" applyAlignment="1">
      <alignment horizontal="center"/>
    </xf>
    <xf numFmtId="0" fontId="6" fillId="2" borderId="2" xfId="5" applyFont="1" applyFill="1" applyBorder="1" applyAlignment="1">
      <alignment vertical="top"/>
    </xf>
    <xf numFmtId="0" fontId="6" fillId="2" borderId="2" xfId="5" applyFont="1" applyFill="1" applyBorder="1" applyAlignment="1">
      <alignment horizontal="left" vertical="top"/>
    </xf>
    <xf numFmtId="0" fontId="6" fillId="2" borderId="2" xfId="5" applyFont="1" applyFill="1" applyBorder="1" applyAlignment="1">
      <alignment horizontal="center"/>
    </xf>
    <xf numFmtId="165" fontId="5" fillId="2" borderId="2" xfId="3" applyNumberFormat="1" applyFont="1" applyFill="1" applyBorder="1" applyAlignment="1">
      <alignment horizontal="center"/>
    </xf>
    <xf numFmtId="2" fontId="6" fillId="2" borderId="2" xfId="3" applyNumberFormat="1" applyFont="1" applyFill="1" applyBorder="1" applyAlignment="1"/>
    <xf numFmtId="0" fontId="5" fillId="2" borderId="2" xfId="5" applyFont="1" applyFill="1" applyBorder="1" applyAlignment="1">
      <alignment vertical="top"/>
    </xf>
    <xf numFmtId="166" fontId="6" fillId="2" borderId="2" xfId="3" applyNumberFormat="1" applyFont="1" applyFill="1" applyBorder="1" applyAlignment="1">
      <alignment horizontal="right"/>
    </xf>
    <xf numFmtId="0" fontId="6" fillId="2" borderId="2" xfId="3" applyFont="1" applyFill="1" applyBorder="1" applyAlignment="1">
      <alignment vertical="top"/>
    </xf>
    <xf numFmtId="0" fontId="6" fillId="2" borderId="2" xfId="3" applyFont="1" applyFill="1" applyBorder="1" applyAlignment="1">
      <alignment horizontal="left" vertical="top"/>
    </xf>
    <xf numFmtId="2" fontId="6" fillId="2" borderId="2" xfId="1" applyNumberFormat="1" applyFont="1" applyFill="1" applyBorder="1" applyAlignment="1"/>
    <xf numFmtId="0" fontId="6" fillId="2" borderId="2" xfId="3" applyFont="1" applyFill="1" applyBorder="1" applyAlignment="1">
      <alignment horizontal="center" vertical="top"/>
    </xf>
    <xf numFmtId="165" fontId="6" fillId="2" borderId="2" xfId="3" applyNumberFormat="1" applyFont="1" applyFill="1" applyBorder="1" applyAlignment="1">
      <alignment horizontal="center" vertical="top"/>
    </xf>
    <xf numFmtId="1" fontId="6" fillId="2" borderId="2" xfId="3" applyNumberFormat="1" applyFont="1" applyFill="1" applyBorder="1" applyAlignment="1">
      <alignment horizontal="center" vertical="top"/>
    </xf>
    <xf numFmtId="1" fontId="5" fillId="2" borderId="2" xfId="3" applyNumberFormat="1" applyFont="1" applyFill="1" applyBorder="1" applyAlignment="1">
      <alignment horizontal="center" vertical="top"/>
    </xf>
    <xf numFmtId="0" fontId="5" fillId="2" borderId="2" xfId="5" applyFont="1" applyFill="1" applyBorder="1" applyAlignment="1">
      <alignment horizontal="left" vertical="top"/>
    </xf>
    <xf numFmtId="2" fontId="6" fillId="2" borderId="2" xfId="3" applyNumberFormat="1" applyFont="1" applyFill="1" applyBorder="1" applyAlignment="1">
      <alignment horizontal="right"/>
    </xf>
    <xf numFmtId="0" fontId="6" fillId="2" borderId="2" xfId="5" applyFont="1" applyFill="1" applyBorder="1" applyAlignment="1">
      <alignment horizontal="left" vertical="top" indent="1"/>
    </xf>
    <xf numFmtId="0" fontId="6" fillId="2" borderId="2" xfId="5" applyFont="1" applyFill="1" applyBorder="1" applyAlignment="1"/>
    <xf numFmtId="0" fontId="6" fillId="2" borderId="2" xfId="5" applyFont="1" applyFill="1" applyBorder="1" applyAlignment="1">
      <alignment horizontal="left" vertical="center"/>
    </xf>
    <xf numFmtId="0" fontId="6" fillId="2" borderId="2" xfId="3" applyFont="1" applyFill="1" applyBorder="1"/>
    <xf numFmtId="0" fontId="6" fillId="2" borderId="2" xfId="3" applyFont="1" applyFill="1" applyBorder="1" applyAlignment="1">
      <alignment horizontal="left"/>
    </xf>
    <xf numFmtId="2" fontId="6" fillId="2" borderId="2" xfId="1" applyNumberFormat="1" applyFont="1" applyFill="1" applyBorder="1" applyAlignment="1">
      <alignment horizontal="center"/>
    </xf>
    <xf numFmtId="165" fontId="6" fillId="2" borderId="0" xfId="3" applyNumberFormat="1" applyFont="1" applyFill="1" applyBorder="1" applyAlignment="1">
      <alignment horizontal="center"/>
    </xf>
    <xf numFmtId="0" fontId="5" fillId="2" borderId="2" xfId="5" applyFont="1" applyFill="1" applyBorder="1" applyAlignment="1">
      <alignment horizontal="center" vertical="top"/>
    </xf>
    <xf numFmtId="0" fontId="5" fillId="2" borderId="2" xfId="3" applyFont="1" applyFill="1" applyBorder="1" applyAlignment="1">
      <alignment horizontal="center" vertical="top"/>
    </xf>
    <xf numFmtId="2" fontId="5" fillId="2" borderId="2" xfId="1" applyNumberFormat="1" applyFont="1" applyFill="1" applyBorder="1" applyAlignment="1">
      <alignment vertical="top"/>
    </xf>
    <xf numFmtId="1" fontId="5" fillId="2" borderId="2" xfId="3" applyNumberFormat="1" applyFont="1" applyFill="1" applyBorder="1" applyAlignment="1">
      <alignment horizontal="right" vertical="top"/>
    </xf>
    <xf numFmtId="165" fontId="5" fillId="2" borderId="2" xfId="3" quotePrefix="1" applyNumberFormat="1" applyFont="1" applyFill="1" applyBorder="1" applyAlignment="1">
      <alignment horizontal="center" vertical="top"/>
    </xf>
    <xf numFmtId="1" fontId="6" fillId="2" borderId="2" xfId="3" applyNumberFormat="1" applyFont="1" applyFill="1" applyBorder="1" applyAlignment="1"/>
    <xf numFmtId="0" fontId="6" fillId="2" borderId="2" xfId="3" applyFont="1" applyFill="1" applyBorder="1" applyAlignment="1">
      <alignment horizontal="center" vertical="center"/>
    </xf>
    <xf numFmtId="0" fontId="6" fillId="2" borderId="2" xfId="5" applyFont="1" applyFill="1" applyBorder="1" applyAlignment="1">
      <alignment horizontal="left" vertical="top" wrapText="1"/>
    </xf>
    <xf numFmtId="1" fontId="6" fillId="2" borderId="2" xfId="3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1" fontId="6" fillId="2" borderId="2" xfId="3" applyNumberFormat="1" applyFont="1" applyFill="1" applyBorder="1" applyAlignment="1">
      <alignment horizontal="center" vertical="top" wrapText="1"/>
    </xf>
    <xf numFmtId="0" fontId="6" fillId="2" borderId="2" xfId="3" applyFont="1" applyFill="1" applyBorder="1" applyAlignment="1">
      <alignment horizontal="center" vertical="top" wrapText="1"/>
    </xf>
    <xf numFmtId="165" fontId="6" fillId="2" borderId="2" xfId="3" applyNumberFormat="1" applyFont="1" applyFill="1" applyBorder="1" applyAlignment="1">
      <alignment horizontal="center" vertical="top" wrapText="1"/>
    </xf>
    <xf numFmtId="0" fontId="5" fillId="2" borderId="2" xfId="3" applyFont="1" applyFill="1" applyBorder="1" applyAlignment="1" applyProtection="1">
      <alignment horizontal="left" vertical="top"/>
    </xf>
    <xf numFmtId="0" fontId="7" fillId="2" borderId="2" xfId="0" applyFont="1" applyFill="1" applyBorder="1"/>
    <xf numFmtId="0" fontId="5" fillId="2" borderId="2" xfId="5" applyFont="1" applyFill="1" applyBorder="1" applyAlignment="1">
      <alignment horizontal="center"/>
    </xf>
    <xf numFmtId="2" fontId="5" fillId="2" borderId="2" xfId="1" applyNumberFormat="1" applyFont="1" applyFill="1" applyBorder="1" applyAlignment="1">
      <alignment horizontal="right"/>
    </xf>
    <xf numFmtId="1" fontId="5" fillId="2" borderId="2" xfId="3" applyNumberFormat="1" applyFont="1" applyFill="1" applyBorder="1" applyAlignment="1">
      <alignment horizontal="right"/>
    </xf>
    <xf numFmtId="37" fontId="5" fillId="2" borderId="2" xfId="3" applyNumberFormat="1" applyFont="1" applyFill="1" applyBorder="1" applyAlignment="1">
      <alignment horizontal="right"/>
    </xf>
    <xf numFmtId="0" fontId="8" fillId="2" borderId="2" xfId="0" applyFont="1" applyFill="1" applyBorder="1" applyAlignment="1">
      <alignment vertical="center" wrapText="1"/>
    </xf>
    <xf numFmtId="0" fontId="9" fillId="2" borderId="2" xfId="3" applyFont="1" applyFill="1" applyBorder="1" applyAlignment="1">
      <alignment horizontal="center"/>
    </xf>
    <xf numFmtId="2" fontId="6" fillId="2" borderId="2" xfId="3" applyNumberFormat="1" applyFont="1" applyFill="1" applyBorder="1" applyAlignment="1">
      <alignment horizontal="center"/>
    </xf>
    <xf numFmtId="167" fontId="6" fillId="2" borderId="2" xfId="3" applyNumberFormat="1" applyFont="1" applyFill="1" applyBorder="1" applyAlignment="1">
      <alignment horizontal="center"/>
    </xf>
    <xf numFmtId="0" fontId="6" fillId="2" borderId="2" xfId="5" applyFont="1" applyFill="1" applyBorder="1" applyAlignment="1" applyProtection="1">
      <alignment vertical="top"/>
    </xf>
    <xf numFmtId="165" fontId="6" fillId="2" borderId="2" xfId="2" applyNumberFormat="1" applyFont="1" applyFill="1" applyBorder="1" applyAlignment="1">
      <alignment horizontal="center" vertical="top"/>
    </xf>
    <xf numFmtId="165" fontId="5" fillId="2" borderId="2" xfId="3" applyNumberFormat="1" applyFont="1" applyFill="1" applyBorder="1" applyAlignment="1">
      <alignment horizontal="center" vertical="top"/>
    </xf>
    <xf numFmtId="0" fontId="6" fillId="2" borderId="2" xfId="5" applyFont="1" applyFill="1" applyBorder="1" applyAlignment="1">
      <alignment horizontal="left"/>
    </xf>
    <xf numFmtId="0" fontId="10" fillId="2" borderId="2" xfId="0" applyFont="1" applyFill="1" applyBorder="1"/>
    <xf numFmtId="0" fontId="6" fillId="2" borderId="2" xfId="2" quotePrefix="1" applyNumberFormat="1" applyFont="1" applyFill="1" applyBorder="1" applyAlignment="1">
      <alignment horizontal="center" vertical="top"/>
    </xf>
    <xf numFmtId="0" fontId="6" fillId="2" borderId="2" xfId="0" applyFont="1" applyFill="1" applyBorder="1" applyAlignment="1">
      <alignment vertical="top"/>
    </xf>
    <xf numFmtId="0" fontId="7" fillId="2" borderId="2" xfId="5" applyFont="1" applyFill="1" applyBorder="1" applyAlignment="1" applyProtection="1">
      <alignment horizontal="left" vertical="top"/>
    </xf>
    <xf numFmtId="0" fontId="7" fillId="2" borderId="2" xfId="5" applyFont="1" applyFill="1" applyBorder="1" applyAlignment="1">
      <alignment horizontal="left" vertical="top"/>
    </xf>
    <xf numFmtId="168" fontId="6" fillId="2" borderId="2" xfId="3" applyNumberFormat="1" applyFont="1" applyFill="1" applyBorder="1" applyAlignment="1">
      <alignment horizontal="center"/>
    </xf>
    <xf numFmtId="168" fontId="5" fillId="2" borderId="2" xfId="3" applyNumberFormat="1" applyFont="1" applyFill="1" applyBorder="1" applyAlignment="1">
      <alignment horizontal="center"/>
    </xf>
    <xf numFmtId="0" fontId="6" fillId="2" borderId="2" xfId="5" applyFont="1" applyFill="1" applyBorder="1" applyAlignment="1">
      <alignment vertical="center"/>
    </xf>
    <xf numFmtId="0" fontId="6" fillId="2" borderId="1" xfId="5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1" fontId="6" fillId="2" borderId="1" xfId="3" applyNumberFormat="1" applyFont="1" applyFill="1" applyBorder="1" applyAlignment="1">
      <alignment horizontal="center"/>
    </xf>
    <xf numFmtId="2" fontId="6" fillId="2" borderId="1" xfId="1" applyNumberFormat="1" applyFont="1" applyFill="1" applyBorder="1" applyAlignment="1"/>
    <xf numFmtId="1" fontId="6" fillId="2" borderId="1" xfId="3" applyNumberFormat="1" applyFont="1" applyFill="1" applyBorder="1" applyAlignment="1">
      <alignment horizontal="right"/>
    </xf>
    <xf numFmtId="3" fontId="6" fillId="2" borderId="1" xfId="3" applyNumberFormat="1" applyFont="1" applyFill="1" applyBorder="1" applyAlignment="1">
      <alignment vertical="center"/>
    </xf>
    <xf numFmtId="0" fontId="6" fillId="2" borderId="1" xfId="3" applyFont="1" applyFill="1" applyBorder="1" applyAlignment="1">
      <alignment horizontal="right"/>
    </xf>
    <xf numFmtId="37" fontId="6" fillId="2" borderId="1" xfId="3" applyNumberFormat="1" applyFont="1" applyFill="1" applyBorder="1" applyAlignment="1">
      <alignment horizontal="right"/>
    </xf>
    <xf numFmtId="0" fontId="6" fillId="2" borderId="1" xfId="3" applyFont="1" applyFill="1" applyBorder="1" applyAlignment="1">
      <alignment horizontal="center" vertical="top"/>
    </xf>
    <xf numFmtId="165" fontId="6" fillId="2" borderId="1" xfId="3" applyNumberFormat="1" applyFont="1" applyFill="1" applyBorder="1" applyAlignment="1">
      <alignment horizontal="center" vertical="top"/>
    </xf>
    <xf numFmtId="1" fontId="6" fillId="2" borderId="1" xfId="3" applyNumberFormat="1" applyFont="1" applyFill="1" applyBorder="1" applyAlignment="1">
      <alignment horizontal="center" vertical="top"/>
    </xf>
    <xf numFmtId="1" fontId="5" fillId="2" borderId="1" xfId="3" applyNumberFormat="1" applyFont="1" applyFill="1" applyBorder="1" applyAlignment="1">
      <alignment horizontal="center" vertical="top"/>
    </xf>
    <xf numFmtId="0" fontId="5" fillId="2" borderId="2" xfId="3" applyFont="1" applyFill="1" applyBorder="1" applyAlignment="1">
      <alignment vertical="top"/>
    </xf>
    <xf numFmtId="0" fontId="5" fillId="2" borderId="2" xfId="3" applyFont="1" applyFill="1" applyBorder="1" applyAlignment="1">
      <alignment horizontal="left" vertical="top"/>
    </xf>
    <xf numFmtId="2" fontId="5" fillId="2" borderId="2" xfId="3" applyNumberFormat="1" applyFont="1" applyFill="1" applyBorder="1" applyAlignment="1"/>
    <xf numFmtId="0" fontId="0" fillId="0" borderId="2" xfId="0" applyBorder="1"/>
    <xf numFmtId="0" fontId="0" fillId="0" borderId="0" xfId="0" applyAlignment="1">
      <alignment horizontal="center"/>
    </xf>
    <xf numFmtId="0" fontId="13" fillId="0" borderId="2" xfId="0" applyFont="1" applyBorder="1"/>
    <xf numFmtId="0" fontId="17" fillId="0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3" fillId="0" borderId="0" xfId="0" applyFont="1"/>
    <xf numFmtId="0" fontId="19" fillId="0" borderId="2" xfId="6" applyFont="1" applyFill="1" applyBorder="1" applyAlignment="1" applyProtection="1">
      <alignment horizontal="left" vertical="top"/>
    </xf>
    <xf numFmtId="0" fontId="19" fillId="0" borderId="2" xfId="6" applyFont="1" applyBorder="1" applyAlignment="1" applyProtection="1">
      <alignment horizontal="center"/>
    </xf>
    <xf numFmtId="1" fontId="19" fillId="0" borderId="2" xfId="7" applyNumberFormat="1" applyFont="1" applyBorder="1" applyAlignment="1" applyProtection="1">
      <alignment horizontal="center"/>
    </xf>
    <xf numFmtId="1" fontId="19" fillId="2" borderId="2" xfId="7" applyNumberFormat="1" applyFont="1" applyFill="1" applyBorder="1" applyAlignment="1" applyProtection="1">
      <alignment horizontal="center"/>
    </xf>
    <xf numFmtId="0" fontId="19" fillId="0" borderId="0" xfId="6" applyFont="1" applyAlignment="1" applyProtection="1"/>
    <xf numFmtId="0" fontId="20" fillId="3" borderId="2" xfId="6" applyFont="1" applyFill="1" applyBorder="1" applyAlignment="1" applyProtection="1">
      <alignment horizontal="center" vertical="center"/>
    </xf>
    <xf numFmtId="169" fontId="20" fillId="3" borderId="2" xfId="6" applyNumberFormat="1" applyFont="1" applyFill="1" applyBorder="1" applyAlignment="1" applyProtection="1">
      <alignment horizontal="center" vertical="center"/>
    </xf>
    <xf numFmtId="168" fontId="20" fillId="3" borderId="2" xfId="6" applyNumberFormat="1" applyFont="1" applyFill="1" applyBorder="1" applyAlignment="1" applyProtection="1">
      <alignment horizontal="center" vertical="center"/>
    </xf>
    <xf numFmtId="49" fontId="20" fillId="3" borderId="2" xfId="6" applyNumberFormat="1" applyFont="1" applyFill="1" applyBorder="1" applyAlignment="1" applyProtection="1">
      <alignment horizontal="center" vertical="center"/>
    </xf>
    <xf numFmtId="170" fontId="20" fillId="3" borderId="2" xfId="6" applyNumberFormat="1" applyFont="1" applyFill="1" applyBorder="1" applyAlignment="1" applyProtection="1">
      <alignment horizontal="center" vertical="center" wrapText="1"/>
    </xf>
    <xf numFmtId="164" fontId="20" fillId="3" borderId="2" xfId="6" applyNumberFormat="1" applyFont="1" applyFill="1" applyBorder="1" applyAlignment="1" applyProtection="1">
      <alignment horizontal="center" vertical="center"/>
    </xf>
    <xf numFmtId="170" fontId="20" fillId="3" borderId="2" xfId="6" applyNumberFormat="1" applyFont="1" applyFill="1" applyBorder="1" applyAlignment="1" applyProtection="1">
      <alignment horizontal="center" vertical="center"/>
    </xf>
    <xf numFmtId="171" fontId="20" fillId="3" borderId="2" xfId="6" applyNumberFormat="1" applyFont="1" applyFill="1" applyBorder="1" applyAlignment="1" applyProtection="1">
      <alignment horizontal="center" vertical="center"/>
    </xf>
    <xf numFmtId="0" fontId="21" fillId="2" borderId="2" xfId="5" applyFont="1" applyFill="1" applyBorder="1" applyAlignment="1">
      <alignment vertical="top"/>
    </xf>
    <xf numFmtId="166" fontId="19" fillId="2" borderId="2" xfId="7" applyNumberFormat="1" applyFont="1" applyFill="1" applyBorder="1" applyAlignment="1" applyProtection="1">
      <alignment horizontal="center"/>
    </xf>
    <xf numFmtId="0" fontId="9" fillId="2" borderId="2" xfId="6" applyFont="1" applyFill="1" applyBorder="1" applyAlignment="1" applyProtection="1">
      <alignment horizontal="center" vertical="center"/>
    </xf>
    <xf numFmtId="169" fontId="9" fillId="2" borderId="2" xfId="6" quotePrefix="1" applyNumberFormat="1" applyFont="1" applyFill="1" applyBorder="1" applyAlignment="1" applyProtection="1">
      <alignment horizontal="center" vertical="center"/>
    </xf>
    <xf numFmtId="0" fontId="22" fillId="2" borderId="2" xfId="6" applyFont="1" applyFill="1" applyBorder="1" applyAlignment="1" applyProtection="1">
      <alignment horizontal="center" vertical="center"/>
    </xf>
    <xf numFmtId="14" fontId="9" fillId="2" borderId="2" xfId="6" quotePrefix="1" applyNumberFormat="1" applyFont="1" applyFill="1" applyBorder="1" applyAlignment="1" applyProtection="1">
      <alignment horizontal="center" vertical="center"/>
    </xf>
    <xf numFmtId="49" fontId="9" fillId="2" borderId="2" xfId="6" quotePrefix="1" applyNumberFormat="1" applyFont="1" applyFill="1" applyBorder="1" applyAlignment="1" applyProtection="1">
      <alignment horizontal="center" vertical="center"/>
    </xf>
    <xf numFmtId="164" fontId="9" fillId="2" borderId="2" xfId="6" applyNumberFormat="1" applyFont="1" applyFill="1" applyBorder="1" applyAlignment="1" applyProtection="1">
      <alignment horizontal="center" vertical="center"/>
    </xf>
    <xf numFmtId="170" fontId="9" fillId="2" borderId="2" xfId="6" applyNumberFormat="1" applyFont="1" applyFill="1" applyBorder="1" applyAlignment="1" applyProtection="1">
      <alignment horizontal="center" vertical="center" wrapText="1"/>
    </xf>
    <xf numFmtId="3" fontId="0" fillId="0" borderId="2" xfId="0" applyNumberFormat="1" applyBorder="1" applyAlignment="1">
      <alignment vertical="center" wrapText="1"/>
    </xf>
    <xf numFmtId="0" fontId="21" fillId="2" borderId="2" xfId="3" applyFont="1" applyFill="1" applyBorder="1" applyAlignment="1">
      <alignment vertical="top"/>
    </xf>
    <xf numFmtId="0" fontId="21" fillId="2" borderId="2" xfId="5" applyFont="1" applyFill="1" applyBorder="1" applyAlignment="1" applyProtection="1">
      <alignment vertical="top"/>
    </xf>
    <xf numFmtId="0" fontId="21" fillId="2" borderId="2" xfId="5" applyFont="1" applyFill="1" applyBorder="1" applyAlignment="1"/>
    <xf numFmtId="0" fontId="21" fillId="2" borderId="2" xfId="3" applyFont="1" applyFill="1" applyBorder="1"/>
    <xf numFmtId="14" fontId="9" fillId="2" borderId="2" xfId="6" applyNumberFormat="1" applyFont="1" applyFill="1" applyBorder="1" applyAlignment="1" applyProtection="1">
      <alignment horizontal="center" vertical="center"/>
    </xf>
    <xf numFmtId="49" fontId="9" fillId="2" borderId="2" xfId="6" applyNumberFormat="1" applyFont="1" applyFill="1" applyBorder="1" applyAlignment="1" applyProtection="1">
      <alignment horizontal="center" vertical="center"/>
    </xf>
    <xf numFmtId="0" fontId="0" fillId="2" borderId="0" xfId="0" applyFill="1"/>
    <xf numFmtId="0" fontId="19" fillId="0" borderId="0" xfId="6" applyFont="1" applyBorder="1" applyAlignment="1" applyProtection="1"/>
    <xf numFmtId="0" fontId="23" fillId="0" borderId="0" xfId="0" applyFont="1" applyFill="1" applyAlignment="1">
      <alignment horizontal="left" vertical="top"/>
    </xf>
    <xf numFmtId="0" fontId="19" fillId="0" borderId="0" xfId="6" applyFont="1" applyBorder="1" applyAlignment="1" applyProtection="1">
      <alignment horizontal="center"/>
    </xf>
    <xf numFmtId="1" fontId="19" fillId="0" borderId="0" xfId="6" applyNumberFormat="1" applyFont="1" applyBorder="1" applyAlignment="1" applyProtection="1">
      <alignment horizontal="center"/>
    </xf>
    <xf numFmtId="1" fontId="19" fillId="2" borderId="0" xfId="6" applyNumberFormat="1" applyFont="1" applyFill="1" applyBorder="1" applyAlignment="1" applyProtection="1">
      <alignment horizontal="center"/>
    </xf>
    <xf numFmtId="0" fontId="19" fillId="4" borderId="0" xfId="6" applyFont="1" applyFill="1" applyAlignment="1" applyProtection="1">
      <alignment horizontal="center"/>
    </xf>
    <xf numFmtId="169" fontId="19" fillId="5" borderId="0" xfId="6" applyNumberFormat="1" applyFont="1" applyFill="1" applyAlignment="1" applyProtection="1">
      <alignment horizontal="center"/>
    </xf>
    <xf numFmtId="0" fontId="22" fillId="4" borderId="0" xfId="6" applyFont="1" applyFill="1" applyAlignment="1" applyProtection="1">
      <alignment horizontal="left" indent="1"/>
    </xf>
    <xf numFmtId="0" fontId="9" fillId="4" borderId="0" xfId="6" applyFont="1" applyFill="1" applyBorder="1" applyAlignment="1" applyProtection="1">
      <alignment horizontal="left" indent="1"/>
    </xf>
    <xf numFmtId="172" fontId="19" fillId="4" borderId="0" xfId="6" applyNumberFormat="1" applyFont="1" applyFill="1" applyAlignment="1" applyProtection="1">
      <alignment horizontal="center"/>
    </xf>
    <xf numFmtId="49" fontId="19" fillId="4" borderId="0" xfId="6" applyNumberFormat="1" applyFont="1" applyFill="1" applyAlignment="1" applyProtection="1">
      <alignment horizontal="center"/>
    </xf>
    <xf numFmtId="0" fontId="19" fillId="4" borderId="0" xfId="6" applyFont="1" applyFill="1" applyAlignment="1" applyProtection="1">
      <alignment horizontal="left" indent="1"/>
    </xf>
    <xf numFmtId="170" fontId="19" fillId="0" borderId="3" xfId="6" applyNumberFormat="1" applyFont="1" applyBorder="1" applyAlignment="1" applyProtection="1">
      <alignment horizontal="right" indent="1"/>
    </xf>
    <xf numFmtId="1" fontId="19" fillId="0" borderId="2" xfId="6" applyNumberFormat="1" applyFont="1" applyBorder="1" applyAlignment="1" applyProtection="1">
      <alignment horizontal="right"/>
    </xf>
    <xf numFmtId="1" fontId="19" fillId="2" borderId="2" xfId="6" applyNumberFormat="1" applyFont="1" applyFill="1" applyBorder="1" applyAlignment="1" applyProtection="1">
      <alignment horizontal="right"/>
    </xf>
    <xf numFmtId="0" fontId="23" fillId="0" borderId="0" xfId="0" applyFont="1" applyFill="1"/>
    <xf numFmtId="0" fontId="23" fillId="0" borderId="0" xfId="0" applyFont="1"/>
    <xf numFmtId="170" fontId="19" fillId="0" borderId="2" xfId="6" applyNumberFormat="1" applyFont="1" applyBorder="1" applyAlignment="1" applyProtection="1">
      <alignment horizontal="right" indent="1"/>
    </xf>
    <xf numFmtId="1" fontId="19" fillId="2" borderId="2" xfId="6" quotePrefix="1" applyNumberFormat="1" applyFont="1" applyFill="1" applyBorder="1" applyAlignment="1" applyProtection="1">
      <alignment horizontal="right"/>
    </xf>
    <xf numFmtId="1" fontId="20" fillId="2" borderId="2" xfId="8" applyNumberFormat="1" applyFont="1" applyFill="1" applyBorder="1" applyAlignment="1" applyProtection="1">
      <alignment horizontal="right"/>
    </xf>
    <xf numFmtId="0" fontId="23" fillId="2" borderId="2" xfId="0" applyFont="1" applyFill="1" applyBorder="1"/>
    <xf numFmtId="43" fontId="0" fillId="0" borderId="2" xfId="0" applyNumberFormat="1" applyBorder="1" applyAlignment="1">
      <alignment vertical="center" wrapText="1"/>
    </xf>
    <xf numFmtId="0" fontId="23" fillId="0" borderId="2" xfId="5" applyFont="1" applyFill="1" applyBorder="1" applyAlignment="1" applyProtection="1">
      <alignment horizontal="left" vertical="top"/>
    </xf>
    <xf numFmtId="0" fontId="9" fillId="0" borderId="2" xfId="3" applyFont="1" applyFill="1" applyBorder="1" applyAlignment="1">
      <alignment vertical="top"/>
    </xf>
    <xf numFmtId="0" fontId="21" fillId="0" borderId="2" xfId="5" applyFont="1" applyFill="1" applyBorder="1" applyAlignment="1">
      <alignment vertical="top"/>
    </xf>
    <xf numFmtId="0" fontId="21" fillId="0" borderId="2" xfId="0" applyFont="1" applyFill="1" applyBorder="1" applyAlignment="1">
      <alignment vertical="top"/>
    </xf>
    <xf numFmtId="0" fontId="21" fillId="0" borderId="2" xfId="5" applyFont="1" applyFill="1" applyBorder="1" applyAlignment="1">
      <alignment horizontal="left" vertical="top"/>
    </xf>
    <xf numFmtId="0" fontId="21" fillId="0" borderId="2" xfId="5" applyFont="1" applyFill="1" applyBorder="1" applyAlignment="1">
      <alignment horizontal="left"/>
    </xf>
    <xf numFmtId="0" fontId="21" fillId="0" borderId="2" xfId="3" applyFont="1" applyFill="1" applyBorder="1" applyAlignment="1">
      <alignment vertical="top"/>
    </xf>
    <xf numFmtId="0" fontId="9" fillId="2" borderId="2" xfId="5" applyFont="1" applyFill="1" applyBorder="1" applyAlignment="1">
      <alignment vertical="top"/>
    </xf>
    <xf numFmtId="43" fontId="13" fillId="0" borderId="2" xfId="0" applyNumberFormat="1" applyFont="1" applyBorder="1" applyAlignment="1">
      <alignment horizontal="right" vertical="center" wrapText="1"/>
    </xf>
    <xf numFmtId="3" fontId="13" fillId="0" borderId="2" xfId="0" applyNumberFormat="1" applyFont="1" applyBorder="1" applyAlignment="1">
      <alignment vertical="center" wrapText="1"/>
    </xf>
    <xf numFmtId="3" fontId="23" fillId="0" borderId="2" xfId="0" applyNumberFormat="1" applyFont="1" applyBorder="1" applyAlignment="1">
      <alignment horizontal="right" vertical="center" wrapText="1"/>
    </xf>
    <xf numFmtId="0" fontId="21" fillId="2" borderId="2" xfId="5" applyFont="1" applyFill="1" applyBorder="1" applyAlignment="1">
      <alignment horizontal="left" vertical="top" indent="1"/>
    </xf>
    <xf numFmtId="0" fontId="21" fillId="0" borderId="2" xfId="3" applyFont="1" applyFill="1" applyBorder="1"/>
    <xf numFmtId="0" fontId="19" fillId="2" borderId="0" xfId="6" applyFont="1" applyFill="1" applyAlignment="1" applyProtection="1"/>
    <xf numFmtId="169" fontId="9" fillId="2" borderId="2" xfId="6" applyNumberFormat="1" applyFont="1" applyFill="1" applyBorder="1" applyAlignment="1" applyProtection="1">
      <alignment horizontal="center" vertical="center"/>
    </xf>
    <xf numFmtId="0" fontId="20" fillId="2" borderId="2" xfId="6" applyFont="1" applyFill="1" applyBorder="1" applyAlignment="1" applyProtection="1">
      <alignment horizontal="center" vertical="center"/>
    </xf>
    <xf numFmtId="168" fontId="9" fillId="2" borderId="2" xfId="6" quotePrefix="1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/>
    </xf>
    <xf numFmtId="170" fontId="9" fillId="2" borderId="2" xfId="6" applyNumberFormat="1" applyFont="1" applyFill="1" applyBorder="1" applyAlignment="1" applyProtection="1">
      <alignment horizontal="right" vertical="center"/>
    </xf>
    <xf numFmtId="165" fontId="2" fillId="2" borderId="0" xfId="3" applyNumberFormat="1" applyFont="1" applyFill="1" applyBorder="1" applyAlignment="1">
      <alignment vertical="center"/>
    </xf>
    <xf numFmtId="0" fontId="25" fillId="2" borderId="2" xfId="2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right"/>
    </xf>
    <xf numFmtId="0" fontId="13" fillId="0" borderId="2" xfId="0" applyFont="1" applyBorder="1" applyAlignment="1">
      <alignment horizontal="center"/>
    </xf>
    <xf numFmtId="0" fontId="2" fillId="2" borderId="2" xfId="2" applyFont="1" applyFill="1" applyBorder="1" applyAlignment="1">
      <alignment horizontal="center" vertical="center" wrapText="1"/>
    </xf>
    <xf numFmtId="165" fontId="2" fillId="2" borderId="2" xfId="3" applyNumberFormat="1" applyFont="1" applyFill="1" applyBorder="1" applyAlignment="1">
      <alignment horizontal="center" vertical="center"/>
    </xf>
    <xf numFmtId="1" fontId="6" fillId="2" borderId="5" xfId="3" applyNumberFormat="1" applyFont="1" applyFill="1" applyBorder="1" applyAlignment="1">
      <alignment horizontal="center" vertical="top"/>
    </xf>
    <xf numFmtId="1" fontId="6" fillId="2" borderId="5" xfId="3" applyNumberFormat="1" applyFont="1" applyFill="1" applyBorder="1" applyAlignment="1">
      <alignment horizontal="center"/>
    </xf>
    <xf numFmtId="165" fontId="6" fillId="2" borderId="3" xfId="3" applyNumberFormat="1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17" fontId="1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7" fontId="15" fillId="0" borderId="4" xfId="0" applyNumberFormat="1" applyFont="1" applyBorder="1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43" fontId="14" fillId="0" borderId="2" xfId="1" applyFont="1" applyBorder="1" applyAlignment="1">
      <alignment horizontal="center"/>
    </xf>
    <xf numFmtId="43" fontId="13" fillId="0" borderId="2" xfId="1" applyFont="1" applyBorder="1"/>
  </cellXfs>
  <cellStyles count="9">
    <cellStyle name="Comma" xfId="1" builtinId="3"/>
    <cellStyle name="Comma 4" xfId="7" xr:uid="{00000000-0005-0000-0000-000001000000}"/>
    <cellStyle name="Comma 4 2" xfId="4" xr:uid="{00000000-0005-0000-0000-000002000000}"/>
    <cellStyle name="Normal" xfId="0" builtinId="0"/>
    <cellStyle name="Normal 2 2" xfId="6" xr:uid="{00000000-0005-0000-0000-000004000000}"/>
    <cellStyle name="Normal 2 2 2" xfId="8" xr:uid="{00000000-0005-0000-0000-000005000000}"/>
    <cellStyle name="Normal 2 2 2 2" xfId="2" xr:uid="{00000000-0005-0000-0000-000006000000}"/>
    <cellStyle name="Normal 5 2 2" xfId="3" xr:uid="{00000000-0005-0000-0000-000007000000}"/>
    <cellStyle name="Normal 8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323851</xdr:colOff>
      <xdr:row>0</xdr:row>
      <xdr:rowOff>0</xdr:rowOff>
    </xdr:from>
    <xdr:to>
      <xdr:col>49</xdr:col>
      <xdr:colOff>1095376</xdr:colOff>
      <xdr:row>5</xdr:row>
      <xdr:rowOff>171450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23851" y="0"/>
          <a:ext cx="9829800" cy="11239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38100</xdr:rowOff>
    </xdr:from>
    <xdr:to>
      <xdr:col>6</xdr:col>
      <xdr:colOff>1257300</xdr:colOff>
      <xdr:row>5</xdr:row>
      <xdr:rowOff>123825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81025" y="38100"/>
          <a:ext cx="8839200" cy="10382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2376016</xdr:colOff>
      <xdr:row>0</xdr:row>
      <xdr:rowOff>0</xdr:rowOff>
    </xdr:from>
    <xdr:to>
      <xdr:col>15</xdr:col>
      <xdr:colOff>1193241</xdr:colOff>
      <xdr:row>6</xdr:row>
      <xdr:rowOff>52334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778598" y="0"/>
          <a:ext cx="4772967" cy="118277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476251</xdr:colOff>
      <xdr:row>0</xdr:row>
      <xdr:rowOff>38100</xdr:rowOff>
    </xdr:from>
    <xdr:to>
      <xdr:col>12</xdr:col>
      <xdr:colOff>152401</xdr:colOff>
      <xdr:row>5</xdr:row>
      <xdr:rowOff>180975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00276" y="38100"/>
          <a:ext cx="12668250" cy="10953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HARED\2022\LAPORAN%20PENERIMAAN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022\KIRIM%20PAK%20PERI\APRIL\LP%20OBAT%20APRIL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HARED\LAPORAN%20PENERIMA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HARED\2022\setoran%202022\MEI\STOK%20MEI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022"/>
      <sheetName val="FEB 2022"/>
      <sheetName val="MAR 2022"/>
      <sheetName val="APR 2022"/>
      <sheetName val="MEI 2022"/>
    </sheetNames>
    <sheetDataSet>
      <sheetData sheetId="0">
        <row r="6">
          <cell r="I6" t="str">
            <v xml:space="preserve">LAPORAN PENERIMAAN OBAT </v>
          </cell>
        </row>
        <row r="7">
          <cell r="I7" t="str">
            <v>BULAN: JANUARI 2022</v>
          </cell>
        </row>
        <row r="9">
          <cell r="A9" t="str">
            <v>I. OBAT</v>
          </cell>
        </row>
        <row r="11">
          <cell r="A11" t="str">
            <v>KODE</v>
          </cell>
          <cell r="B11" t="str">
            <v>JUMLAH OBAT</v>
          </cell>
          <cell r="C11" t="str">
            <v>HARGA NETTO</v>
          </cell>
          <cell r="D11" t="str">
            <v>NETTO+PPN</v>
          </cell>
          <cell r="E11" t="str">
            <v>NETTO+PPN+MARGIN</v>
          </cell>
          <cell r="G11" t="str">
            <v>No Faktur</v>
          </cell>
          <cell r="H11" t="str">
            <v>Tgl Order</v>
          </cell>
          <cell r="I11" t="str">
            <v>Suplier</v>
          </cell>
          <cell r="J11" t="str">
            <v>Nama Barang</v>
          </cell>
          <cell r="K11" t="str">
            <v>Exp</v>
          </cell>
          <cell r="L11" t="str">
            <v>No. BATCH</v>
          </cell>
        </row>
        <row r="12">
          <cell r="A12" t="str">
            <v>ALLPS13</v>
          </cell>
          <cell r="B12">
            <v>600</v>
          </cell>
          <cell r="C12">
            <v>163.63999999999999</v>
          </cell>
          <cell r="D12">
            <v>180.00399999999999</v>
          </cell>
          <cell r="E12">
            <v>216.00479999999999</v>
          </cell>
          <cell r="G12" t="str">
            <v>KP01/01</v>
          </cell>
          <cell r="H12">
            <v>44567</v>
          </cell>
          <cell r="I12" t="str">
            <v>PT ENSEVAL PUTERA MEGATRADING</v>
          </cell>
          <cell r="J12" t="str">
            <v>Allopurinol tablet 100mg (13)</v>
          </cell>
          <cell r="K12">
            <v>45261</v>
          </cell>
          <cell r="L12" t="str">
            <v>HTALOC16013</v>
          </cell>
        </row>
        <row r="13">
          <cell r="A13" t="str">
            <v>CEFXM1</v>
          </cell>
          <cell r="B13">
            <v>350</v>
          </cell>
          <cell r="C13">
            <v>818.22</v>
          </cell>
          <cell r="D13">
            <v>900.04200000000014</v>
          </cell>
          <cell r="E13">
            <v>1080.0504000000001</v>
          </cell>
          <cell r="G13" t="str">
            <v>KP01/01</v>
          </cell>
          <cell r="H13">
            <v>44567</v>
          </cell>
          <cell r="I13" t="str">
            <v>PT ENSEVAL PUTERA MEGATRADING</v>
          </cell>
          <cell r="J13" t="str">
            <v xml:space="preserve">Cefixime Kapsul 100 mg </v>
          </cell>
          <cell r="K13">
            <v>45200</v>
          </cell>
          <cell r="L13" t="str">
            <v>KCFMB11189</v>
          </cell>
        </row>
        <row r="14">
          <cell r="A14" t="str">
            <v>CEFXM2</v>
          </cell>
          <cell r="B14">
            <v>400</v>
          </cell>
          <cell r="C14">
            <v>2185</v>
          </cell>
          <cell r="D14">
            <v>2403.5</v>
          </cell>
          <cell r="E14">
            <v>2884.2</v>
          </cell>
          <cell r="G14" t="str">
            <v>KP01/01</v>
          </cell>
          <cell r="H14">
            <v>44567</v>
          </cell>
          <cell r="I14" t="str">
            <v>PT ENSEVAL PUTERA MEGATRADING</v>
          </cell>
          <cell r="J14" t="str">
            <v xml:space="preserve">Cefixime Kapsul 200 mg </v>
          </cell>
          <cell r="K14">
            <v>45170</v>
          </cell>
          <cell r="L14" t="str">
            <v>TCETA10135</v>
          </cell>
        </row>
        <row r="15">
          <cell r="A15" t="str">
            <v>DMPRS5</v>
          </cell>
          <cell r="B15">
            <v>500</v>
          </cell>
          <cell r="C15">
            <v>259.08999999999997</v>
          </cell>
          <cell r="D15">
            <v>284.99900000000002</v>
          </cell>
          <cell r="E15">
            <v>341.99880000000002</v>
          </cell>
          <cell r="G15" t="str">
            <v>KP01/01</v>
          </cell>
          <cell r="H15">
            <v>44567</v>
          </cell>
          <cell r="I15" t="str">
            <v>PT ENSEVAL PUTERA MEGATRADING</v>
          </cell>
          <cell r="J15" t="str">
            <v>Domperidon tablet 10 mg (5)</v>
          </cell>
          <cell r="K15">
            <v>45231</v>
          </cell>
          <cell r="L15" t="str">
            <v>HTDPDB16099</v>
          </cell>
        </row>
        <row r="16">
          <cell r="A16" t="str">
            <v>ASMMS9</v>
          </cell>
          <cell r="B16">
            <v>700</v>
          </cell>
          <cell r="C16">
            <v>245.465</v>
          </cell>
          <cell r="D16">
            <v>270.01150000000001</v>
          </cell>
          <cell r="E16">
            <v>324.0138</v>
          </cell>
          <cell r="G16" t="str">
            <v>KP01/01</v>
          </cell>
          <cell r="H16">
            <v>44567</v>
          </cell>
          <cell r="I16" t="str">
            <v>PT ENSEVAL PUTERA MEGATRADING</v>
          </cell>
          <cell r="J16" t="str">
            <v>Asam Mefenamat tablet 500 mg (9)</v>
          </cell>
          <cell r="K16">
            <v>45231</v>
          </cell>
          <cell r="L16" t="str">
            <v>HTMECA16033</v>
          </cell>
        </row>
        <row r="17">
          <cell r="A17" t="str">
            <v>NERBN10</v>
          </cell>
          <cell r="B17">
            <v>250</v>
          </cell>
          <cell r="C17">
            <v>3189.9658399999998</v>
          </cell>
          <cell r="D17">
            <v>3508.9624240000003</v>
          </cell>
          <cell r="E17">
            <v>4210.7549088000005</v>
          </cell>
          <cell r="G17" t="str">
            <v>KP01/01</v>
          </cell>
          <cell r="H17">
            <v>44567</v>
          </cell>
          <cell r="I17" t="str">
            <v>PT ENSEVAL PUTERA MEGATRADING</v>
          </cell>
          <cell r="J17" t="str">
            <v>Neurobion forte Tablet (10)</v>
          </cell>
          <cell r="K17">
            <v>45352</v>
          </cell>
          <cell r="L17" t="str">
            <v>D1136939</v>
          </cell>
        </row>
        <row r="18">
          <cell r="A18" t="str">
            <v>OBHRL8</v>
          </cell>
          <cell r="B18">
            <v>4</v>
          </cell>
          <cell r="C18">
            <v>16494.72</v>
          </cell>
          <cell r="D18">
            <v>18144.192000000003</v>
          </cell>
          <cell r="E18">
            <v>21773.030400000003</v>
          </cell>
          <cell r="G18" t="str">
            <v>KP01/01</v>
          </cell>
          <cell r="H18">
            <v>44567</v>
          </cell>
          <cell r="I18" t="str">
            <v>PT ENSEVAL PUTERA MEGATRADING</v>
          </cell>
          <cell r="J18" t="str">
            <v>OB Herbal 100 mL (8)</v>
          </cell>
          <cell r="K18">
            <v>45200</v>
          </cell>
          <cell r="L18" t="str">
            <v>ADO16J21</v>
          </cell>
        </row>
        <row r="19">
          <cell r="A19" t="str">
            <v>CEFXM12</v>
          </cell>
          <cell r="B19">
            <v>50</v>
          </cell>
          <cell r="C19">
            <v>818.22</v>
          </cell>
          <cell r="D19">
            <v>900.04200000000014</v>
          </cell>
          <cell r="E19">
            <v>1080.0504000000001</v>
          </cell>
          <cell r="G19" t="str">
            <v>KP01/01</v>
          </cell>
          <cell r="H19">
            <v>44567</v>
          </cell>
          <cell r="I19" t="str">
            <v>PT ENSEVAL PUTERA MEGATRADING</v>
          </cell>
          <cell r="J19" t="str">
            <v>Cefixime Kapsul 100 mg (2)</v>
          </cell>
          <cell r="K19" t="str">
            <v>01-Oct-2023</v>
          </cell>
          <cell r="L19" t="str">
            <v>KCFMB11192</v>
          </cell>
        </row>
        <row r="28">
          <cell r="A28" t="str">
            <v>KODE</v>
          </cell>
          <cell r="B28" t="str">
            <v>JUMLAH OBAT</v>
          </cell>
          <cell r="C28" t="str">
            <v>HARGA NETTO</v>
          </cell>
          <cell r="D28" t="str">
            <v>NETTO+PPN</v>
          </cell>
          <cell r="E28" t="str">
            <v>NETTO+PPN+MARGIN</v>
          </cell>
          <cell r="G28" t="str">
            <v>No Faktur</v>
          </cell>
          <cell r="H28" t="str">
            <v>Tgl Order</v>
          </cell>
          <cell r="I28" t="str">
            <v>Suplier</v>
          </cell>
          <cell r="J28" t="str">
            <v>Nama Barang</v>
          </cell>
          <cell r="K28" t="str">
            <v>Exp</v>
          </cell>
          <cell r="L28" t="str">
            <v>No. BATCH</v>
          </cell>
        </row>
        <row r="29">
          <cell r="A29" t="str">
            <v>INTLS5</v>
          </cell>
          <cell r="B29">
            <v>800</v>
          </cell>
          <cell r="C29">
            <v>581.81818181818176</v>
          </cell>
          <cell r="D29">
            <v>640</v>
          </cell>
          <cell r="E29">
            <v>768</v>
          </cell>
          <cell r="G29" t="str">
            <v>KP01/02</v>
          </cell>
          <cell r="H29">
            <v>44567</v>
          </cell>
          <cell r="I29" t="str">
            <v>PT KUDAMAS JAYA MAKMUR SENTOSA</v>
          </cell>
          <cell r="J29" t="str">
            <v>Intunal Forte Tablet (5)</v>
          </cell>
          <cell r="K29">
            <v>45597</v>
          </cell>
          <cell r="L29" t="str">
            <v>A1L564</v>
          </cell>
        </row>
        <row r="38">
          <cell r="A38" t="str">
            <v>KODE</v>
          </cell>
          <cell r="B38" t="str">
            <v>JUMLAH OBAT</v>
          </cell>
          <cell r="C38" t="str">
            <v>HARGA NETTO</v>
          </cell>
          <cell r="D38" t="str">
            <v>NETTO+PPN</v>
          </cell>
          <cell r="E38" t="str">
            <v>NETTO+PPN+MARGIN</v>
          </cell>
          <cell r="G38" t="str">
            <v>No Faktur</v>
          </cell>
          <cell r="H38" t="str">
            <v>Tgl Order</v>
          </cell>
          <cell r="I38" t="str">
            <v>Suplier</v>
          </cell>
          <cell r="J38" t="str">
            <v>Nama Barang</v>
          </cell>
          <cell r="K38" t="str">
            <v>Exp</v>
          </cell>
          <cell r="L38" t="str">
            <v>No. BATCH</v>
          </cell>
        </row>
        <row r="39">
          <cell r="A39" t="str">
            <v>METRL1</v>
          </cell>
          <cell r="B39">
            <v>400</v>
          </cell>
          <cell r="C39">
            <v>219.99999999999997</v>
          </cell>
          <cell r="D39">
            <v>242</v>
          </cell>
          <cell r="E39">
            <v>290.39999999999998</v>
          </cell>
          <cell r="G39" t="str">
            <v>KP01/03</v>
          </cell>
          <cell r="H39">
            <v>44567</v>
          </cell>
          <cell r="I39" t="str">
            <v>PT KUDAMAS JAYA MAKMUR SENTOSA</v>
          </cell>
          <cell r="J39" t="str">
            <v>Metronidazole Tablet 500 mg</v>
          </cell>
          <cell r="K39">
            <v>45962</v>
          </cell>
          <cell r="L39" t="str">
            <v>046413</v>
          </cell>
        </row>
        <row r="40">
          <cell r="A40" t="str">
            <v>NTRMS28</v>
          </cell>
          <cell r="B40">
            <v>400</v>
          </cell>
          <cell r="C40">
            <v>209.09090909090907</v>
          </cell>
          <cell r="D40">
            <v>230</v>
          </cell>
          <cell r="E40">
            <v>276</v>
          </cell>
          <cell r="G40" t="str">
            <v>KP01/03</v>
          </cell>
          <cell r="H40">
            <v>44567</v>
          </cell>
          <cell r="I40" t="str">
            <v>PT KUDAMAS JAYA MAKMUR SENTOSA</v>
          </cell>
          <cell r="J40" t="str">
            <v>Natrium Diklofenak tablet 50 mg (8)</v>
          </cell>
          <cell r="K40">
            <v>45231</v>
          </cell>
          <cell r="L40" t="str">
            <v>46365034</v>
          </cell>
        </row>
        <row r="41">
          <cell r="A41" t="str">
            <v>KDCF2</v>
          </cell>
          <cell r="B41">
            <v>400</v>
          </cell>
          <cell r="C41">
            <v>386.36363636363632</v>
          </cell>
          <cell r="D41">
            <v>425</v>
          </cell>
          <cell r="E41">
            <v>510</v>
          </cell>
          <cell r="G41" t="str">
            <v>KP01/03</v>
          </cell>
          <cell r="H41">
            <v>44567</v>
          </cell>
          <cell r="I41" t="str">
            <v>PT KUDAMAS JAYA MAKMUR SENTOSA</v>
          </cell>
          <cell r="J41" t="str">
            <v>Kalium Diklofenak 50 mg Tablet (2)</v>
          </cell>
          <cell r="K41">
            <v>45200</v>
          </cell>
          <cell r="L41" t="str">
            <v>HTDPSB15060</v>
          </cell>
        </row>
        <row r="42">
          <cell r="A42" t="str">
            <v>PHYM1</v>
          </cell>
          <cell r="B42">
            <v>100</v>
          </cell>
          <cell r="C42">
            <v>192.72727272727272</v>
          </cell>
          <cell r="D42">
            <v>212</v>
          </cell>
          <cell r="E42">
            <v>254.39999999999998</v>
          </cell>
          <cell r="G42" t="str">
            <v>KP01/03</v>
          </cell>
          <cell r="H42">
            <v>44567</v>
          </cell>
          <cell r="I42" t="str">
            <v>PT KUDAMAS JAYA MAKMUR SENTOSA</v>
          </cell>
          <cell r="J42" t="str">
            <v>Phytomenadion Tablet 10 mg</v>
          </cell>
          <cell r="K42">
            <v>45901</v>
          </cell>
          <cell r="L42" t="str">
            <v>T5056009</v>
          </cell>
        </row>
        <row r="43">
          <cell r="A43" t="str">
            <v>CTM0S2</v>
          </cell>
          <cell r="B43">
            <v>100</v>
          </cell>
          <cell r="C43">
            <v>81.818181818181813</v>
          </cell>
          <cell r="D43">
            <v>90</v>
          </cell>
          <cell r="E43">
            <v>108</v>
          </cell>
          <cell r="G43" t="str">
            <v>KP01/03</v>
          </cell>
          <cell r="H43">
            <v>44567</v>
          </cell>
          <cell r="I43" t="str">
            <v>PT KUDAMAS JAYA MAKMUR SENTOSA</v>
          </cell>
          <cell r="J43" t="str">
            <v>Chlorfeniramin tablet 4 mg (CTM) (2)</v>
          </cell>
          <cell r="K43">
            <v>45870</v>
          </cell>
          <cell r="L43" t="str">
            <v>00708101</v>
          </cell>
        </row>
        <row r="44">
          <cell r="A44" t="str">
            <v>AMBR156</v>
          </cell>
          <cell r="B44">
            <v>200</v>
          </cell>
          <cell r="C44">
            <v>92.499999999999986</v>
          </cell>
          <cell r="D44">
            <v>101.75</v>
          </cell>
          <cell r="E44">
            <v>122.1</v>
          </cell>
          <cell r="G44" t="str">
            <v>KP01/03</v>
          </cell>
          <cell r="H44">
            <v>44567</v>
          </cell>
          <cell r="I44" t="str">
            <v>PT KUDAMAS JAYA MAKMUR SENTOSA</v>
          </cell>
          <cell r="J44" t="str">
            <v>Ambroxol tablet 30 mg (6)</v>
          </cell>
          <cell r="K44">
            <v>45536</v>
          </cell>
          <cell r="L44" t="str">
            <v>K21016</v>
          </cell>
        </row>
        <row r="45">
          <cell r="A45" t="str">
            <v>FSDLS3</v>
          </cell>
          <cell r="B45">
            <v>200</v>
          </cell>
          <cell r="C45">
            <v>243.63636363636363</v>
          </cell>
          <cell r="D45">
            <v>268</v>
          </cell>
          <cell r="E45">
            <v>321.59999999999997</v>
          </cell>
          <cell r="G45" t="str">
            <v>KP01/03</v>
          </cell>
          <cell r="H45">
            <v>44567</v>
          </cell>
          <cell r="I45" t="str">
            <v>PT KUDAMAS JAYA MAKMUR SENTOSA</v>
          </cell>
          <cell r="J45" t="str">
            <v>Fasidol Forte Tablet (3)</v>
          </cell>
          <cell r="K45">
            <v>45931</v>
          </cell>
          <cell r="L45" t="str">
            <v>12830</v>
          </cell>
        </row>
        <row r="46">
          <cell r="A46" t="str">
            <v>PRCT14</v>
          </cell>
          <cell r="B46">
            <v>500</v>
          </cell>
          <cell r="C46">
            <v>155</v>
          </cell>
          <cell r="D46">
            <v>170.5</v>
          </cell>
          <cell r="E46">
            <v>204.6</v>
          </cell>
          <cell r="G46" t="str">
            <v>KP01/03</v>
          </cell>
          <cell r="H46">
            <v>44567</v>
          </cell>
          <cell r="I46" t="str">
            <v>PT KUDAMAS JAYA MAKMUR SENTOSA</v>
          </cell>
          <cell r="J46" t="str">
            <v>Paracetamol tablet 500mg (PCT) (14)</v>
          </cell>
          <cell r="K46">
            <v>46357</v>
          </cell>
          <cell r="L46" t="str">
            <v>115514</v>
          </cell>
        </row>
        <row r="47">
          <cell r="A47" t="str">
            <v>RNTDS5</v>
          </cell>
          <cell r="B47">
            <v>200</v>
          </cell>
          <cell r="C47">
            <v>136.36363636363635</v>
          </cell>
          <cell r="D47">
            <v>150</v>
          </cell>
          <cell r="E47">
            <v>180</v>
          </cell>
          <cell r="G47" t="str">
            <v>KP01/03</v>
          </cell>
          <cell r="H47">
            <v>44567</v>
          </cell>
          <cell r="I47" t="str">
            <v>PT KUDAMAS JAYA MAKMUR SENTOSA</v>
          </cell>
          <cell r="J47" t="str">
            <v>Ranitidin tablet 150 mg (5)</v>
          </cell>
          <cell r="K47">
            <v>45231</v>
          </cell>
          <cell r="L47" t="str">
            <v>HTRNTB18904</v>
          </cell>
        </row>
        <row r="48">
          <cell r="A48" t="str">
            <v>RECOL2</v>
          </cell>
          <cell r="B48">
            <v>10</v>
          </cell>
          <cell r="C48">
            <v>7363.6363636363631</v>
          </cell>
          <cell r="D48">
            <v>8100</v>
          </cell>
          <cell r="E48">
            <v>9720</v>
          </cell>
          <cell r="G48" t="str">
            <v>KP01/03</v>
          </cell>
          <cell r="H48">
            <v>44567</v>
          </cell>
          <cell r="I48" t="str">
            <v>PT KUDAMAS JAYA MAKMUR SENTOSA</v>
          </cell>
          <cell r="J48" t="str">
            <v>Reco Eye Drop (2)</v>
          </cell>
          <cell r="K48">
            <v>45047</v>
          </cell>
          <cell r="L48" t="str">
            <v>0091121012</v>
          </cell>
        </row>
        <row r="49">
          <cell r="A49" t="str">
            <v>FRMEO2</v>
          </cell>
          <cell r="B49">
            <v>7</v>
          </cell>
          <cell r="C49">
            <v>27545.454545454544</v>
          </cell>
          <cell r="D49">
            <v>30300</v>
          </cell>
          <cell r="E49">
            <v>36360</v>
          </cell>
          <cell r="G49" t="str">
            <v>KP01/03</v>
          </cell>
          <cell r="H49">
            <v>44567</v>
          </cell>
          <cell r="I49" t="str">
            <v>PT KUDAMAS JAYA MAKMUR SENTOSA</v>
          </cell>
          <cell r="J49" t="str">
            <v>Forumen Tetes Telinga (2)</v>
          </cell>
          <cell r="K49">
            <v>45383</v>
          </cell>
          <cell r="L49" t="str">
            <v>BK1786</v>
          </cell>
        </row>
        <row r="50">
          <cell r="A50" t="str">
            <v>BNSNX13</v>
          </cell>
          <cell r="B50">
            <v>20</v>
          </cell>
          <cell r="C50">
            <v>10772.727272727272</v>
          </cell>
          <cell r="D50">
            <v>11850</v>
          </cell>
          <cell r="E50">
            <v>14220</v>
          </cell>
          <cell r="G50" t="str">
            <v>KP01/03</v>
          </cell>
          <cell r="H50">
            <v>44567</v>
          </cell>
          <cell r="I50" t="str">
            <v>PT KUDAMAS JAYA MAKMUR SENTOSA</v>
          </cell>
          <cell r="J50" t="str">
            <v>Betason-N cream 5 g (13)</v>
          </cell>
          <cell r="K50">
            <v>45597</v>
          </cell>
          <cell r="L50" t="str">
            <v>K13201W</v>
          </cell>
        </row>
        <row r="51">
          <cell r="A51" t="str">
            <v>MNOS1</v>
          </cell>
          <cell r="B51">
            <v>40</v>
          </cell>
          <cell r="C51">
            <v>19545</v>
          </cell>
          <cell r="D51">
            <v>21499.5</v>
          </cell>
          <cell r="E51">
            <v>25799.399999999998</v>
          </cell>
          <cell r="G51" t="str">
            <v>KP01/03</v>
          </cell>
          <cell r="H51">
            <v>44567</v>
          </cell>
          <cell r="I51" t="str">
            <v>PT KUDAMAS JAYA MAKMUR SENTOSA</v>
          </cell>
          <cell r="J51" t="str">
            <v>Minosep Obat Kumur</v>
          </cell>
          <cell r="K51">
            <v>45474</v>
          </cell>
          <cell r="L51" t="str">
            <v>10719</v>
          </cell>
        </row>
        <row r="52">
          <cell r="A52" t="str">
            <v>HTDC4</v>
          </cell>
          <cell r="B52">
            <v>50</v>
          </cell>
          <cell r="C52">
            <v>8636.6363636363621</v>
          </cell>
          <cell r="D52">
            <v>9500.2999999999993</v>
          </cell>
          <cell r="E52">
            <v>11400.359999999999</v>
          </cell>
          <cell r="G52" t="str">
            <v>KP01/03</v>
          </cell>
          <cell r="H52">
            <v>44567</v>
          </cell>
          <cell r="I52" t="str">
            <v>PT KUDAMAS JAYA MAKMUR SENTOSA</v>
          </cell>
          <cell r="J52" t="str">
            <v>Hotin DCL 30 gram (4)</v>
          </cell>
          <cell r="K52">
            <v>45139</v>
          </cell>
          <cell r="L52" t="str">
            <v>1H08423</v>
          </cell>
        </row>
        <row r="53">
          <cell r="A53" t="str">
            <v>PCTS3</v>
          </cell>
          <cell r="B53">
            <v>10</v>
          </cell>
          <cell r="C53">
            <v>2500</v>
          </cell>
          <cell r="D53">
            <v>2750</v>
          </cell>
          <cell r="E53">
            <v>3300</v>
          </cell>
          <cell r="G53" t="str">
            <v>KP01/03</v>
          </cell>
          <cell r="H53">
            <v>44567</v>
          </cell>
          <cell r="I53" t="str">
            <v>PT KUDAMAS JAYA MAKMUR SENTOSA</v>
          </cell>
          <cell r="J53" t="str">
            <v>Paracetamol Syrup 120mg/5mL (60mL) (3)</v>
          </cell>
          <cell r="K53">
            <v>45597</v>
          </cell>
          <cell r="L53" t="str">
            <v>A12079</v>
          </cell>
        </row>
        <row r="54">
          <cell r="A54" t="str">
            <v>SCLFT8</v>
          </cell>
          <cell r="B54">
            <v>20</v>
          </cell>
          <cell r="C54">
            <v>13636.363636363636</v>
          </cell>
          <cell r="D54">
            <v>15000</v>
          </cell>
          <cell r="E54">
            <v>18000</v>
          </cell>
          <cell r="G54" t="str">
            <v>KP01/03</v>
          </cell>
          <cell r="H54">
            <v>44567</v>
          </cell>
          <cell r="I54" t="str">
            <v>PT KUDAMAS JAYA MAKMUR SENTOSA</v>
          </cell>
          <cell r="J54" t="str">
            <v>Sucralfate sirup 100mL (8)</v>
          </cell>
          <cell r="K54">
            <v>45200</v>
          </cell>
          <cell r="L54" t="str">
            <v>E1K268</v>
          </cell>
        </row>
        <row r="55">
          <cell r="A55" t="str">
            <v>BFCMB4</v>
          </cell>
          <cell r="B55">
            <v>10</v>
          </cell>
          <cell r="C55">
            <v>15818.181818181816</v>
          </cell>
          <cell r="D55">
            <v>17400</v>
          </cell>
          <cell r="E55">
            <v>20880</v>
          </cell>
          <cell r="G55" t="str">
            <v>KP01/03</v>
          </cell>
          <cell r="H55">
            <v>44567</v>
          </cell>
          <cell r="I55" t="str">
            <v>PT KUDAMAS JAYA MAKMUR SENTOSA</v>
          </cell>
          <cell r="J55" t="str">
            <v>Bufacomb in orabase 5 g (4)</v>
          </cell>
          <cell r="K55">
            <v>45139</v>
          </cell>
          <cell r="L55" t="str">
            <v>H0208101</v>
          </cell>
        </row>
        <row r="56">
          <cell r="A56" t="str">
            <v>PHYM2</v>
          </cell>
          <cell r="B56">
            <v>100</v>
          </cell>
          <cell r="C56">
            <v>192.72727272727272</v>
          </cell>
          <cell r="D56">
            <v>212</v>
          </cell>
          <cell r="E56">
            <v>254.39999999999998</v>
          </cell>
          <cell r="G56" t="str">
            <v>KP01/03</v>
          </cell>
          <cell r="H56">
            <v>44567</v>
          </cell>
          <cell r="I56" t="str">
            <v>PT KUDAMAS JAYA MAKMUR SENTOSA</v>
          </cell>
          <cell r="J56" t="str">
            <v>Phytomenadion Tablet 10 mg (2)</v>
          </cell>
          <cell r="K56">
            <v>45901</v>
          </cell>
          <cell r="L56" t="str">
            <v>T5056010</v>
          </cell>
        </row>
        <row r="65">
          <cell r="A65" t="str">
            <v>KODE</v>
          </cell>
          <cell r="B65" t="str">
            <v>JUMLAH OBAT</v>
          </cell>
          <cell r="C65" t="str">
            <v>HARGA NETTO</v>
          </cell>
          <cell r="D65" t="str">
            <v>NETTO+PPN</v>
          </cell>
          <cell r="E65" t="str">
            <v>NETTO+PPN+MARGIN</v>
          </cell>
          <cell r="G65" t="str">
            <v>No Faktur</v>
          </cell>
          <cell r="H65" t="str">
            <v>Tgl Order</v>
          </cell>
          <cell r="I65" t="str">
            <v>Suplier</v>
          </cell>
          <cell r="J65" t="str">
            <v>Nama Barang</v>
          </cell>
          <cell r="K65" t="str">
            <v>Exp</v>
          </cell>
          <cell r="L65" t="str">
            <v>No. BATCH</v>
          </cell>
        </row>
        <row r="66">
          <cell r="A66" t="str">
            <v>BTMSX7</v>
          </cell>
          <cell r="B66">
            <v>24</v>
          </cell>
          <cell r="C66">
            <v>4545.2365</v>
          </cell>
          <cell r="D66">
            <v>4999.7601500000001</v>
          </cell>
          <cell r="E66">
            <v>5999.7121799999995</v>
          </cell>
          <cell r="G66" t="str">
            <v>KP01/04</v>
          </cell>
          <cell r="H66">
            <v>44568</v>
          </cell>
          <cell r="I66" t="str">
            <v>PT SINGGASANA WITRA SURYAMAS</v>
          </cell>
          <cell r="J66" t="str">
            <v>Betametason 0,1% cream 5 g (7)</v>
          </cell>
          <cell r="K66">
            <v>45200</v>
          </cell>
          <cell r="L66" t="str">
            <v>6518</v>
          </cell>
        </row>
        <row r="67">
          <cell r="A67" t="str">
            <v>OMZ5</v>
          </cell>
          <cell r="B67">
            <v>1000</v>
          </cell>
          <cell r="C67">
            <v>359.074479</v>
          </cell>
          <cell r="D67">
            <v>394.98192690000002</v>
          </cell>
          <cell r="E67">
            <v>473.97831228000001</v>
          </cell>
          <cell r="G67" t="str">
            <v>KP01/04</v>
          </cell>
          <cell r="H67">
            <v>44568</v>
          </cell>
          <cell r="I67" t="str">
            <v>PT SINGGASANA WITRA SURYAMAS</v>
          </cell>
          <cell r="J67" t="str">
            <v>Omeprazole kapsul 20 mg (5)</v>
          </cell>
          <cell r="K67">
            <v>45231</v>
          </cell>
          <cell r="L67" t="str">
            <v>KOPZB10656</v>
          </cell>
        </row>
        <row r="68">
          <cell r="A68" t="str">
            <v>CEFXM2</v>
          </cell>
          <cell r="B68">
            <v>400</v>
          </cell>
          <cell r="C68">
            <v>2185</v>
          </cell>
          <cell r="D68">
            <v>2403.5</v>
          </cell>
          <cell r="E68">
            <v>2884.2</v>
          </cell>
          <cell r="G68" t="str">
            <v>KP01/04</v>
          </cell>
          <cell r="H68">
            <v>44568</v>
          </cell>
          <cell r="I68" t="str">
            <v>PT SINGGASANA WITRA SURYAMAS</v>
          </cell>
          <cell r="J68" t="str">
            <v xml:space="preserve">Cefixime Kapsul 200 mg </v>
          </cell>
          <cell r="K68">
            <v>45170</v>
          </cell>
          <cell r="L68" t="str">
            <v>TCETA10135</v>
          </cell>
        </row>
        <row r="69">
          <cell r="A69" t="str">
            <v>DMPRS5</v>
          </cell>
          <cell r="B69">
            <v>500</v>
          </cell>
          <cell r="C69">
            <v>259.08999999999997</v>
          </cell>
          <cell r="D69">
            <v>284.99900000000002</v>
          </cell>
          <cell r="E69">
            <v>341.99880000000002</v>
          </cell>
          <cell r="G69" t="str">
            <v>KP01/04</v>
          </cell>
          <cell r="H69">
            <v>44568</v>
          </cell>
          <cell r="I69" t="str">
            <v>PT SINGGASANA WITRA SURYAMAS</v>
          </cell>
          <cell r="J69" t="str">
            <v>Domperidon tablet 10 mg (5)</v>
          </cell>
          <cell r="K69">
            <v>45231</v>
          </cell>
          <cell r="L69" t="str">
            <v>HTDPDB16099</v>
          </cell>
        </row>
        <row r="70">
          <cell r="A70" t="str">
            <v>ASMMS9</v>
          </cell>
          <cell r="B70">
            <v>700</v>
          </cell>
          <cell r="C70">
            <v>245.465</v>
          </cell>
          <cell r="D70">
            <v>270.01150000000001</v>
          </cell>
          <cell r="E70">
            <v>324.0138</v>
          </cell>
          <cell r="G70" t="str">
            <v>KP01/04</v>
          </cell>
          <cell r="H70">
            <v>44568</v>
          </cell>
          <cell r="I70" t="str">
            <v>PT SINGGASANA WITRA SURYAMAS</v>
          </cell>
          <cell r="J70" t="str">
            <v>Asam Mefenamat tablet 500 mg (9)</v>
          </cell>
          <cell r="K70">
            <v>45231</v>
          </cell>
          <cell r="L70" t="str">
            <v>HTMECA16033</v>
          </cell>
        </row>
        <row r="71">
          <cell r="A71" t="str">
            <v>NERBN10</v>
          </cell>
          <cell r="B71">
            <v>250</v>
          </cell>
          <cell r="C71">
            <v>3189.9658399999998</v>
          </cell>
          <cell r="D71">
            <v>3508.9624240000003</v>
          </cell>
          <cell r="E71">
            <v>4210.7549088000005</v>
          </cell>
          <cell r="G71" t="str">
            <v>KP01/04</v>
          </cell>
          <cell r="H71">
            <v>44568</v>
          </cell>
          <cell r="I71" t="str">
            <v>PT SINGGASANA WITRA SURYAMAS</v>
          </cell>
          <cell r="J71" t="str">
            <v>Neurobion forte Tablet (10)</v>
          </cell>
          <cell r="K71">
            <v>45352</v>
          </cell>
          <cell r="L71" t="str">
            <v>D1136939</v>
          </cell>
        </row>
        <row r="72">
          <cell r="A72" t="str">
            <v>CEFXM12</v>
          </cell>
          <cell r="B72">
            <v>50</v>
          </cell>
          <cell r="C72">
            <v>818.22</v>
          </cell>
          <cell r="D72">
            <v>900.04200000000014</v>
          </cell>
          <cell r="E72">
            <v>1080.0504000000001</v>
          </cell>
          <cell r="G72" t="str">
            <v>KP01/04</v>
          </cell>
          <cell r="H72">
            <v>44568</v>
          </cell>
          <cell r="I72" t="str">
            <v>PT SINGGASANA WITRA SURYAMAS</v>
          </cell>
          <cell r="J72" t="str">
            <v>Cefixime Kapsul 100 mg (2)</v>
          </cell>
          <cell r="K72" t="str">
            <v>01-Oct-2023</v>
          </cell>
          <cell r="L72" t="str">
            <v>KCFMB11192</v>
          </cell>
        </row>
        <row r="81">
          <cell r="A81" t="str">
            <v>KODE</v>
          </cell>
          <cell r="B81" t="str">
            <v>JUMLAH OBAT</v>
          </cell>
          <cell r="C81" t="str">
            <v>HARGA NETTO</v>
          </cell>
          <cell r="D81" t="str">
            <v>NETTO+PPN</v>
          </cell>
          <cell r="E81" t="str">
            <v>NETTO+PPN+MARGIN</v>
          </cell>
          <cell r="G81" t="str">
            <v>No Faktur</v>
          </cell>
          <cell r="H81" t="str">
            <v>Tgl Order</v>
          </cell>
          <cell r="I81" t="str">
            <v>Suplier</v>
          </cell>
          <cell r="J81" t="str">
            <v>Nama Barang</v>
          </cell>
          <cell r="K81" t="str">
            <v>Exp</v>
          </cell>
          <cell r="L81" t="str">
            <v>No. BATCH</v>
          </cell>
        </row>
        <row r="82">
          <cell r="A82" t="str">
            <v>SCBMX6</v>
          </cell>
          <cell r="B82">
            <v>15</v>
          </cell>
          <cell r="C82">
            <v>37350</v>
          </cell>
          <cell r="D82">
            <v>41085</v>
          </cell>
          <cell r="E82">
            <v>49302</v>
          </cell>
          <cell r="G82" t="str">
            <v>KP01/05</v>
          </cell>
          <cell r="H82">
            <v>44573</v>
          </cell>
          <cell r="I82" t="str">
            <v>PT SINGGASANA WITRA SURYAMAS</v>
          </cell>
          <cell r="J82" t="str">
            <v>Scabimite Cr 10 g (6)</v>
          </cell>
          <cell r="K82">
            <v>45505</v>
          </cell>
          <cell r="L82" t="str">
            <v>H21019</v>
          </cell>
        </row>
        <row r="91">
          <cell r="A91" t="str">
            <v>KODE</v>
          </cell>
          <cell r="B91" t="str">
            <v>JUMLAH OBAT</v>
          </cell>
          <cell r="C91" t="str">
            <v>HARGA NETTO</v>
          </cell>
          <cell r="D91" t="str">
            <v>NETTO+PPN</v>
          </cell>
          <cell r="E91" t="str">
            <v>NETTO+PPN+MARGIN</v>
          </cell>
          <cell r="G91" t="str">
            <v>No Faktur</v>
          </cell>
          <cell r="H91" t="str">
            <v>Tgl Order</v>
          </cell>
          <cell r="I91" t="str">
            <v>Suplier</v>
          </cell>
          <cell r="J91" t="str">
            <v>Nama Barang</v>
          </cell>
          <cell r="K91" t="str">
            <v>Exp</v>
          </cell>
          <cell r="L91" t="str">
            <v>No. BATCH</v>
          </cell>
        </row>
        <row r="92">
          <cell r="A92" t="str">
            <v>DENTAL1</v>
          </cell>
          <cell r="B92">
            <v>40</v>
          </cell>
          <cell r="C92">
            <v>27000</v>
          </cell>
          <cell r="D92">
            <v>29700.000000000004</v>
          </cell>
          <cell r="E92">
            <v>35640</v>
          </cell>
          <cell r="G92" t="str">
            <v>KP01/06</v>
          </cell>
          <cell r="H92">
            <v>44574</v>
          </cell>
          <cell r="I92" t="str">
            <v>PT. TERANG JAYA DENTAL SUPPLY</v>
          </cell>
          <cell r="J92" t="str">
            <v>Dental Floss toothpicks</v>
          </cell>
        </row>
        <row r="102">
          <cell r="A102" t="str">
            <v>KODE</v>
          </cell>
          <cell r="B102" t="str">
            <v>JUMLAH OBAT</v>
          </cell>
          <cell r="C102" t="str">
            <v>HARGA NETTO</v>
          </cell>
          <cell r="D102" t="str">
            <v>NETTO+PPN</v>
          </cell>
          <cell r="E102" t="str">
            <v>NETTO+PPN+MARGIN</v>
          </cell>
          <cell r="G102" t="str">
            <v>No Faktur</v>
          </cell>
          <cell r="H102" t="str">
            <v>Tgl Order</v>
          </cell>
          <cell r="I102" t="str">
            <v>Suplier</v>
          </cell>
          <cell r="J102" t="str">
            <v>Nama Barang</v>
          </cell>
          <cell r="K102" t="str">
            <v>Exp</v>
          </cell>
          <cell r="L102" t="str">
            <v>No. BATCH</v>
          </cell>
        </row>
        <row r="103">
          <cell r="A103" t="str">
            <v>MTHLS10</v>
          </cell>
          <cell r="B103">
            <v>300</v>
          </cell>
          <cell r="C103">
            <v>150</v>
          </cell>
          <cell r="D103">
            <v>165</v>
          </cell>
          <cell r="E103">
            <v>198</v>
          </cell>
          <cell r="G103" t="str">
            <v>KP01/07</v>
          </cell>
          <cell r="H103">
            <v>44580</v>
          </cell>
          <cell r="I103" t="str">
            <v>PT KUDAMAS JAYA MAKMUR SENTOSA</v>
          </cell>
          <cell r="J103" t="str">
            <v>Methylprednisolone tablet 4 mg (10)</v>
          </cell>
          <cell r="K103">
            <v>45261</v>
          </cell>
          <cell r="L103" t="str">
            <v>HTMPSD16278</v>
          </cell>
        </row>
        <row r="104">
          <cell r="A104" t="str">
            <v>OMEIJ2</v>
          </cell>
          <cell r="B104">
            <v>4</v>
          </cell>
          <cell r="C104">
            <v>13636.363636363636</v>
          </cell>
          <cell r="D104">
            <v>15000</v>
          </cell>
          <cell r="E104">
            <v>18000</v>
          </cell>
          <cell r="G104" t="str">
            <v>KP01/07</v>
          </cell>
          <cell r="H104">
            <v>44580</v>
          </cell>
          <cell r="I104" t="str">
            <v>PT KUDAMAS JAYA MAKMUR SENTOSA</v>
          </cell>
          <cell r="J104" t="str">
            <v>Omeprazole 2% (10mL) Injeksi (2)</v>
          </cell>
          <cell r="K104">
            <v>45170</v>
          </cell>
          <cell r="L104" t="str">
            <v>PSK62050</v>
          </cell>
        </row>
        <row r="105">
          <cell r="A105" t="str">
            <v>BSLV1</v>
          </cell>
          <cell r="B105">
            <v>1</v>
          </cell>
          <cell r="C105">
            <v>76363.636363636353</v>
          </cell>
          <cell r="D105">
            <v>84000</v>
          </cell>
          <cell r="E105">
            <v>100800</v>
          </cell>
          <cell r="G105" t="str">
            <v>KP01/07</v>
          </cell>
          <cell r="H105">
            <v>44580</v>
          </cell>
          <cell r="I105" t="str">
            <v>PT KUDAMAS JAYA MAKMUR SENTOSA</v>
          </cell>
          <cell r="J105" t="str">
            <v>Bisolvon Solution 50mL</v>
          </cell>
          <cell r="K105">
            <v>45536</v>
          </cell>
          <cell r="L105" t="str">
            <v>21100528</v>
          </cell>
        </row>
        <row r="106">
          <cell r="A106" t="str">
            <v>BTDNG1</v>
          </cell>
          <cell r="B106">
            <v>40</v>
          </cell>
          <cell r="C106">
            <v>18000</v>
          </cell>
          <cell r="D106">
            <v>19800</v>
          </cell>
          <cell r="E106">
            <v>23760</v>
          </cell>
          <cell r="G106" t="str">
            <v>KP01/07</v>
          </cell>
          <cell r="H106">
            <v>44580</v>
          </cell>
          <cell r="I106" t="str">
            <v>PT KUDAMAS JAYA MAKMUR SENTOSA</v>
          </cell>
          <cell r="J106" t="str">
            <v xml:space="preserve">Betadine Gargle </v>
          </cell>
          <cell r="K106">
            <v>45597</v>
          </cell>
          <cell r="L106" t="str">
            <v>LB21030</v>
          </cell>
        </row>
        <row r="117">
          <cell r="D117" t="str">
            <v>Pelapor,</v>
          </cell>
        </row>
        <row r="121">
          <cell r="D121" t="str">
            <v>Windy Dewi S, S.Farm</v>
          </cell>
        </row>
      </sheetData>
      <sheetData sheetId="1">
        <row r="9">
          <cell r="A9" t="str">
            <v>I. OBAT</v>
          </cell>
        </row>
        <row r="11">
          <cell r="A11" t="str">
            <v>KODE</v>
          </cell>
          <cell r="B11" t="str">
            <v>JUMLAH OBAT</v>
          </cell>
          <cell r="C11" t="str">
            <v>HARGA NETTO</v>
          </cell>
          <cell r="D11" t="str">
            <v>NETTO+PPN</v>
          </cell>
          <cell r="E11" t="str">
            <v>NETTO+PPN+MARGIN</v>
          </cell>
          <cell r="G11" t="str">
            <v>No Faktur</v>
          </cell>
          <cell r="H11" t="str">
            <v>Tgl Order</v>
          </cell>
          <cell r="I11" t="str">
            <v>Suplier</v>
          </cell>
          <cell r="J11" t="str">
            <v>Nama Barang</v>
          </cell>
          <cell r="K11" t="str">
            <v>Exp</v>
          </cell>
          <cell r="L11" t="str">
            <v>No. BATCH</v>
          </cell>
        </row>
        <row r="12">
          <cell r="A12" t="str">
            <v>EPRSN5</v>
          </cell>
          <cell r="B12">
            <v>300</v>
          </cell>
          <cell r="C12">
            <v>954.5454545454545</v>
          </cell>
          <cell r="D12">
            <v>1050</v>
          </cell>
          <cell r="E12">
            <v>1260</v>
          </cell>
          <cell r="G12" t="str">
            <v>KP02/1</v>
          </cell>
          <cell r="H12">
            <v>44599</v>
          </cell>
          <cell r="I12" t="str">
            <v>PT PENTA VALENT</v>
          </cell>
          <cell r="J12" t="str">
            <v>Eperisone Tablet 50 mg (5)</v>
          </cell>
          <cell r="K12">
            <v>45231</v>
          </cell>
          <cell r="L12" t="str">
            <v>2111046</v>
          </cell>
        </row>
        <row r="13">
          <cell r="A13" t="str">
            <v>ACTLS9</v>
          </cell>
          <cell r="B13">
            <v>200</v>
          </cell>
          <cell r="C13">
            <v>727.27272727272725</v>
          </cell>
          <cell r="D13">
            <v>800</v>
          </cell>
          <cell r="E13">
            <v>960</v>
          </cell>
          <cell r="G13" t="str">
            <v>KP02/1</v>
          </cell>
          <cell r="H13">
            <v>44599</v>
          </cell>
          <cell r="I13" t="str">
            <v>PT PENTA VALENT</v>
          </cell>
          <cell r="J13" t="str">
            <v>Acetylsistein kapsul 200 mg (9)</v>
          </cell>
          <cell r="K13">
            <v>45200</v>
          </cell>
          <cell r="L13" t="str">
            <v>N2110042</v>
          </cell>
        </row>
        <row r="22">
          <cell r="A22" t="str">
            <v>KODE</v>
          </cell>
          <cell r="B22" t="str">
            <v>JUMLAH OBAT</v>
          </cell>
          <cell r="C22" t="str">
            <v>HARGA NETTO</v>
          </cell>
          <cell r="D22" t="str">
            <v>NETTO+PPN</v>
          </cell>
          <cell r="E22" t="str">
            <v>NETTO+PPN+MARGIN</v>
          </cell>
          <cell r="G22" t="str">
            <v>No Faktur</v>
          </cell>
          <cell r="H22" t="str">
            <v>Tgl Order</v>
          </cell>
          <cell r="I22" t="str">
            <v>Suplier</v>
          </cell>
          <cell r="J22" t="str">
            <v>Nama Barang</v>
          </cell>
          <cell r="K22" t="str">
            <v>Exp</v>
          </cell>
          <cell r="L22" t="str">
            <v>No. BATCH</v>
          </cell>
        </row>
        <row r="23">
          <cell r="A23" t="str">
            <v>DGRL11</v>
          </cell>
          <cell r="B23">
            <v>100</v>
          </cell>
          <cell r="C23">
            <v>939.73636363636365</v>
          </cell>
          <cell r="D23">
            <v>1033.71</v>
          </cell>
          <cell r="E23">
            <v>1240.452</v>
          </cell>
          <cell r="G23" t="str">
            <v>KP02/2</v>
          </cell>
          <cell r="H23">
            <v>44600</v>
          </cell>
          <cell r="I23" t="str">
            <v>PT SINGGASANA WITRA SURYAMAS</v>
          </cell>
          <cell r="J23" t="str">
            <v>Degirol Lozenges (11)</v>
          </cell>
          <cell r="K23">
            <v>45992</v>
          </cell>
          <cell r="L23" t="str">
            <v>LX1A211</v>
          </cell>
        </row>
        <row r="24">
          <cell r="A24" t="str">
            <v>ASMMS10</v>
          </cell>
          <cell r="B24">
            <v>300</v>
          </cell>
          <cell r="C24">
            <v>249.99999999999997</v>
          </cell>
          <cell r="D24">
            <v>275</v>
          </cell>
          <cell r="E24">
            <v>330</v>
          </cell>
          <cell r="G24" t="str">
            <v>KP02/2</v>
          </cell>
          <cell r="H24">
            <v>44600</v>
          </cell>
          <cell r="I24" t="str">
            <v>PT SINGGASANA WITRA SURYAMAS</v>
          </cell>
          <cell r="J24" t="str">
            <v>Asam Mefenamat tablet 500 mg (10)</v>
          </cell>
          <cell r="K24">
            <v>45231</v>
          </cell>
          <cell r="L24" t="str">
            <v>HTMECA16035</v>
          </cell>
        </row>
        <row r="25">
          <cell r="A25" t="str">
            <v>PROVD5</v>
          </cell>
          <cell r="B25">
            <v>180</v>
          </cell>
          <cell r="C25">
            <v>2272.7272727272725</v>
          </cell>
          <cell r="D25">
            <v>2500</v>
          </cell>
          <cell r="E25">
            <v>3000</v>
          </cell>
          <cell r="G25" t="str">
            <v>KP02/2</v>
          </cell>
          <cell r="H25">
            <v>44600</v>
          </cell>
          <cell r="I25" t="str">
            <v>PT SINGGASANA WITRA SURYAMAS</v>
          </cell>
          <cell r="J25" t="str">
            <v xml:space="preserve">Prove D3-1000 IU tablet (5) </v>
          </cell>
          <cell r="K25">
            <v>45108</v>
          </cell>
          <cell r="L25" t="str">
            <v>TPODA10176</v>
          </cell>
        </row>
        <row r="26">
          <cell r="A26" t="str">
            <v>ZEGVT6</v>
          </cell>
          <cell r="B26">
            <v>200</v>
          </cell>
          <cell r="C26">
            <v>4090.9090909090905</v>
          </cell>
          <cell r="D26">
            <v>4500</v>
          </cell>
          <cell r="E26">
            <v>5400</v>
          </cell>
          <cell r="G26" t="str">
            <v>KP02/2</v>
          </cell>
          <cell r="H26">
            <v>44600</v>
          </cell>
          <cell r="I26" t="str">
            <v>PT SINGGASANA WITRA SURYAMAS</v>
          </cell>
          <cell r="J26" t="str">
            <v>Zegavit Kaplet (6)</v>
          </cell>
          <cell r="K26">
            <v>45170</v>
          </cell>
          <cell r="L26" t="str">
            <v>KTZEGA15649</v>
          </cell>
        </row>
        <row r="27">
          <cell r="A27" t="str">
            <v>AMXCS8</v>
          </cell>
          <cell r="B27">
            <v>200</v>
          </cell>
          <cell r="C27">
            <v>355.36763636363634</v>
          </cell>
          <cell r="D27">
            <v>390.90440000000001</v>
          </cell>
          <cell r="E27">
            <v>469.08528000000001</v>
          </cell>
          <cell r="G27" t="str">
            <v>KP02/2</v>
          </cell>
          <cell r="H27">
            <v>44600</v>
          </cell>
          <cell r="I27" t="str">
            <v>PT SINGGASANA WITRA SURYAMAS</v>
          </cell>
          <cell r="J27" t="str">
            <v>Amoxycillin kaplet 500 mg (8)</v>
          </cell>
          <cell r="K27">
            <v>45962</v>
          </cell>
          <cell r="L27" t="str">
            <v>LL01A080</v>
          </cell>
        </row>
        <row r="28">
          <cell r="A28" t="str">
            <v>CEFXM13</v>
          </cell>
          <cell r="B28">
            <v>300</v>
          </cell>
          <cell r="C28">
            <v>991.73818181818172</v>
          </cell>
          <cell r="D28">
            <v>1090.912</v>
          </cell>
          <cell r="E28">
            <v>1309.0944</v>
          </cell>
          <cell r="G28" t="str">
            <v>KP02/2</v>
          </cell>
          <cell r="H28">
            <v>44600</v>
          </cell>
          <cell r="I28" t="str">
            <v>PT SINGGASANA WITRA SURYAMAS</v>
          </cell>
          <cell r="J28" t="str">
            <v>Cefixime Kapsul 100 mg (3)</v>
          </cell>
          <cell r="K28">
            <v>45566</v>
          </cell>
          <cell r="L28" t="str">
            <v>LK04A014</v>
          </cell>
        </row>
        <row r="29">
          <cell r="B29" t="e">
            <v>#N/A</v>
          </cell>
          <cell r="C29" t="e">
            <v>#N/A</v>
          </cell>
          <cell r="D29" t="e">
            <v>#N/A</v>
          </cell>
          <cell r="E29" t="e">
            <v>#N/A</v>
          </cell>
          <cell r="G29" t="str">
            <v>KP02/2</v>
          </cell>
          <cell r="H29">
            <v>44600</v>
          </cell>
          <cell r="I29" t="str">
            <v>PT SINGGASANA WITRA SURYAMAS</v>
          </cell>
          <cell r="J29" t="str">
            <v>Dental Floss toothpicks</v>
          </cell>
        </row>
        <row r="30">
          <cell r="B30" t="e">
            <v>#N/A</v>
          </cell>
          <cell r="C30" t="e">
            <v>#N/A</v>
          </cell>
          <cell r="D30" t="e">
            <v>#N/A</v>
          </cell>
          <cell r="E30" t="e">
            <v>#N/A</v>
          </cell>
          <cell r="G30" t="str">
            <v>KP02/2</v>
          </cell>
          <cell r="H30">
            <v>44600</v>
          </cell>
          <cell r="I30" t="str">
            <v>PT SINGGASANA WITRA SURYAMAS</v>
          </cell>
          <cell r="J30" t="str">
            <v>Dental Floss toothpicks</v>
          </cell>
        </row>
        <row r="39">
          <cell r="A39" t="str">
            <v>KODE</v>
          </cell>
          <cell r="B39" t="str">
            <v>JUMLAH OBAT</v>
          </cell>
          <cell r="C39" t="str">
            <v>HARGA NETTO</v>
          </cell>
          <cell r="D39" t="str">
            <v>NETTO+PPN</v>
          </cell>
          <cell r="E39" t="str">
            <v>NETTO+PPN+MARGIN</v>
          </cell>
          <cell r="G39" t="str">
            <v>No Faktur</v>
          </cell>
          <cell r="H39" t="str">
            <v>Tgl Order</v>
          </cell>
          <cell r="I39" t="str">
            <v>Suplier</v>
          </cell>
          <cell r="J39" t="str">
            <v>Nama Barang</v>
          </cell>
          <cell r="K39" t="str">
            <v>Exp</v>
          </cell>
          <cell r="L39" t="str">
            <v>No. BATCH</v>
          </cell>
        </row>
        <row r="40">
          <cell r="A40" t="str">
            <v>INTLS5</v>
          </cell>
          <cell r="B40">
            <v>400</v>
          </cell>
          <cell r="C40">
            <v>494.31818181818176</v>
          </cell>
          <cell r="D40">
            <v>543.75</v>
          </cell>
          <cell r="E40">
            <v>652.5</v>
          </cell>
          <cell r="G40" t="str">
            <v>KP02/04</v>
          </cell>
          <cell r="H40">
            <v>44600</v>
          </cell>
          <cell r="I40" t="str">
            <v>PT PLANET EXCELENCIA PHARMACY</v>
          </cell>
          <cell r="J40" t="str">
            <v>Intunal Forte Tablet (5)</v>
          </cell>
          <cell r="K40">
            <v>45627</v>
          </cell>
          <cell r="L40" t="str">
            <v>A1M589</v>
          </cell>
        </row>
        <row r="49">
          <cell r="A49" t="str">
            <v>KODE</v>
          </cell>
          <cell r="B49" t="str">
            <v>JUMLAH OBAT</v>
          </cell>
          <cell r="C49" t="str">
            <v>HARGA NETTO</v>
          </cell>
          <cell r="D49" t="str">
            <v>NETTO+PPN</v>
          </cell>
          <cell r="E49" t="str">
            <v>NETTO+PPN+MARGIN</v>
          </cell>
          <cell r="G49" t="str">
            <v>No Faktur</v>
          </cell>
          <cell r="H49" t="str">
            <v>Tgl Order</v>
          </cell>
          <cell r="I49" t="str">
            <v>Suplier</v>
          </cell>
          <cell r="J49" t="str">
            <v>Nama Barang</v>
          </cell>
          <cell r="K49" t="str">
            <v>Exp</v>
          </cell>
          <cell r="L49" t="str">
            <v>No. BATCH</v>
          </cell>
        </row>
        <row r="50">
          <cell r="A50" t="str">
            <v>ALLPS26</v>
          </cell>
          <cell r="B50">
            <v>200</v>
          </cell>
          <cell r="C50">
            <v>381.81818181818181</v>
          </cell>
          <cell r="D50">
            <v>420</v>
          </cell>
          <cell r="E50">
            <v>504</v>
          </cell>
          <cell r="G50" t="str">
            <v>KP02/5</v>
          </cell>
          <cell r="H50">
            <v>44600</v>
          </cell>
          <cell r="I50" t="str">
            <v>PT PLANET EXCELENCIA PHARMACY</v>
          </cell>
          <cell r="J50" t="str">
            <v>Allopurinol tablet 300 mg (6)</v>
          </cell>
          <cell r="K50">
            <v>45261</v>
          </cell>
          <cell r="L50" t="str">
            <v>HTALOD16020</v>
          </cell>
        </row>
        <row r="51">
          <cell r="A51" t="str">
            <v>ALLPS14</v>
          </cell>
          <cell r="B51">
            <v>100</v>
          </cell>
          <cell r="C51">
            <v>181.81818181818181</v>
          </cell>
          <cell r="D51">
            <v>200</v>
          </cell>
          <cell r="E51">
            <v>240</v>
          </cell>
          <cell r="G51" t="str">
            <v>KP02/5</v>
          </cell>
          <cell r="H51">
            <v>44600</v>
          </cell>
          <cell r="I51" t="str">
            <v>PT PLANET EXCELENCIA PHARMACY</v>
          </cell>
          <cell r="J51" t="str">
            <v>Allopurinol tablet 100mg (14)</v>
          </cell>
          <cell r="K51">
            <v>45292</v>
          </cell>
          <cell r="L51" t="str">
            <v>HTALOC21022</v>
          </cell>
        </row>
        <row r="52">
          <cell r="A52" t="str">
            <v>AMBVN3</v>
          </cell>
          <cell r="B52">
            <v>100</v>
          </cell>
          <cell r="C52">
            <v>1215.4545454545453</v>
          </cell>
          <cell r="D52">
            <v>1337</v>
          </cell>
          <cell r="E52">
            <v>1604.3999999999999</v>
          </cell>
          <cell r="G52" t="str">
            <v>KP02/5</v>
          </cell>
          <cell r="H52">
            <v>44600</v>
          </cell>
          <cell r="I52" t="str">
            <v>PT PLANET EXCELENCIA PHARMACY</v>
          </cell>
          <cell r="J52" t="str">
            <v>Ambeven kapsul (3)</v>
          </cell>
          <cell r="K52">
            <v>45597</v>
          </cell>
          <cell r="L52" t="str">
            <v>1953MA01</v>
          </cell>
        </row>
        <row r="53">
          <cell r="A53" t="str">
            <v>AMBR157</v>
          </cell>
          <cell r="B53">
            <v>100</v>
          </cell>
          <cell r="C53">
            <v>254.54545454545453</v>
          </cell>
          <cell r="D53">
            <v>280</v>
          </cell>
          <cell r="E53">
            <v>336</v>
          </cell>
          <cell r="G53" t="str">
            <v>KP02/5</v>
          </cell>
          <cell r="H53">
            <v>44600</v>
          </cell>
          <cell r="I53" t="str">
            <v>PT PLANET EXCELENCIA PHARMACY</v>
          </cell>
          <cell r="J53" t="str">
            <v>Ambroxol tablet 30 mg (7)</v>
          </cell>
          <cell r="K53">
            <v>45170</v>
          </cell>
          <cell r="L53" t="str">
            <v>1109096</v>
          </cell>
        </row>
        <row r="54">
          <cell r="A54" t="str">
            <v>BNSNX14</v>
          </cell>
          <cell r="B54">
            <v>10</v>
          </cell>
          <cell r="C54">
            <v>12249.999999999998</v>
          </cell>
          <cell r="D54">
            <v>13475</v>
          </cell>
          <cell r="E54">
            <v>16170</v>
          </cell>
          <cell r="G54" t="str">
            <v>KP02/5</v>
          </cell>
          <cell r="H54">
            <v>44600</v>
          </cell>
          <cell r="I54" t="str">
            <v>PT PLANET EXCELENCIA PHARMACY</v>
          </cell>
          <cell r="J54" t="str">
            <v>Betason-N cream 5 g (14)</v>
          </cell>
          <cell r="K54">
            <v>45597</v>
          </cell>
          <cell r="L54" t="str">
            <v>K13202W</v>
          </cell>
        </row>
        <row r="55">
          <cell r="A55" t="str">
            <v>IBFRL4</v>
          </cell>
          <cell r="B55">
            <v>2</v>
          </cell>
          <cell r="C55">
            <v>3085.454545454545</v>
          </cell>
          <cell r="D55">
            <v>3394</v>
          </cell>
          <cell r="E55">
            <v>4072.7999999999997</v>
          </cell>
          <cell r="G55" t="str">
            <v>KP02/5</v>
          </cell>
          <cell r="H55">
            <v>44600</v>
          </cell>
          <cell r="I55" t="str">
            <v>PT PLANET EXCELENCIA PHARMACY</v>
          </cell>
          <cell r="J55" t="str">
            <v>Ibuprofen Suspensi 100mg/5mL (60mL) (4)</v>
          </cell>
          <cell r="K55">
            <v>45231</v>
          </cell>
          <cell r="L55" t="str">
            <v>S11018BA</v>
          </cell>
        </row>
        <row r="56">
          <cell r="A56" t="str">
            <v>MTHLS11</v>
          </cell>
          <cell r="B56">
            <v>500</v>
          </cell>
          <cell r="C56">
            <v>364.09090909090907</v>
          </cell>
          <cell r="D56">
            <v>400.5</v>
          </cell>
          <cell r="E56">
            <v>480.59999999999997</v>
          </cell>
          <cell r="G56" t="str">
            <v>KP02/5</v>
          </cell>
          <cell r="H56">
            <v>44600</v>
          </cell>
          <cell r="I56" t="str">
            <v>PT PLANET EXCELENCIA PHARMACY</v>
          </cell>
          <cell r="J56" t="str">
            <v>Methylprednisolone tablet 4 mg (11)</v>
          </cell>
          <cell r="K56">
            <v>45261</v>
          </cell>
          <cell r="L56" t="str">
            <v>HTMPSD16281</v>
          </cell>
        </row>
        <row r="57">
          <cell r="A57" t="str">
            <v>PRCT15</v>
          </cell>
          <cell r="B57">
            <v>300</v>
          </cell>
          <cell r="C57">
            <v>152.89090909090908</v>
          </cell>
          <cell r="D57">
            <v>168.18</v>
          </cell>
          <cell r="E57">
            <v>201.816</v>
          </cell>
          <cell r="G57" t="str">
            <v>KP02/5</v>
          </cell>
          <cell r="H57">
            <v>44600</v>
          </cell>
          <cell r="I57" t="str">
            <v>PT PLANET EXCELENCIA PHARMACY</v>
          </cell>
          <cell r="J57" t="str">
            <v>Paracetamol tablet 500mg (PCT) (15)</v>
          </cell>
          <cell r="K57">
            <v>45261</v>
          </cell>
          <cell r="L57" t="str">
            <v>211225117</v>
          </cell>
        </row>
        <row r="58">
          <cell r="A58" t="str">
            <v>RECOSM2</v>
          </cell>
          <cell r="B58">
            <v>10</v>
          </cell>
          <cell r="C58">
            <v>4909.090909090909</v>
          </cell>
          <cell r="D58">
            <v>5400</v>
          </cell>
          <cell r="E58">
            <v>6480</v>
          </cell>
          <cell r="G58" t="str">
            <v>KP02/5</v>
          </cell>
          <cell r="H58">
            <v>44600</v>
          </cell>
          <cell r="I58" t="str">
            <v>PT PLANET EXCELENCIA PHARMACY</v>
          </cell>
          <cell r="J58" t="str">
            <v>Reco Eye Ointment (2)</v>
          </cell>
          <cell r="K58">
            <v>45627</v>
          </cell>
          <cell r="L58" t="str">
            <v>0151221001</v>
          </cell>
        </row>
        <row r="59">
          <cell r="A59" t="str">
            <v>CTRZNL5</v>
          </cell>
          <cell r="B59">
            <v>3</v>
          </cell>
          <cell r="C59">
            <v>3305.454545454545</v>
          </cell>
          <cell r="D59">
            <v>3636</v>
          </cell>
          <cell r="E59">
            <v>4363.2</v>
          </cell>
          <cell r="G59" t="str">
            <v>KP02/5</v>
          </cell>
          <cell r="H59">
            <v>44600</v>
          </cell>
          <cell r="I59" t="str">
            <v>PT PLANET EXCELENCIA PHARMACY</v>
          </cell>
          <cell r="J59" t="str">
            <v>Cetirizine  Sirup 5mg/5mL (60mL)/ (5)</v>
          </cell>
          <cell r="K59">
            <v>45292</v>
          </cell>
          <cell r="L59" t="str">
            <v>S01007BB</v>
          </cell>
        </row>
        <row r="68">
          <cell r="A68" t="str">
            <v>KODE</v>
          </cell>
          <cell r="B68" t="str">
            <v>JUMLAH OBAT</v>
          </cell>
          <cell r="C68" t="str">
            <v>HARGA NETTO</v>
          </cell>
          <cell r="D68" t="str">
            <v>NETTO+PPN</v>
          </cell>
          <cell r="E68" t="str">
            <v>NETTO+PPN+MARGIN</v>
          </cell>
          <cell r="G68" t="str">
            <v>No Faktur</v>
          </cell>
          <cell r="H68" t="str">
            <v>Tgl Order</v>
          </cell>
          <cell r="I68" t="str">
            <v>Suplier</v>
          </cell>
          <cell r="J68" t="str">
            <v>Nama Barang</v>
          </cell>
          <cell r="K68" t="str">
            <v>Exp</v>
          </cell>
          <cell r="L68" t="str">
            <v>No. BATCH</v>
          </cell>
        </row>
        <row r="69">
          <cell r="A69" t="str">
            <v>DGRL12</v>
          </cell>
          <cell r="B69">
            <v>600</v>
          </cell>
          <cell r="C69">
            <v>939.73636363636365</v>
          </cell>
          <cell r="D69">
            <v>1033.71</v>
          </cell>
          <cell r="E69">
            <v>1240.452</v>
          </cell>
          <cell r="G69" t="str">
            <v>KP02/7</v>
          </cell>
          <cell r="H69">
            <v>44602</v>
          </cell>
          <cell r="I69" t="str">
            <v>PT SINGGASANA WITRA SURYAMAS</v>
          </cell>
          <cell r="J69" t="str">
            <v>Degirol Lozenges (12)</v>
          </cell>
          <cell r="K69">
            <v>45992</v>
          </cell>
          <cell r="L69" t="str">
            <v>LX1A211</v>
          </cell>
        </row>
        <row r="70">
          <cell r="A70" t="str">
            <v>PROVD6</v>
          </cell>
          <cell r="B70">
            <v>300</v>
          </cell>
          <cell r="C70">
            <v>2272.7272727272725</v>
          </cell>
          <cell r="D70">
            <v>2500</v>
          </cell>
          <cell r="E70">
            <v>3000</v>
          </cell>
          <cell r="G70" t="str">
            <v>KP02/7</v>
          </cell>
          <cell r="H70">
            <v>44602</v>
          </cell>
          <cell r="I70" t="str">
            <v>PT SINGGASANA WITRA SURYAMAS</v>
          </cell>
          <cell r="J70" t="str">
            <v xml:space="preserve">Prove D3-1000 IU tablet (6) </v>
          </cell>
          <cell r="K70">
            <v>45108</v>
          </cell>
          <cell r="L70" t="str">
            <v>TPODA10176</v>
          </cell>
        </row>
        <row r="71">
          <cell r="A71" t="str">
            <v>ZEGVT7</v>
          </cell>
          <cell r="B71">
            <v>300</v>
          </cell>
          <cell r="C71">
            <v>4090.9090909090905</v>
          </cell>
          <cell r="D71">
            <v>4500</v>
          </cell>
          <cell r="E71">
            <v>5400</v>
          </cell>
          <cell r="G71" t="str">
            <v>KP02/7</v>
          </cell>
          <cell r="H71">
            <v>44602</v>
          </cell>
          <cell r="I71" t="str">
            <v>PT SINGGASANA WITRA SURYAMAS</v>
          </cell>
          <cell r="J71" t="str">
            <v>Zegavit Kaplet (7)</v>
          </cell>
          <cell r="K71">
            <v>45170</v>
          </cell>
          <cell r="L71" t="str">
            <v>KTZEGA15655</v>
          </cell>
        </row>
        <row r="80">
          <cell r="A80" t="str">
            <v>KODE</v>
          </cell>
          <cell r="B80" t="str">
            <v>JUMLAH OBAT</v>
          </cell>
          <cell r="C80" t="str">
            <v>HARGA NETTO</v>
          </cell>
          <cell r="D80" t="str">
            <v>NETTO+PPN</v>
          </cell>
          <cell r="E80" t="str">
            <v>NETTO+PPN+MARGIN</v>
          </cell>
          <cell r="G80" t="str">
            <v>No Faktur</v>
          </cell>
          <cell r="H80" t="str">
            <v>Tgl Order</v>
          </cell>
          <cell r="I80" t="str">
            <v>Suplier</v>
          </cell>
          <cell r="J80" t="str">
            <v>Nama Barang</v>
          </cell>
          <cell r="K80" t="str">
            <v>Exp</v>
          </cell>
          <cell r="L80" t="str">
            <v>No. BATCH</v>
          </cell>
        </row>
        <row r="81">
          <cell r="A81" t="str">
            <v>FAVI1</v>
          </cell>
          <cell r="B81">
            <v>200</v>
          </cell>
          <cell r="C81">
            <v>15454.545454545454</v>
          </cell>
          <cell r="D81">
            <v>17000</v>
          </cell>
          <cell r="E81">
            <v>20400</v>
          </cell>
          <cell r="G81" t="str">
            <v>KP02/08</v>
          </cell>
          <cell r="H81">
            <v>44604</v>
          </cell>
          <cell r="I81" t="str">
            <v>PT PLANET EXCELENCIA PHARMACY</v>
          </cell>
          <cell r="J81" t="str">
            <v xml:space="preserve">Favikal Tablet </v>
          </cell>
          <cell r="K81">
            <v>44743</v>
          </cell>
          <cell r="L81" t="str">
            <v>KTFAKA14014</v>
          </cell>
        </row>
        <row r="90">
          <cell r="A90" t="str">
            <v>KODE</v>
          </cell>
          <cell r="B90" t="str">
            <v>JUMLAH OBAT</v>
          </cell>
          <cell r="C90" t="str">
            <v>HARGA NETTO</v>
          </cell>
          <cell r="D90" t="str">
            <v>NETTO+PPN</v>
          </cell>
          <cell r="E90" t="str">
            <v>NETTO+PPN+MARGIN</v>
          </cell>
          <cell r="G90" t="str">
            <v>No Faktur</v>
          </cell>
          <cell r="H90" t="str">
            <v>Tgl Order</v>
          </cell>
          <cell r="I90" t="str">
            <v>Suplier</v>
          </cell>
          <cell r="J90" t="str">
            <v>Nama Barang</v>
          </cell>
          <cell r="K90" t="str">
            <v>Exp</v>
          </cell>
          <cell r="L90" t="str">
            <v>No. BATCH</v>
          </cell>
        </row>
        <row r="91">
          <cell r="A91" t="str">
            <v>AMLDS10</v>
          </cell>
          <cell r="B91">
            <v>200</v>
          </cell>
          <cell r="C91">
            <v>772.72727272727263</v>
          </cell>
          <cell r="D91">
            <v>850</v>
          </cell>
          <cell r="E91">
            <v>1020</v>
          </cell>
          <cell r="G91" t="str">
            <v>KP02/9</v>
          </cell>
          <cell r="H91">
            <v>44607</v>
          </cell>
          <cell r="I91" t="str">
            <v>PT PLANET EXCELENCIA PHARMACY</v>
          </cell>
          <cell r="J91" t="str">
            <v>Amlodipin tablet 10 mg (10)</v>
          </cell>
          <cell r="K91">
            <v>45292</v>
          </cell>
          <cell r="L91" t="str">
            <v>HTANF21362</v>
          </cell>
        </row>
        <row r="92">
          <cell r="A92" t="str">
            <v>OBHRL9</v>
          </cell>
          <cell r="B92">
            <v>2</v>
          </cell>
          <cell r="C92">
            <v>15619.090909090908</v>
          </cell>
          <cell r="D92">
            <v>17181</v>
          </cell>
          <cell r="E92">
            <v>20617.2</v>
          </cell>
          <cell r="G92" t="str">
            <v>KP02/9</v>
          </cell>
          <cell r="H92">
            <v>44607</v>
          </cell>
          <cell r="I92" t="str">
            <v>PT PLANET EXCELENCIA PHARMACY</v>
          </cell>
          <cell r="J92" t="str">
            <v>OB Herbal 100 mL (9)</v>
          </cell>
          <cell r="K92">
            <v>45505</v>
          </cell>
          <cell r="L92" t="str">
            <v>AD014H21</v>
          </cell>
        </row>
        <row r="93">
          <cell r="A93" t="str">
            <v>PCTD1</v>
          </cell>
          <cell r="B93">
            <v>3</v>
          </cell>
          <cell r="C93">
            <v>6170.9090909090901</v>
          </cell>
          <cell r="D93">
            <v>6788</v>
          </cell>
          <cell r="E93">
            <v>8145.5999999999995</v>
          </cell>
          <cell r="G93" t="str">
            <v>KP02/9</v>
          </cell>
          <cell r="H93">
            <v>44607</v>
          </cell>
          <cell r="I93" t="str">
            <v>PT PLANET EXCELENCIA PHARMACY</v>
          </cell>
          <cell r="J93" t="str">
            <v>Paracetamol Drop 15 mL</v>
          </cell>
          <cell r="K93">
            <v>45261</v>
          </cell>
          <cell r="L93" t="str">
            <v>S1205BA</v>
          </cell>
        </row>
        <row r="94">
          <cell r="A94" t="str">
            <v>SMVSS5</v>
          </cell>
          <cell r="B94">
            <v>200</v>
          </cell>
          <cell r="C94">
            <v>245.45454545454544</v>
          </cell>
          <cell r="D94">
            <v>270</v>
          </cell>
          <cell r="E94">
            <v>324</v>
          </cell>
          <cell r="G94" t="str">
            <v>KP02/9</v>
          </cell>
          <cell r="H94">
            <v>44607</v>
          </cell>
          <cell r="I94" t="str">
            <v>PT PLANET EXCELENCIA PHARMACY</v>
          </cell>
          <cell r="J94" t="str">
            <v>Simvastatin tablet 10 mg (5)</v>
          </cell>
          <cell r="K94">
            <v>45261</v>
          </cell>
          <cell r="L94" t="str">
            <v>HTSVND16466</v>
          </cell>
        </row>
        <row r="95">
          <cell r="A95" t="str">
            <v>SUMA2</v>
          </cell>
          <cell r="B95">
            <v>100</v>
          </cell>
          <cell r="C95">
            <v>450.90909090909088</v>
          </cell>
          <cell r="D95">
            <v>496</v>
          </cell>
          <cell r="E95">
            <v>595.19999999999993</v>
          </cell>
          <cell r="G95" t="str">
            <v>KP02/9</v>
          </cell>
          <cell r="H95">
            <v>44607</v>
          </cell>
          <cell r="I95" t="str">
            <v>PT PLANET EXCELENCIA PHARMACY</v>
          </cell>
          <cell r="J95" t="str">
            <v>Sumagesic Tablet (2)</v>
          </cell>
          <cell r="K95">
            <v>46357</v>
          </cell>
          <cell r="L95" t="str">
            <v>21282301</v>
          </cell>
        </row>
        <row r="104">
          <cell r="A104" t="str">
            <v>KODE</v>
          </cell>
          <cell r="B104" t="str">
            <v>JUMLAH OBAT</v>
          </cell>
          <cell r="C104" t="str">
            <v>HARGA NETTO</v>
          </cell>
          <cell r="D104" t="str">
            <v>NETTO+PPN</v>
          </cell>
          <cell r="E104" t="str">
            <v>NETTO+PPN+MARGIN</v>
          </cell>
          <cell r="G104" t="str">
            <v>No Faktur</v>
          </cell>
          <cell r="H104" t="str">
            <v>Tgl Order</v>
          </cell>
          <cell r="I104" t="str">
            <v>Suplier</v>
          </cell>
          <cell r="J104" t="str">
            <v>Nama Barang</v>
          </cell>
          <cell r="K104" t="str">
            <v>Exp</v>
          </cell>
          <cell r="L104" t="str">
            <v>No. BATCH</v>
          </cell>
        </row>
        <row r="105">
          <cell r="A105" t="str">
            <v>SCLFT9</v>
          </cell>
          <cell r="B105">
            <v>20</v>
          </cell>
          <cell r="C105">
            <v>11590.90909090909</v>
          </cell>
          <cell r="D105">
            <v>12750</v>
          </cell>
          <cell r="E105">
            <v>15300</v>
          </cell>
          <cell r="G105" t="str">
            <v>KP02/10</v>
          </cell>
          <cell r="H105">
            <v>44606</v>
          </cell>
          <cell r="I105" t="str">
            <v>PT PENTA VALENT</v>
          </cell>
          <cell r="J105" t="str">
            <v>Sucralfate sirup 100mL (9)</v>
          </cell>
          <cell r="K105">
            <v>45261</v>
          </cell>
          <cell r="L105" t="str">
            <v>24121L0270</v>
          </cell>
        </row>
        <row r="116">
          <cell r="A116" t="str">
            <v>KODE</v>
          </cell>
          <cell r="B116" t="str">
            <v>JUMLAH OBAT</v>
          </cell>
          <cell r="C116" t="str">
            <v>HARGA NETTO</v>
          </cell>
          <cell r="D116" t="str">
            <v>NETTO+PPN</v>
          </cell>
          <cell r="E116" t="str">
            <v>NETTO+PPN+MARGIN</v>
          </cell>
          <cell r="G116" t="str">
            <v>No Faktur</v>
          </cell>
          <cell r="H116" t="str">
            <v>Tgl Order</v>
          </cell>
          <cell r="I116" t="str">
            <v>Suplier</v>
          </cell>
          <cell r="J116" t="str">
            <v>Nama Barang</v>
          </cell>
          <cell r="K116" t="str">
            <v>Exp</v>
          </cell>
          <cell r="L116" t="str">
            <v>No. BATCH</v>
          </cell>
        </row>
        <row r="117">
          <cell r="A117" t="str">
            <v>NERBN10</v>
          </cell>
          <cell r="B117">
            <v>250</v>
          </cell>
          <cell r="C117">
            <v>2944.1309090909085</v>
          </cell>
          <cell r="D117">
            <v>3238.5439999999999</v>
          </cell>
          <cell r="E117">
            <v>3886.2527999999998</v>
          </cell>
          <cell r="G117" t="str">
            <v>KP02/12</v>
          </cell>
          <cell r="H117">
            <v>44609</v>
          </cell>
          <cell r="I117" t="str">
            <v>PT SINGGASANA WITRA SURYAMAS</v>
          </cell>
          <cell r="J117" t="str">
            <v>Neurobion forte Tablet (10)</v>
          </cell>
          <cell r="K117">
            <v>45383</v>
          </cell>
          <cell r="L117" t="str">
            <v>D1238953</v>
          </cell>
        </row>
        <row r="126">
          <cell r="A126" t="str">
            <v>KODE</v>
          </cell>
          <cell r="B126" t="str">
            <v>JUMLAH OBAT</v>
          </cell>
          <cell r="C126" t="str">
            <v>HARGA NETTO</v>
          </cell>
          <cell r="D126" t="str">
            <v>NETTO+PPN</v>
          </cell>
          <cell r="E126" t="str">
            <v>NETTO+PPN+MARGIN</v>
          </cell>
          <cell r="G126" t="str">
            <v>No Faktur</v>
          </cell>
          <cell r="H126" t="str">
            <v>Tgl Order</v>
          </cell>
          <cell r="I126" t="str">
            <v>Suplier</v>
          </cell>
          <cell r="J126" t="str">
            <v>Nama Barang</v>
          </cell>
          <cell r="K126" t="str">
            <v>Exp</v>
          </cell>
          <cell r="L126" t="str">
            <v>No. BATCH</v>
          </cell>
        </row>
        <row r="127">
          <cell r="A127" t="str">
            <v>SNDR6</v>
          </cell>
          <cell r="B127">
            <v>16</v>
          </cell>
          <cell r="C127">
            <v>9272.7272727272721</v>
          </cell>
          <cell r="D127">
            <v>10200</v>
          </cell>
          <cell r="E127">
            <v>12240</v>
          </cell>
          <cell r="G127" t="str">
            <v>KP02/13</v>
          </cell>
          <cell r="H127">
            <v>44610</v>
          </cell>
          <cell r="I127" t="str">
            <v>PT PLANET EXCELENCIA PHARMACY</v>
          </cell>
          <cell r="J127" t="str">
            <v>Sanadryl Sirup 60 ml (6)</v>
          </cell>
          <cell r="K127">
            <v>45261</v>
          </cell>
          <cell r="L127" t="str">
            <v>BM9701</v>
          </cell>
        </row>
        <row r="128">
          <cell r="A128" t="str">
            <v>SNDR7</v>
          </cell>
          <cell r="B128">
            <v>1</v>
          </cell>
          <cell r="C128">
            <v>9272.7272727272721</v>
          </cell>
          <cell r="D128">
            <v>10200</v>
          </cell>
          <cell r="E128">
            <v>12240</v>
          </cell>
          <cell r="G128" t="str">
            <v>KP02/13</v>
          </cell>
          <cell r="H128">
            <v>44610</v>
          </cell>
          <cell r="I128" t="str">
            <v>PT PLANET EXCELENCIA PHARMACY</v>
          </cell>
          <cell r="J128" t="str">
            <v>Sanadryl Sirup 60 ml (7)</v>
          </cell>
          <cell r="K128">
            <v>45261</v>
          </cell>
          <cell r="L128" t="str">
            <v>CA9783</v>
          </cell>
        </row>
        <row r="137">
          <cell r="A137" t="str">
            <v>KODE</v>
          </cell>
          <cell r="B137" t="str">
            <v>JUMLAH OBAT</v>
          </cell>
          <cell r="C137" t="str">
            <v>HARGA NETTO</v>
          </cell>
          <cell r="D137" t="str">
            <v>NETTO+PPN</v>
          </cell>
          <cell r="E137" t="str">
            <v>NETTO+PPN+MARGIN</v>
          </cell>
          <cell r="G137" t="str">
            <v>No Faktur</v>
          </cell>
          <cell r="H137" t="str">
            <v>Tgl Order</v>
          </cell>
          <cell r="I137" t="str">
            <v>Suplier</v>
          </cell>
          <cell r="J137" t="str">
            <v>Nama Barang</v>
          </cell>
          <cell r="K137" t="str">
            <v>Exp</v>
          </cell>
          <cell r="L137" t="str">
            <v>No. BATCH</v>
          </cell>
        </row>
        <row r="138">
          <cell r="A138" t="str">
            <v>INTLS6</v>
          </cell>
          <cell r="B138">
            <v>400</v>
          </cell>
          <cell r="C138">
            <v>681.81818181818176</v>
          </cell>
          <cell r="D138">
            <v>750</v>
          </cell>
          <cell r="E138">
            <v>900</v>
          </cell>
          <cell r="G138" t="str">
            <v>KP02/14</v>
          </cell>
          <cell r="H138">
            <v>44610</v>
          </cell>
          <cell r="I138" t="str">
            <v>PT PLANET EXCELENCIA PHARMACY</v>
          </cell>
          <cell r="J138" t="str">
            <v>Intunal Forte Tablet (6)</v>
          </cell>
          <cell r="K138">
            <v>45627</v>
          </cell>
          <cell r="L138" t="str">
            <v>A1M625</v>
          </cell>
        </row>
        <row r="147">
          <cell r="A147" t="str">
            <v>KODE</v>
          </cell>
          <cell r="B147" t="str">
            <v>JUMLAH OBAT</v>
          </cell>
          <cell r="C147" t="str">
            <v>HARGA NETTO</v>
          </cell>
          <cell r="D147" t="str">
            <v>NETTO+PPN</v>
          </cell>
          <cell r="E147" t="str">
            <v>NETTO+PPN+MARGIN</v>
          </cell>
          <cell r="G147" t="str">
            <v>No Faktur</v>
          </cell>
          <cell r="H147" t="str">
            <v>Tgl Order</v>
          </cell>
          <cell r="I147" t="str">
            <v>Suplier</v>
          </cell>
          <cell r="J147" t="str">
            <v>Nama Barang</v>
          </cell>
          <cell r="K147" t="str">
            <v>Exp</v>
          </cell>
          <cell r="L147" t="str">
            <v>No. BATCH</v>
          </cell>
        </row>
        <row r="148">
          <cell r="A148" t="str">
            <v>AMBR158</v>
          </cell>
          <cell r="B148">
            <v>1100</v>
          </cell>
          <cell r="C148">
            <v>140</v>
          </cell>
          <cell r="D148">
            <v>154</v>
          </cell>
          <cell r="E148">
            <v>184.79999999999998</v>
          </cell>
          <cell r="G148" t="str">
            <v>KP02/15</v>
          </cell>
          <cell r="H148">
            <v>44614</v>
          </cell>
          <cell r="I148" t="str">
            <v>PT PENTA VALENT</v>
          </cell>
          <cell r="J148" t="str">
            <v>Ambroxol tablet 30 mg (8)</v>
          </cell>
          <cell r="K148">
            <v>46266</v>
          </cell>
          <cell r="L148" t="str">
            <v>09621I0110</v>
          </cell>
        </row>
        <row r="149">
          <cell r="A149" t="str">
            <v>MTHLS13</v>
          </cell>
          <cell r="B149">
            <v>400</v>
          </cell>
          <cell r="C149">
            <v>345.88636363636363</v>
          </cell>
          <cell r="D149">
            <v>380.47500000000002</v>
          </cell>
          <cell r="E149">
            <v>456.57</v>
          </cell>
          <cell r="G149" t="str">
            <v>KP02/15</v>
          </cell>
          <cell r="H149">
            <v>44614</v>
          </cell>
          <cell r="I149" t="str">
            <v>PT PENTA VALENT</v>
          </cell>
          <cell r="J149" t="str">
            <v>Methylprednisolone tablet 4 mg (13)</v>
          </cell>
          <cell r="K149">
            <v>45261</v>
          </cell>
          <cell r="L149" t="str">
            <v>2112055</v>
          </cell>
        </row>
        <row r="150">
          <cell r="A150" t="str">
            <v>PRCT16</v>
          </cell>
          <cell r="B150">
            <v>300</v>
          </cell>
          <cell r="C150">
            <v>199.99999999999997</v>
          </cell>
          <cell r="D150">
            <v>220</v>
          </cell>
          <cell r="E150">
            <v>264</v>
          </cell>
          <cell r="G150" t="str">
            <v>KP02/15</v>
          </cell>
          <cell r="H150">
            <v>44614</v>
          </cell>
          <cell r="I150" t="str">
            <v>PT PENTA VALENT</v>
          </cell>
          <cell r="J150" t="str">
            <v>Paracetamol tablet 500mg (PCT) (16)</v>
          </cell>
          <cell r="K150">
            <v>46327</v>
          </cell>
          <cell r="L150" t="str">
            <v>00821K0250</v>
          </cell>
        </row>
        <row r="151">
          <cell r="A151" t="str">
            <v>ATOVS1</v>
          </cell>
          <cell r="B151">
            <v>60</v>
          </cell>
          <cell r="C151">
            <v>3090.9090909090905</v>
          </cell>
          <cell r="D151">
            <v>3400</v>
          </cell>
          <cell r="E151">
            <v>4080</v>
          </cell>
          <cell r="G151" t="str">
            <v>KP02/15</v>
          </cell>
          <cell r="H151">
            <v>44614</v>
          </cell>
          <cell r="I151" t="str">
            <v>PT PENTA VALENT</v>
          </cell>
          <cell r="J151" t="str">
            <v>Atorvastatin Ca Trihidrat 20 mg Tablet</v>
          </cell>
          <cell r="K151">
            <v>45200</v>
          </cell>
          <cell r="L151">
            <v>2110047</v>
          </cell>
        </row>
        <row r="160">
          <cell r="A160" t="str">
            <v>KODE</v>
          </cell>
          <cell r="B160" t="str">
            <v>JUMLAH OBAT</v>
          </cell>
          <cell r="C160" t="str">
            <v>HARGA NETTO</v>
          </cell>
          <cell r="D160" t="str">
            <v>NETTO+PPN</v>
          </cell>
          <cell r="E160" t="str">
            <v>NETTO+PPN+MARGIN</v>
          </cell>
          <cell r="G160" t="str">
            <v>No Faktur</v>
          </cell>
          <cell r="H160" t="str">
            <v>Tgl Order</v>
          </cell>
          <cell r="I160" t="str">
            <v>Suplier</v>
          </cell>
          <cell r="J160" t="str">
            <v>Nama Barang</v>
          </cell>
          <cell r="K160" t="str">
            <v>Exp</v>
          </cell>
          <cell r="L160" t="str">
            <v>No. BATCH</v>
          </cell>
        </row>
        <row r="161">
          <cell r="A161" t="str">
            <v>ENFA2</v>
          </cell>
          <cell r="B161">
            <v>400</v>
          </cell>
          <cell r="C161">
            <v>1999.9999999999998</v>
          </cell>
          <cell r="D161">
            <v>2200</v>
          </cell>
          <cell r="E161">
            <v>2640</v>
          </cell>
          <cell r="G161" t="str">
            <v>KP02/16</v>
          </cell>
          <cell r="H161">
            <v>44614</v>
          </cell>
          <cell r="I161" t="str">
            <v>PT CORONET CROWN</v>
          </cell>
          <cell r="J161" t="str">
            <v>Enfavit Tablet (2)</v>
          </cell>
          <cell r="K161">
            <v>45536</v>
          </cell>
          <cell r="L161" t="str">
            <v>21IM001</v>
          </cell>
        </row>
        <row r="170">
          <cell r="A170" t="str">
            <v>KODE</v>
          </cell>
          <cell r="B170" t="str">
            <v>JUMLAH OBAT</v>
          </cell>
          <cell r="C170" t="str">
            <v>HARGA NETTO</v>
          </cell>
          <cell r="D170" t="str">
            <v>NETTO+PPN</v>
          </cell>
          <cell r="E170" t="str">
            <v>NETTO+PPN+MARGIN</v>
          </cell>
          <cell r="G170" t="str">
            <v>No Faktur</v>
          </cell>
          <cell r="H170" t="str">
            <v>Tgl Order</v>
          </cell>
          <cell r="I170" t="str">
            <v>Suplier</v>
          </cell>
          <cell r="J170" t="str">
            <v>Nama Barang</v>
          </cell>
          <cell r="K170" t="str">
            <v>Exp</v>
          </cell>
          <cell r="L170" t="str">
            <v>No. BATCH</v>
          </cell>
        </row>
        <row r="171">
          <cell r="A171" t="str">
            <v>EMTUR1</v>
          </cell>
          <cell r="B171">
            <v>400</v>
          </cell>
          <cell r="C171">
            <v>169.4231818181818</v>
          </cell>
          <cell r="D171">
            <v>186.3655</v>
          </cell>
          <cell r="E171">
            <v>223.6386</v>
          </cell>
          <cell r="G171" t="str">
            <v>KP02/17</v>
          </cell>
          <cell r="H171">
            <v>44616</v>
          </cell>
          <cell r="I171" t="str">
            <v>PT PLANET EXCELENCIA PHARMACY</v>
          </cell>
          <cell r="J171" t="str">
            <v>Emturnas Tablet</v>
          </cell>
          <cell r="K171">
            <v>46357</v>
          </cell>
          <cell r="L171" t="str">
            <v>120414</v>
          </cell>
        </row>
        <row r="180">
          <cell r="A180" t="str">
            <v>KODE</v>
          </cell>
          <cell r="B180" t="str">
            <v>JUMLAH OBAT</v>
          </cell>
          <cell r="C180" t="str">
            <v>HARGA NETTO</v>
          </cell>
          <cell r="D180" t="str">
            <v>NETTO+PPN</v>
          </cell>
          <cell r="E180" t="str">
            <v>NETTO+PPN+MARGIN</v>
          </cell>
          <cell r="G180" t="str">
            <v>No Faktur</v>
          </cell>
          <cell r="H180" t="str">
            <v>Tgl Order</v>
          </cell>
          <cell r="I180" t="str">
            <v>Suplier</v>
          </cell>
          <cell r="J180" t="str">
            <v>Nama Barang</v>
          </cell>
          <cell r="K180" t="str">
            <v>Exp</v>
          </cell>
          <cell r="L180" t="str">
            <v>No. BATCH</v>
          </cell>
        </row>
        <row r="181">
          <cell r="A181" t="str">
            <v>DEMC1</v>
          </cell>
          <cell r="B181">
            <v>200</v>
          </cell>
          <cell r="C181">
            <v>378.81818181818176</v>
          </cell>
          <cell r="D181">
            <v>416.7</v>
          </cell>
          <cell r="E181">
            <v>500.03999999999996</v>
          </cell>
          <cell r="G181" t="str">
            <v>KP02/18</v>
          </cell>
          <cell r="H181">
            <v>44614</v>
          </cell>
          <cell r="I181" t="str">
            <v>APOTEK BUMI MEDIKA GANESA</v>
          </cell>
          <cell r="J181" t="str">
            <v xml:space="preserve">Demacolin Tablet </v>
          </cell>
          <cell r="K181">
            <v>46266</v>
          </cell>
          <cell r="L181" t="str">
            <v>09621I0110</v>
          </cell>
        </row>
        <row r="182">
          <cell r="A182" t="str">
            <v>PROVD7</v>
          </cell>
          <cell r="B182">
            <v>60</v>
          </cell>
          <cell r="C182">
            <v>2500</v>
          </cell>
          <cell r="D182">
            <v>2750</v>
          </cell>
          <cell r="E182">
            <v>3300</v>
          </cell>
          <cell r="G182" t="str">
            <v>KP02/18</v>
          </cell>
          <cell r="H182">
            <v>44614</v>
          </cell>
          <cell r="I182" t="str">
            <v>APOTEK BUMI MEDIKA GANESA</v>
          </cell>
          <cell r="J182" t="str">
            <v xml:space="preserve">Prove D3-1000 IU tablet (7) </v>
          </cell>
          <cell r="K182">
            <v>45261</v>
          </cell>
          <cell r="L182" t="str">
            <v>2112055</v>
          </cell>
        </row>
        <row r="183">
          <cell r="A183" t="str">
            <v>SUMA1</v>
          </cell>
          <cell r="B183">
            <v>100</v>
          </cell>
          <cell r="C183">
            <v>495.90909090909088</v>
          </cell>
          <cell r="D183">
            <v>545.5</v>
          </cell>
          <cell r="E183">
            <v>654.6</v>
          </cell>
          <cell r="G183" t="str">
            <v>KP02/18</v>
          </cell>
          <cell r="H183">
            <v>44614</v>
          </cell>
          <cell r="I183" t="str">
            <v>APOTEK BUMI MEDIKA GANESA</v>
          </cell>
          <cell r="J183" t="str">
            <v>Sumagesic Tablet</v>
          </cell>
          <cell r="K183">
            <v>46327</v>
          </cell>
          <cell r="L183" t="str">
            <v>00821K0250</v>
          </cell>
        </row>
        <row r="184">
          <cell r="A184" t="str">
            <v>MTHLS12</v>
          </cell>
          <cell r="B184">
            <v>200</v>
          </cell>
          <cell r="C184">
            <v>259.09090909090907</v>
          </cell>
          <cell r="D184">
            <v>285</v>
          </cell>
          <cell r="E184">
            <v>342</v>
          </cell>
          <cell r="G184" t="str">
            <v>KP02/18</v>
          </cell>
          <cell r="H184">
            <v>44614</v>
          </cell>
          <cell r="I184" t="str">
            <v>APOTEK BUMI MEDIKA GANESA</v>
          </cell>
          <cell r="J184" t="str">
            <v>Methylprednisolone tablet 4 mg (12)</v>
          </cell>
          <cell r="K184">
            <v>45200</v>
          </cell>
          <cell r="L184">
            <v>2110047</v>
          </cell>
        </row>
        <row r="193">
          <cell r="A193" t="str">
            <v>KODE</v>
          </cell>
          <cell r="B193" t="str">
            <v>JUMLAH OBAT</v>
          </cell>
          <cell r="C193" t="str">
            <v>HARGA NETTO</v>
          </cell>
          <cell r="D193" t="str">
            <v>NETTO+PPN</v>
          </cell>
          <cell r="E193" t="str">
            <v>NETTO+PPN+MARGIN</v>
          </cell>
          <cell r="G193" t="str">
            <v>No Faktur</v>
          </cell>
          <cell r="H193" t="str">
            <v>Tgl Order</v>
          </cell>
          <cell r="I193" t="str">
            <v>Suplier</v>
          </cell>
          <cell r="J193" t="str">
            <v>Nama Barang</v>
          </cell>
          <cell r="K193" t="str">
            <v>Exp</v>
          </cell>
          <cell r="L193" t="str">
            <v>No. BATCH</v>
          </cell>
        </row>
        <row r="194">
          <cell r="A194" t="str">
            <v>ENFA1</v>
          </cell>
          <cell r="B194">
            <v>400</v>
          </cell>
          <cell r="C194">
            <v>378.81818181818176</v>
          </cell>
          <cell r="D194">
            <v>416.7</v>
          </cell>
          <cell r="E194">
            <v>500.03999999999996</v>
          </cell>
          <cell r="G194" t="str">
            <v>KP02/19</v>
          </cell>
          <cell r="H194">
            <v>44617</v>
          </cell>
          <cell r="I194" t="str">
            <v>APOTEK BUMI MEDIKA GANESA</v>
          </cell>
          <cell r="J194" t="str">
            <v>Enfavit Tablet</v>
          </cell>
          <cell r="K194">
            <v>45536</v>
          </cell>
          <cell r="L194" t="str">
            <v>09621I0110</v>
          </cell>
        </row>
        <row r="195">
          <cell r="A195" t="str">
            <v>MTHLS12</v>
          </cell>
          <cell r="B195">
            <v>200</v>
          </cell>
          <cell r="C195">
            <v>379.72727272727269</v>
          </cell>
          <cell r="D195">
            <v>417.7</v>
          </cell>
          <cell r="E195">
            <v>501.23999999999995</v>
          </cell>
          <cell r="G195" t="str">
            <v>KP02/19</v>
          </cell>
          <cell r="H195">
            <v>44617</v>
          </cell>
          <cell r="I195" t="str">
            <v>APOTEK BUMI MEDIKA GANESA</v>
          </cell>
          <cell r="J195" t="str">
            <v>Methylprednisolone tablet 4 mg (12)</v>
          </cell>
          <cell r="K195">
            <v>45200</v>
          </cell>
          <cell r="L195">
            <v>2110047</v>
          </cell>
        </row>
        <row r="196">
          <cell r="A196" t="str">
            <v>PROVD4</v>
          </cell>
          <cell r="B196">
            <v>60</v>
          </cell>
          <cell r="C196">
            <v>380.63636363636357</v>
          </cell>
          <cell r="D196">
            <v>418.7</v>
          </cell>
          <cell r="E196">
            <v>502.43999999999994</v>
          </cell>
          <cell r="G196" t="str">
            <v>KP02/19</v>
          </cell>
          <cell r="H196">
            <v>44617</v>
          </cell>
          <cell r="I196" t="str">
            <v>APOTEK BUMI MEDIKA GANESA</v>
          </cell>
          <cell r="J196" t="str">
            <v xml:space="preserve">Prove D3-1000 IU tablet (4) </v>
          </cell>
          <cell r="K196">
            <v>45108</v>
          </cell>
          <cell r="L196" t="str">
            <v>TPODA10195</v>
          </cell>
        </row>
        <row r="197">
          <cell r="A197" t="str">
            <v>PROVD8</v>
          </cell>
          <cell r="B197">
            <v>120</v>
          </cell>
          <cell r="C197">
            <v>381.5454545454545</v>
          </cell>
          <cell r="D197">
            <v>419.7</v>
          </cell>
          <cell r="E197">
            <v>503.64</v>
          </cell>
          <cell r="G197" t="str">
            <v>KP02/19</v>
          </cell>
          <cell r="H197">
            <v>44617</v>
          </cell>
          <cell r="I197" t="str">
            <v>APOTEK BUMI MEDIKA GANESA</v>
          </cell>
          <cell r="J197" t="str">
            <v xml:space="preserve">Prove D3-1000 IU tablet (8) </v>
          </cell>
          <cell r="K197">
            <v>45108</v>
          </cell>
          <cell r="L197" t="str">
            <v xml:space="preserve"> TPODA10256</v>
          </cell>
        </row>
        <row r="198">
          <cell r="A198" t="str">
            <v>REPST1</v>
          </cell>
          <cell r="B198">
            <v>100</v>
          </cell>
          <cell r="C198">
            <v>382.45454545454544</v>
          </cell>
          <cell r="D198">
            <v>420.7</v>
          </cell>
          <cell r="E198">
            <v>504.84</v>
          </cell>
          <cell r="G198" t="str">
            <v>KP02/19</v>
          </cell>
          <cell r="H198">
            <v>44617</v>
          </cell>
          <cell r="I198" t="str">
            <v>APOTEK BUMI MEDIKA GANESA</v>
          </cell>
          <cell r="J198" t="str">
            <v>Repass 400 mg tablet</v>
          </cell>
          <cell r="K198">
            <v>45261</v>
          </cell>
          <cell r="L198" t="str">
            <v>2112055</v>
          </cell>
        </row>
        <row r="199">
          <cell r="A199" t="str">
            <v>SUMA2</v>
          </cell>
          <cell r="B199">
            <v>100</v>
          </cell>
          <cell r="C199">
            <v>383.36363636363632</v>
          </cell>
          <cell r="D199">
            <v>421.7</v>
          </cell>
          <cell r="E199">
            <v>506.03999999999996</v>
          </cell>
          <cell r="G199" t="str">
            <v>KP02/19</v>
          </cell>
          <cell r="H199">
            <v>44617</v>
          </cell>
          <cell r="I199" t="str">
            <v>APOTEK BUMI MEDIKA GANESA</v>
          </cell>
          <cell r="J199" t="str">
            <v>Sumagesic Tablet (2)</v>
          </cell>
          <cell r="K199">
            <v>46327</v>
          </cell>
          <cell r="L199" t="str">
            <v>00821K0250</v>
          </cell>
        </row>
        <row r="216">
          <cell r="D216" t="str">
            <v>Pelapor,</v>
          </cell>
        </row>
        <row r="220">
          <cell r="D220" t="str">
            <v>Windy Dewi S, S.Farm</v>
          </cell>
        </row>
        <row r="240">
          <cell r="A240" t="str">
            <v>II. PREKURSOR</v>
          </cell>
        </row>
        <row r="242">
          <cell r="A242" t="str">
            <v>KODE</v>
          </cell>
          <cell r="B242" t="str">
            <v>JUMLAH OBAT</v>
          </cell>
          <cell r="C242" t="str">
            <v>HARGA NETTO</v>
          </cell>
          <cell r="D242" t="str">
            <v>NETTO+PPN</v>
          </cell>
          <cell r="E242" t="str">
            <v>NETTO+PPN+MARGIN</v>
          </cell>
          <cell r="G242" t="str">
            <v>No Faktur</v>
          </cell>
          <cell r="H242" t="str">
            <v>Tgl Order</v>
          </cell>
          <cell r="I242" t="str">
            <v>Suplier</v>
          </cell>
          <cell r="J242" t="str">
            <v>Nama Barang</v>
          </cell>
          <cell r="K242" t="str">
            <v>Exp</v>
          </cell>
          <cell r="L242" t="str">
            <v>No. BATCH</v>
          </cell>
        </row>
        <row r="243">
          <cell r="A243" t="str">
            <v>CROFD9</v>
          </cell>
          <cell r="B243">
            <v>600</v>
          </cell>
          <cell r="C243">
            <v>1236.3636363636363</v>
          </cell>
          <cell r="D243">
            <v>1360</v>
          </cell>
          <cell r="E243">
            <v>1632</v>
          </cell>
          <cell r="G243" t="str">
            <v>KP02/11</v>
          </cell>
          <cell r="H243">
            <v>44600</v>
          </cell>
          <cell r="I243" t="str">
            <v>PT CORONET CROWN</v>
          </cell>
          <cell r="J243" t="str">
            <v>Crofed Tablet (9)</v>
          </cell>
          <cell r="K243">
            <v>45566</v>
          </cell>
          <cell r="L243" t="str">
            <v>21KA022</v>
          </cell>
        </row>
      </sheetData>
      <sheetData sheetId="2">
        <row r="6">
          <cell r="H6" t="str">
            <v xml:space="preserve">LAPORAN PENERIMAAN OBAT </v>
          </cell>
        </row>
        <row r="7">
          <cell r="H7" t="str">
            <v>BULAN: MARET 2022</v>
          </cell>
        </row>
        <row r="9">
          <cell r="A9" t="str">
            <v>I. OBAT</v>
          </cell>
        </row>
        <row r="13">
          <cell r="A13" t="str">
            <v>KODE</v>
          </cell>
          <cell r="B13" t="str">
            <v>JUMLAH OBAT</v>
          </cell>
          <cell r="C13" t="str">
            <v>HARGA NETTO</v>
          </cell>
          <cell r="D13" t="str">
            <v>NETTO+PPN</v>
          </cell>
          <cell r="E13" t="str">
            <v>NETTO+PPN+MARGIN</v>
          </cell>
          <cell r="G13" t="str">
            <v>No Faktur</v>
          </cell>
          <cell r="H13" t="str">
            <v>Tgl Order</v>
          </cell>
          <cell r="I13" t="str">
            <v>Suplier</v>
          </cell>
          <cell r="J13" t="str">
            <v>Nama Barang</v>
          </cell>
          <cell r="K13" t="str">
            <v>Exp</v>
          </cell>
          <cell r="L13" t="str">
            <v>No. BATCH</v>
          </cell>
          <cell r="M13" t="str">
            <v>Unit</v>
          </cell>
          <cell r="N13" t="str">
            <v>Satuan</v>
          </cell>
          <cell r="O13" t="str">
            <v>HNA</v>
          </cell>
          <cell r="P13" t="str">
            <v>Diskon(%)</v>
          </cell>
        </row>
        <row r="14">
          <cell r="A14" t="str">
            <v>AMLDS11</v>
          </cell>
          <cell r="B14">
            <v>500</v>
          </cell>
          <cell r="C14">
            <v>330.57272727272726</v>
          </cell>
          <cell r="D14">
            <v>363.63</v>
          </cell>
          <cell r="E14">
            <v>436.35599999999999</v>
          </cell>
          <cell r="G14" t="str">
            <v>KP03/3</v>
          </cell>
          <cell r="H14">
            <v>44627</v>
          </cell>
          <cell r="I14" t="str">
            <v>PT PLANET EXCELENCIA PHARMACY</v>
          </cell>
          <cell r="J14" t="str">
            <v>Amlodipin tablet 10 mg (11)</v>
          </cell>
          <cell r="K14">
            <v>45323</v>
          </cell>
          <cell r="L14" t="str">
            <v>HTALNF21372</v>
          </cell>
          <cell r="M14">
            <v>5</v>
          </cell>
          <cell r="N14" t="str">
            <v>BOX</v>
          </cell>
          <cell r="O14">
            <v>85000</v>
          </cell>
          <cell r="P14">
            <v>57.22</v>
          </cell>
        </row>
        <row r="15">
          <cell r="A15" t="str">
            <v>AMLD13</v>
          </cell>
          <cell r="B15">
            <v>400</v>
          </cell>
          <cell r="C15">
            <v>169.45909090909089</v>
          </cell>
          <cell r="D15">
            <v>186.405</v>
          </cell>
          <cell r="E15">
            <v>223.68600000000001</v>
          </cell>
          <cell r="G15" t="str">
            <v>KP03/3</v>
          </cell>
          <cell r="H15">
            <v>44627</v>
          </cell>
          <cell r="I15" t="str">
            <v>PT PLANET EXCELENCIA PHARMACY</v>
          </cell>
          <cell r="J15" t="str">
            <v>Amlodipine tablet  5 mg (13)</v>
          </cell>
          <cell r="K15">
            <v>45292</v>
          </cell>
          <cell r="L15" t="str">
            <v>HTALNE21488</v>
          </cell>
          <cell r="M15">
            <v>4</v>
          </cell>
          <cell r="N15" t="str">
            <v>BOX</v>
          </cell>
          <cell r="O15">
            <v>43350</v>
          </cell>
          <cell r="P15">
            <v>57</v>
          </cell>
        </row>
        <row r="16">
          <cell r="A16" t="str">
            <v>BNSNX15</v>
          </cell>
          <cell r="B16">
            <v>24</v>
          </cell>
          <cell r="C16">
            <v>10045</v>
          </cell>
          <cell r="D16">
            <v>11049.5</v>
          </cell>
          <cell r="E16">
            <v>13259.4</v>
          </cell>
          <cell r="G16" t="str">
            <v>KP03/3</v>
          </cell>
          <cell r="H16">
            <v>44627</v>
          </cell>
          <cell r="I16" t="str">
            <v>PT PLANET EXCELENCIA PHARMACY</v>
          </cell>
          <cell r="J16" t="str">
            <v>Betason-N cream 5 g</v>
          </cell>
          <cell r="K16">
            <v>45597</v>
          </cell>
          <cell r="L16" t="str">
            <v>K13202W</v>
          </cell>
          <cell r="M16">
            <v>24</v>
          </cell>
          <cell r="N16" t="str">
            <v>TUBE</v>
          </cell>
          <cell r="O16">
            <v>13475</v>
          </cell>
          <cell r="P16">
            <v>18</v>
          </cell>
        </row>
        <row r="17">
          <cell r="A17" t="str">
            <v>GLMPS25</v>
          </cell>
          <cell r="B17">
            <v>200</v>
          </cell>
          <cell r="C17">
            <v>185.96363636363634</v>
          </cell>
          <cell r="D17">
            <v>204.56</v>
          </cell>
          <cell r="E17">
            <v>245.47199999999998</v>
          </cell>
          <cell r="G17" t="str">
            <v>KP03/3</v>
          </cell>
          <cell r="H17">
            <v>44627</v>
          </cell>
          <cell r="I17" t="str">
            <v>PT PLANET EXCELENCIA PHARMACY</v>
          </cell>
          <cell r="J17" t="str">
            <v>Glimepiride tablet 2 mg (5)</v>
          </cell>
          <cell r="K17">
            <v>45992</v>
          </cell>
          <cell r="L17" t="str">
            <v>HTGMPK16140</v>
          </cell>
          <cell r="M17">
            <v>2</v>
          </cell>
          <cell r="N17" t="str">
            <v>BOX</v>
          </cell>
          <cell r="O17">
            <v>40000</v>
          </cell>
          <cell r="P17">
            <v>48.86</v>
          </cell>
        </row>
        <row r="18">
          <cell r="A18" t="str">
            <v>HTDC5</v>
          </cell>
          <cell r="B18">
            <v>20</v>
          </cell>
          <cell r="C18">
            <v>7274.9999999999991</v>
          </cell>
          <cell r="D18">
            <v>8002.5</v>
          </cell>
          <cell r="E18">
            <v>9603</v>
          </cell>
          <cell r="G18" t="str">
            <v>KP03/3</v>
          </cell>
          <cell r="H18">
            <v>44627</v>
          </cell>
          <cell r="I18" t="str">
            <v>PT PLANET EXCELENCIA PHARMACY</v>
          </cell>
          <cell r="J18" t="str">
            <v>Hotin DCL 30 gram (5)</v>
          </cell>
          <cell r="K18">
            <v>45170</v>
          </cell>
          <cell r="L18" t="str">
            <v>1K09921</v>
          </cell>
          <cell r="M18">
            <v>20</v>
          </cell>
          <cell r="N18" t="str">
            <v>TUBE</v>
          </cell>
          <cell r="O18">
            <v>9700</v>
          </cell>
          <cell r="P18">
            <v>17.5</v>
          </cell>
        </row>
        <row r="19">
          <cell r="A19" t="str">
            <v>HDRCX7</v>
          </cell>
          <cell r="B19">
            <v>12</v>
          </cell>
          <cell r="C19">
            <v>4462.7272727272721</v>
          </cell>
          <cell r="D19">
            <v>4909</v>
          </cell>
          <cell r="E19">
            <v>5890.8</v>
          </cell>
          <cell r="G19" t="str">
            <v>KP03/3</v>
          </cell>
          <cell r="H19">
            <v>44627</v>
          </cell>
          <cell r="I19" t="str">
            <v>PT PLANET EXCELENCIA PHARMACY</v>
          </cell>
          <cell r="J19" t="str">
            <v>Hydrocortison cream 2,5 % (7)</v>
          </cell>
          <cell r="K19">
            <v>46388</v>
          </cell>
          <cell r="L19" t="str">
            <v>KCHCTB21307</v>
          </cell>
          <cell r="M19">
            <v>12</v>
          </cell>
          <cell r="N19" t="str">
            <v>TUBE</v>
          </cell>
          <cell r="O19">
            <v>5000</v>
          </cell>
          <cell r="P19">
            <v>1.82</v>
          </cell>
        </row>
        <row r="20">
          <cell r="A20" t="str">
            <v>IBFRS9</v>
          </cell>
          <cell r="B20">
            <v>100</v>
          </cell>
          <cell r="C20">
            <v>190.08363636363637</v>
          </cell>
          <cell r="D20">
            <v>209.09200000000001</v>
          </cell>
          <cell r="E20">
            <v>250.91040000000001</v>
          </cell>
          <cell r="G20" t="str">
            <v>KP03/3</v>
          </cell>
          <cell r="H20">
            <v>44627</v>
          </cell>
          <cell r="I20" t="str">
            <v>PT PLANET EXCELENCIA PHARMACY</v>
          </cell>
          <cell r="J20" t="str">
            <v>Ibuprofen tablet 400 mg (9)</v>
          </cell>
          <cell r="K20">
            <v>46054</v>
          </cell>
          <cell r="L20" t="str">
            <v>220209134</v>
          </cell>
          <cell r="M20">
            <v>1</v>
          </cell>
          <cell r="N20" t="str">
            <v>BOX</v>
          </cell>
          <cell r="O20">
            <v>26000</v>
          </cell>
          <cell r="P20">
            <v>19.579999999999998</v>
          </cell>
        </row>
        <row r="21">
          <cell r="A21" t="str">
            <v>MTHLS14</v>
          </cell>
          <cell r="B21">
            <v>500</v>
          </cell>
          <cell r="C21">
            <v>136.38845454545452</v>
          </cell>
          <cell r="D21">
            <v>150.0273</v>
          </cell>
          <cell r="E21">
            <v>180.03276</v>
          </cell>
          <cell r="G21" t="str">
            <v>KP03/3</v>
          </cell>
          <cell r="H21">
            <v>44627</v>
          </cell>
          <cell r="I21" t="str">
            <v>PT PLANET EXCELENCIA PHARMACY</v>
          </cell>
          <cell r="J21" t="str">
            <v>Methylprednisolone tablet 4 mg (14)</v>
          </cell>
          <cell r="K21">
            <v>45292</v>
          </cell>
          <cell r="L21" t="str">
            <v>THMPSD21301</v>
          </cell>
          <cell r="M21">
            <v>5</v>
          </cell>
          <cell r="N21" t="str">
            <v>BOX</v>
          </cell>
          <cell r="O21">
            <v>40050</v>
          </cell>
          <cell r="P21">
            <v>62.54</v>
          </cell>
        </row>
        <row r="22">
          <cell r="A22" t="str">
            <v>MNOS21</v>
          </cell>
          <cell r="B22">
            <v>12</v>
          </cell>
          <cell r="C22">
            <v>29818.181818181816</v>
          </cell>
          <cell r="D22">
            <v>32800</v>
          </cell>
          <cell r="E22">
            <v>39360</v>
          </cell>
          <cell r="G22" t="str">
            <v>KP03/3</v>
          </cell>
          <cell r="H22">
            <v>44627</v>
          </cell>
          <cell r="I22" t="str">
            <v>PT PLANET EXCELENCIA PHARMACY</v>
          </cell>
          <cell r="J22" t="str">
            <v>Minosep Gargle 150 mL</v>
          </cell>
          <cell r="K22">
            <v>45352</v>
          </cell>
          <cell r="L22" t="str">
            <v>10308</v>
          </cell>
          <cell r="M22">
            <v>12</v>
          </cell>
          <cell r="N22" t="str">
            <v>BOTOL</v>
          </cell>
          <cell r="O22">
            <v>41000</v>
          </cell>
          <cell r="P22">
            <v>20</v>
          </cell>
        </row>
        <row r="23">
          <cell r="A23" t="str">
            <v>NEURG17</v>
          </cell>
          <cell r="B23">
            <v>100</v>
          </cell>
          <cell r="C23">
            <v>645</v>
          </cell>
          <cell r="D23">
            <v>709.5</v>
          </cell>
          <cell r="E23">
            <v>851.4</v>
          </cell>
          <cell r="G23" t="str">
            <v>KP03/3</v>
          </cell>
          <cell r="H23">
            <v>44627</v>
          </cell>
          <cell r="I23" t="str">
            <v>PT PLANET EXCELENCIA PHARMACY</v>
          </cell>
          <cell r="J23" t="str">
            <v>Neuralgin RX kaplet (7)</v>
          </cell>
          <cell r="K23">
            <v>45231</v>
          </cell>
          <cell r="L23" t="str">
            <v>KTNLGD16569</v>
          </cell>
          <cell r="M23">
            <v>1</v>
          </cell>
          <cell r="N23" t="str">
            <v>BOX</v>
          </cell>
          <cell r="O23">
            <v>82500</v>
          </cell>
          <cell r="P23">
            <v>14</v>
          </cell>
        </row>
        <row r="24">
          <cell r="A24" t="str">
            <v>OBHRL10</v>
          </cell>
          <cell r="B24">
            <v>10</v>
          </cell>
          <cell r="C24">
            <v>14994.327272727274</v>
          </cell>
          <cell r="D24">
            <v>16493.760000000002</v>
          </cell>
          <cell r="E24">
            <v>19792.512000000002</v>
          </cell>
          <cell r="G24" t="str">
            <v>KP03/3</v>
          </cell>
          <cell r="H24">
            <v>44627</v>
          </cell>
          <cell r="I24" t="str">
            <v>PT PLANET EXCELENCIA PHARMACY</v>
          </cell>
          <cell r="J24" t="str">
            <v>OB Herbal 100 mL (10)</v>
          </cell>
          <cell r="K24">
            <v>45170</v>
          </cell>
          <cell r="L24" t="str">
            <v>AD048121</v>
          </cell>
          <cell r="M24">
            <v>10</v>
          </cell>
          <cell r="N24" t="str">
            <v>BOTOL</v>
          </cell>
          <cell r="O24">
            <v>17181</v>
          </cell>
          <cell r="P24">
            <v>4</v>
          </cell>
        </row>
        <row r="25">
          <cell r="A25" t="str">
            <v>OMZ6</v>
          </cell>
          <cell r="B25">
            <v>800</v>
          </cell>
          <cell r="C25">
            <v>214.89105454545458</v>
          </cell>
          <cell r="D25">
            <v>236.38016000000005</v>
          </cell>
          <cell r="E25">
            <v>283.65619200000003</v>
          </cell>
          <cell r="G25" t="str">
            <v>KP03/3</v>
          </cell>
          <cell r="H25">
            <v>44627</v>
          </cell>
          <cell r="I25" t="str">
            <v>PT PLANET EXCELENCIA PHARMACY</v>
          </cell>
          <cell r="J25" t="str">
            <v>Omeprazole kapsul 20 mg (6)</v>
          </cell>
          <cell r="K25">
            <v>45323</v>
          </cell>
          <cell r="L25" t="str">
            <v xml:space="preserve"> 220206280</v>
          </cell>
          <cell r="M25">
            <v>8</v>
          </cell>
          <cell r="N25" t="str">
            <v>BOX</v>
          </cell>
          <cell r="O25">
            <v>37120</v>
          </cell>
          <cell r="P25">
            <v>36.32</v>
          </cell>
        </row>
        <row r="33">
          <cell r="A33" t="str">
            <v>KODE</v>
          </cell>
          <cell r="B33" t="str">
            <v>JUMLAH OBAT</v>
          </cell>
          <cell r="C33" t="str">
            <v>HARGA NETTO</v>
          </cell>
          <cell r="D33" t="str">
            <v>NETTO+PPN</v>
          </cell>
          <cell r="E33" t="str">
            <v>NETTO+PPN+MARGIN</v>
          </cell>
          <cell r="G33" t="str">
            <v>No Faktur</v>
          </cell>
          <cell r="H33" t="str">
            <v>Tgl Order</v>
          </cell>
          <cell r="I33" t="str">
            <v>Suplier</v>
          </cell>
          <cell r="J33" t="str">
            <v>Nama Barang</v>
          </cell>
          <cell r="K33" t="str">
            <v>Exp</v>
          </cell>
          <cell r="L33" t="str">
            <v>No. BATCH</v>
          </cell>
          <cell r="M33" t="str">
            <v>Unit</v>
          </cell>
          <cell r="N33" t="str">
            <v>Satuan</v>
          </cell>
          <cell r="O33" t="str">
            <v>HNA</v>
          </cell>
          <cell r="P33" t="str">
            <v>Diskon(%)</v>
          </cell>
        </row>
        <row r="34">
          <cell r="A34" t="str">
            <v>ENFA3</v>
          </cell>
          <cell r="B34">
            <v>1200</v>
          </cell>
          <cell r="C34">
            <v>1999.9999999999998</v>
          </cell>
          <cell r="D34">
            <v>2200</v>
          </cell>
          <cell r="E34">
            <v>2640</v>
          </cell>
          <cell r="G34" t="str">
            <v>KP03/4</v>
          </cell>
          <cell r="H34">
            <v>44624</v>
          </cell>
          <cell r="I34" t="str">
            <v>PT CORONET CROWN</v>
          </cell>
          <cell r="J34" t="str">
            <v>Enfavit Tablet (3)</v>
          </cell>
          <cell r="K34">
            <v>45536</v>
          </cell>
          <cell r="L34" t="str">
            <v>21IM001</v>
          </cell>
          <cell r="M34">
            <v>12</v>
          </cell>
          <cell r="N34" t="str">
            <v>BOX</v>
          </cell>
          <cell r="O34">
            <v>220000</v>
          </cell>
          <cell r="P34">
            <v>0</v>
          </cell>
        </row>
        <row r="42">
          <cell r="A42" t="str">
            <v>KODE</v>
          </cell>
          <cell r="B42" t="str">
            <v>JUMLAH OBAT</v>
          </cell>
          <cell r="C42" t="str">
            <v>HARGA NETTO</v>
          </cell>
          <cell r="D42" t="str">
            <v>NETTO+PPN</v>
          </cell>
          <cell r="E42" t="str">
            <v>NETTO+PPN+MARGIN</v>
          </cell>
          <cell r="G42" t="str">
            <v>No Faktur</v>
          </cell>
          <cell r="H42" t="str">
            <v>Tgl Order</v>
          </cell>
          <cell r="I42" t="str">
            <v>Suplier</v>
          </cell>
          <cell r="J42" t="str">
            <v>Nama Barang</v>
          </cell>
          <cell r="K42" t="str">
            <v>Exp</v>
          </cell>
          <cell r="L42" t="str">
            <v>No. BATCH</v>
          </cell>
          <cell r="M42" t="str">
            <v>Unit</v>
          </cell>
          <cell r="N42" t="str">
            <v>Satuan</v>
          </cell>
          <cell r="O42" t="str">
            <v>HNA</v>
          </cell>
          <cell r="P42" t="str">
            <v>Diskon(%)</v>
          </cell>
        </row>
        <row r="43">
          <cell r="A43" t="str">
            <v>ACCLX3</v>
          </cell>
          <cell r="B43">
            <v>12</v>
          </cell>
          <cell r="C43">
            <v>4363.5515000000005</v>
          </cell>
          <cell r="D43">
            <v>4799.9066500000008</v>
          </cell>
          <cell r="E43">
            <v>5759.8879800000004</v>
          </cell>
          <cell r="G43" t="str">
            <v>KP03/6</v>
          </cell>
          <cell r="H43">
            <v>44624</v>
          </cell>
          <cell r="I43" t="str">
            <v>PT SINGGASANA WITRA SURYAMAS</v>
          </cell>
          <cell r="J43" t="str">
            <v>Acyclovir cream 5% 5 g</v>
          </cell>
          <cell r="K43">
            <v>45627</v>
          </cell>
          <cell r="L43" t="str">
            <v>1419</v>
          </cell>
          <cell r="M43">
            <v>12</v>
          </cell>
          <cell r="N43" t="str">
            <v>TUBE</v>
          </cell>
          <cell r="O43">
            <v>6545</v>
          </cell>
          <cell r="P43">
            <v>33.33</v>
          </cell>
        </row>
        <row r="44">
          <cell r="A44" t="str">
            <v>PROVD9</v>
          </cell>
          <cell r="B44">
            <v>1200</v>
          </cell>
          <cell r="C44">
            <v>2500</v>
          </cell>
          <cell r="D44">
            <v>2750</v>
          </cell>
          <cell r="E44">
            <v>3300</v>
          </cell>
          <cell r="G44" t="str">
            <v>KP03/6</v>
          </cell>
          <cell r="H44">
            <v>44624</v>
          </cell>
          <cell r="I44" t="str">
            <v>PT SINGGASANA WITRA SURYAMAS</v>
          </cell>
          <cell r="J44" t="str">
            <v xml:space="preserve">Prove D3-1000 IU tablet (9) </v>
          </cell>
          <cell r="K44">
            <v>45170</v>
          </cell>
          <cell r="L44" t="str">
            <v>TPODA10244</v>
          </cell>
          <cell r="M44">
            <v>40</v>
          </cell>
          <cell r="N44" t="str">
            <v>BOX</v>
          </cell>
          <cell r="O44">
            <v>75000</v>
          </cell>
          <cell r="P44">
            <v>0</v>
          </cell>
        </row>
        <row r="45">
          <cell r="A45" t="str">
            <v>CEFXM3</v>
          </cell>
          <cell r="B45">
            <v>100</v>
          </cell>
          <cell r="C45">
            <v>1772.6278</v>
          </cell>
          <cell r="D45">
            <v>1949.8905800000002</v>
          </cell>
          <cell r="E45">
            <v>2339.868696</v>
          </cell>
          <cell r="G45" t="str">
            <v>KP03/6</v>
          </cell>
          <cell r="H45">
            <v>44624</v>
          </cell>
          <cell r="I45" t="str">
            <v>PT SINGGASANA WITRA SURYAMAS</v>
          </cell>
          <cell r="J45" t="str">
            <v>Cefixime Kapsul 200 mg (3)</v>
          </cell>
          <cell r="K45">
            <v>45139</v>
          </cell>
          <cell r="L45" t="str">
            <v>LH21A004</v>
          </cell>
          <cell r="M45">
            <v>1</v>
          </cell>
          <cell r="N45" t="str">
            <v>BOX</v>
          </cell>
          <cell r="O45">
            <v>366700</v>
          </cell>
          <cell r="P45">
            <v>51.66</v>
          </cell>
        </row>
        <row r="46">
          <cell r="A46" t="str">
            <v>SCLFT13</v>
          </cell>
          <cell r="B46">
            <v>45</v>
          </cell>
          <cell r="C46">
            <v>13636</v>
          </cell>
          <cell r="D46">
            <v>14999.6</v>
          </cell>
          <cell r="E46">
            <v>17999.52</v>
          </cell>
          <cell r="G46" t="str">
            <v>KP03/6</v>
          </cell>
          <cell r="H46">
            <v>44624</v>
          </cell>
          <cell r="I46" t="str">
            <v>PT SINGGASANA WITRA SURYAMAS</v>
          </cell>
          <cell r="J46" t="str">
            <v>Sucralfate sirup 100mL (13)</v>
          </cell>
          <cell r="K46">
            <v>45261</v>
          </cell>
          <cell r="L46" t="str">
            <v>E1M402</v>
          </cell>
          <cell r="M46">
            <v>45</v>
          </cell>
          <cell r="N46" t="str">
            <v>BOTOL</v>
          </cell>
          <cell r="O46">
            <v>20000</v>
          </cell>
          <cell r="P46">
            <v>31.82</v>
          </cell>
        </row>
        <row r="55">
          <cell r="A55" t="str">
            <v>KODE</v>
          </cell>
          <cell r="B55" t="str">
            <v>JUMLAH OBAT</v>
          </cell>
          <cell r="C55" t="str">
            <v>HARGA NETTO</v>
          </cell>
          <cell r="D55" t="str">
            <v>NETTO+PPN</v>
          </cell>
          <cell r="E55" t="str">
            <v>NETTO+PPN+MARGIN</v>
          </cell>
          <cell r="G55" t="str">
            <v>No Faktur</v>
          </cell>
          <cell r="H55" t="str">
            <v>Tgl Order</v>
          </cell>
          <cell r="I55" t="str">
            <v>Suplier</v>
          </cell>
          <cell r="J55" t="str">
            <v>Nama Barang</v>
          </cell>
          <cell r="K55" t="str">
            <v>Exp</v>
          </cell>
          <cell r="L55" t="str">
            <v>No. BATCH</v>
          </cell>
          <cell r="M55" t="str">
            <v>Unit</v>
          </cell>
          <cell r="N55" t="str">
            <v>Satuan</v>
          </cell>
          <cell r="O55" t="str">
            <v>HNA</v>
          </cell>
          <cell r="P55" t="str">
            <v>Diskon(%)</v>
          </cell>
        </row>
        <row r="56">
          <cell r="A56" t="str">
            <v>AMBR159</v>
          </cell>
          <cell r="B56">
            <v>700</v>
          </cell>
          <cell r="C56">
            <v>140</v>
          </cell>
          <cell r="D56">
            <v>154</v>
          </cell>
          <cell r="E56">
            <v>184.79999999999998</v>
          </cell>
          <cell r="G56" t="str">
            <v>KP03/5</v>
          </cell>
          <cell r="H56">
            <v>44624</v>
          </cell>
          <cell r="I56" t="str">
            <v>PT PENTA VALENT</v>
          </cell>
          <cell r="J56" t="str">
            <v>Ambroxol tablet 30 mg (9)</v>
          </cell>
          <cell r="K56">
            <v>46266</v>
          </cell>
          <cell r="L56" t="str">
            <v>09621I0110</v>
          </cell>
          <cell r="M56">
            <v>7</v>
          </cell>
          <cell r="N56" t="str">
            <v>BOX</v>
          </cell>
          <cell r="O56">
            <v>22000</v>
          </cell>
          <cell r="P56">
            <v>30</v>
          </cell>
        </row>
        <row r="57">
          <cell r="A57" t="str">
            <v>SCLFT10</v>
          </cell>
          <cell r="B57">
            <v>13</v>
          </cell>
          <cell r="C57">
            <v>11590.90909090909</v>
          </cell>
          <cell r="D57">
            <v>12750</v>
          </cell>
          <cell r="E57">
            <v>15300</v>
          </cell>
          <cell r="G57" t="str">
            <v>KP03/5</v>
          </cell>
          <cell r="H57">
            <v>44624</v>
          </cell>
          <cell r="I57" t="str">
            <v>PT PENTA VALENT</v>
          </cell>
          <cell r="J57" t="str">
            <v>Sucralfate sirup 100mL (10)</v>
          </cell>
          <cell r="K57">
            <v>45261</v>
          </cell>
          <cell r="L57" t="str">
            <v>24121L0270</v>
          </cell>
          <cell r="M57">
            <v>13</v>
          </cell>
          <cell r="N57" t="str">
            <v>BOTOL</v>
          </cell>
          <cell r="O57">
            <v>15000</v>
          </cell>
          <cell r="P57">
            <v>15</v>
          </cell>
        </row>
        <row r="58">
          <cell r="A58" t="str">
            <v>SCLFT11</v>
          </cell>
          <cell r="B58">
            <v>30</v>
          </cell>
          <cell r="C58">
            <v>11590.90909090909</v>
          </cell>
          <cell r="D58">
            <v>12750</v>
          </cell>
          <cell r="E58">
            <v>15300</v>
          </cell>
          <cell r="G58" t="str">
            <v>KP03/5</v>
          </cell>
          <cell r="H58">
            <v>44624</v>
          </cell>
          <cell r="I58" t="str">
            <v>PT PENTA VALENT</v>
          </cell>
          <cell r="J58" t="str">
            <v>Sucralfate sirup 100mL (11)</v>
          </cell>
          <cell r="K58">
            <v>45261</v>
          </cell>
          <cell r="L58" t="str">
            <v>24121L0020</v>
          </cell>
          <cell r="M58">
            <v>30</v>
          </cell>
          <cell r="N58" t="str">
            <v>BOTOL</v>
          </cell>
          <cell r="O58">
            <v>15000</v>
          </cell>
          <cell r="P58">
            <v>15</v>
          </cell>
        </row>
        <row r="59">
          <cell r="A59" t="str">
            <v>SCLFT12</v>
          </cell>
          <cell r="B59">
            <v>2</v>
          </cell>
          <cell r="C59">
            <v>11590.90909090909</v>
          </cell>
          <cell r="D59">
            <v>12750</v>
          </cell>
          <cell r="E59">
            <v>15300</v>
          </cell>
          <cell r="G59" t="str">
            <v>KP03/5</v>
          </cell>
          <cell r="H59">
            <v>44624</v>
          </cell>
          <cell r="I59" t="str">
            <v>PT PENTA VALENT</v>
          </cell>
          <cell r="J59" t="str">
            <v>Sucralfate sirup 100mL (12)</v>
          </cell>
          <cell r="K59">
            <v>45261</v>
          </cell>
          <cell r="L59" t="str">
            <v>24121L0240</v>
          </cell>
          <cell r="M59">
            <v>2</v>
          </cell>
          <cell r="N59" t="str">
            <v>BOTOL</v>
          </cell>
          <cell r="O59">
            <v>15000</v>
          </cell>
          <cell r="P59">
            <v>15</v>
          </cell>
        </row>
        <row r="67">
          <cell r="A67" t="str">
            <v>KODE</v>
          </cell>
          <cell r="B67" t="str">
            <v>JUMLAH OBAT</v>
          </cell>
          <cell r="C67" t="str">
            <v>HARGA NETTO</v>
          </cell>
          <cell r="D67" t="str">
            <v>NETTO+PPN</v>
          </cell>
          <cell r="E67" t="str">
            <v>NETTO+PPN+MARGIN</v>
          </cell>
          <cell r="G67" t="str">
            <v>No Faktur</v>
          </cell>
          <cell r="H67" t="str">
            <v>Tgl Order</v>
          </cell>
          <cell r="I67" t="str">
            <v>Suplier</v>
          </cell>
          <cell r="J67" t="str">
            <v>Nama Barang</v>
          </cell>
          <cell r="K67" t="str">
            <v>Exp</v>
          </cell>
          <cell r="L67" t="str">
            <v>No. BATCH</v>
          </cell>
          <cell r="M67" t="str">
            <v>Unit</v>
          </cell>
          <cell r="N67" t="str">
            <v>Satuan</v>
          </cell>
          <cell r="O67" t="str">
            <v>HNA</v>
          </cell>
          <cell r="P67" t="str">
            <v>Diskon(%)</v>
          </cell>
        </row>
        <row r="68">
          <cell r="A68" t="str">
            <v>NERBN31</v>
          </cell>
          <cell r="B68">
            <v>250</v>
          </cell>
          <cell r="C68">
            <v>3238.5439999999999</v>
          </cell>
          <cell r="D68">
            <v>3562.3984</v>
          </cell>
          <cell r="E68">
            <v>4274.8780799999995</v>
          </cell>
          <cell r="G68" t="str">
            <v>KP03/7</v>
          </cell>
          <cell r="H68">
            <v>44635</v>
          </cell>
          <cell r="I68" t="str">
            <v>PT SINGGASANA WITRA SURYAMAS</v>
          </cell>
          <cell r="J68" t="str">
            <v>Neurobion forte Tablet (11)</v>
          </cell>
          <cell r="K68">
            <v>45413</v>
          </cell>
          <cell r="L68" t="str">
            <v>D1326961</v>
          </cell>
          <cell r="M68">
            <v>1</v>
          </cell>
          <cell r="N68" t="str">
            <v>BOX</v>
          </cell>
          <cell r="O68">
            <v>809636</v>
          </cell>
          <cell r="P68">
            <v>0</v>
          </cell>
        </row>
        <row r="69">
          <cell r="A69" t="str">
            <v>DMPRS6</v>
          </cell>
          <cell r="B69">
            <v>200</v>
          </cell>
          <cell r="C69">
            <v>268.16267599999998</v>
          </cell>
          <cell r="D69">
            <v>294.97894359999998</v>
          </cell>
          <cell r="E69">
            <v>353.97473231999999</v>
          </cell>
          <cell r="G69" t="str">
            <v>KP03/7</v>
          </cell>
          <cell r="H69">
            <v>44635</v>
          </cell>
          <cell r="I69" t="str">
            <v>PT SINGGASANA WITRA SURYAMAS</v>
          </cell>
          <cell r="J69" t="str">
            <v>Domperidon tablet 10 mg (6)</v>
          </cell>
          <cell r="K69">
            <v>45536</v>
          </cell>
          <cell r="L69" t="str">
            <v>040903</v>
          </cell>
          <cell r="M69">
            <v>2</v>
          </cell>
          <cell r="N69" t="str">
            <v>BOX</v>
          </cell>
          <cell r="O69">
            <v>39628</v>
          </cell>
          <cell r="P69">
            <v>32.33</v>
          </cell>
        </row>
        <row r="70">
          <cell r="A70" t="str">
            <v>IBFRS10</v>
          </cell>
          <cell r="B70">
            <v>200</v>
          </cell>
          <cell r="C70">
            <v>318.16344000000004</v>
          </cell>
          <cell r="D70">
            <v>349.97978400000005</v>
          </cell>
          <cell r="E70">
            <v>419.97574080000004</v>
          </cell>
          <cell r="G70" t="str">
            <v>KP03/7</v>
          </cell>
          <cell r="H70">
            <v>44635</v>
          </cell>
          <cell r="I70" t="str">
            <v>PT SINGGASANA WITRA SURYAMAS</v>
          </cell>
          <cell r="J70" t="str">
            <v>Ibuprofen tablet 400 mg (10)</v>
          </cell>
          <cell r="K70">
            <v>46357</v>
          </cell>
          <cell r="L70" t="str">
            <v>047313</v>
          </cell>
          <cell r="M70">
            <v>2</v>
          </cell>
          <cell r="N70" t="str">
            <v>BOX</v>
          </cell>
          <cell r="O70">
            <v>38472</v>
          </cell>
          <cell r="P70">
            <v>17.3</v>
          </cell>
        </row>
        <row r="71">
          <cell r="A71" t="str">
            <v>ASMMS11</v>
          </cell>
          <cell r="B71">
            <v>200</v>
          </cell>
          <cell r="C71">
            <v>275</v>
          </cell>
          <cell r="D71">
            <v>302.5</v>
          </cell>
          <cell r="E71">
            <v>363</v>
          </cell>
          <cell r="G71" t="str">
            <v>KP03/7</v>
          </cell>
          <cell r="H71">
            <v>44635</v>
          </cell>
          <cell r="I71" t="str">
            <v>PT SINGGASANA WITRA SURYAMAS</v>
          </cell>
          <cell r="J71" t="str">
            <v>Asam Mefenamat tablet 500 mg (11)</v>
          </cell>
          <cell r="K71">
            <v>45261</v>
          </cell>
          <cell r="L71" t="str">
            <v>HTMECA16055</v>
          </cell>
          <cell r="M71">
            <v>2</v>
          </cell>
          <cell r="N71" t="str">
            <v>BOX</v>
          </cell>
          <cell r="O71">
            <v>27500</v>
          </cell>
          <cell r="P71">
            <v>0</v>
          </cell>
        </row>
        <row r="80">
          <cell r="A80" t="str">
            <v>KODE</v>
          </cell>
          <cell r="B80" t="str">
            <v>JUMLAH OBAT</v>
          </cell>
          <cell r="C80" t="str">
            <v>HARGA NETTO</v>
          </cell>
          <cell r="D80" t="str">
            <v>NETTO+PPN</v>
          </cell>
          <cell r="E80" t="str">
            <v>NETTO+PPN+MARGIN</v>
          </cell>
          <cell r="G80" t="str">
            <v>No Faktur</v>
          </cell>
          <cell r="H80" t="str">
            <v>Tgl Order</v>
          </cell>
          <cell r="I80" t="str">
            <v>Suplier</v>
          </cell>
          <cell r="J80" t="str">
            <v>Nama Barang</v>
          </cell>
          <cell r="K80" t="str">
            <v>Exp</v>
          </cell>
          <cell r="L80" t="str">
            <v>No. BATCH</v>
          </cell>
          <cell r="M80" t="str">
            <v>Unit</v>
          </cell>
          <cell r="N80" t="str">
            <v>Satuan</v>
          </cell>
          <cell r="O80" t="str">
            <v>HNA</v>
          </cell>
          <cell r="P80" t="str">
            <v>Diskon(%)</v>
          </cell>
        </row>
        <row r="81">
          <cell r="A81" t="str">
            <v>CTRZS5</v>
          </cell>
          <cell r="B81">
            <v>100</v>
          </cell>
          <cell r="C81">
            <v>152.72727272727272</v>
          </cell>
          <cell r="D81">
            <v>168</v>
          </cell>
          <cell r="E81">
            <v>201.6</v>
          </cell>
          <cell r="G81" t="str">
            <v>KP03/8</v>
          </cell>
          <cell r="H81">
            <v>44635</v>
          </cell>
          <cell r="I81" t="str">
            <v>PT PENTA VALENT</v>
          </cell>
          <cell r="J81" t="str">
            <v>Cetirizine 10 mg tablet (5)</v>
          </cell>
          <cell r="K81">
            <v>45200</v>
          </cell>
          <cell r="L81" t="str">
            <v>20621J0020</v>
          </cell>
          <cell r="M81">
            <v>1</v>
          </cell>
          <cell r="N81" t="str">
            <v>BOX</v>
          </cell>
          <cell r="O81">
            <v>24000</v>
          </cell>
          <cell r="P81">
            <v>30</v>
          </cell>
        </row>
        <row r="82">
          <cell r="A82" t="str">
            <v>AMBRL6</v>
          </cell>
          <cell r="B82">
            <v>10</v>
          </cell>
          <cell r="C82">
            <v>6818.181818181818</v>
          </cell>
          <cell r="D82">
            <v>7500</v>
          </cell>
          <cell r="E82">
            <v>9000</v>
          </cell>
          <cell r="G82" t="str">
            <v>KP03/8</v>
          </cell>
          <cell r="H82">
            <v>44635</v>
          </cell>
          <cell r="I82" t="str">
            <v>PT PENTA VALENT</v>
          </cell>
          <cell r="J82" t="str">
            <v>Ambroxol sirup 15mg/5mL (60ml) (6)</v>
          </cell>
          <cell r="K82">
            <v>45292</v>
          </cell>
          <cell r="L82" t="str">
            <v>17922A0030</v>
          </cell>
          <cell r="M82">
            <v>10</v>
          </cell>
          <cell r="N82" t="str">
            <v>BOX</v>
          </cell>
          <cell r="O82">
            <v>10000</v>
          </cell>
          <cell r="P82">
            <v>25</v>
          </cell>
        </row>
        <row r="83">
          <cell r="A83" t="str">
            <v>PRCT17</v>
          </cell>
          <cell r="B83">
            <v>500</v>
          </cell>
          <cell r="C83">
            <v>184</v>
          </cell>
          <cell r="D83">
            <v>202.4</v>
          </cell>
          <cell r="E83">
            <v>242.88</v>
          </cell>
          <cell r="G83" t="str">
            <v>KP03/8</v>
          </cell>
          <cell r="H83">
            <v>44635</v>
          </cell>
          <cell r="I83" t="str">
            <v>PT PENTA VALENT</v>
          </cell>
          <cell r="J83" t="str">
            <v>Paracetamol tablet 500mg (PCT) (17)</v>
          </cell>
          <cell r="K83">
            <v>46327</v>
          </cell>
          <cell r="L83" t="str">
            <v>00821K0250</v>
          </cell>
          <cell r="M83">
            <v>5</v>
          </cell>
          <cell r="N83" t="str">
            <v>BOX</v>
          </cell>
          <cell r="O83">
            <v>22000</v>
          </cell>
          <cell r="P83">
            <v>8</v>
          </cell>
        </row>
        <row r="91">
          <cell r="A91" t="str">
            <v>KODE</v>
          </cell>
          <cell r="B91" t="str">
            <v>JUMLAH OBAT</v>
          </cell>
          <cell r="C91" t="str">
            <v>HARGA NETTO</v>
          </cell>
          <cell r="D91" t="str">
            <v>NETTO+PPN</v>
          </cell>
          <cell r="E91" t="str">
            <v>NETTO+PPN+MARGIN</v>
          </cell>
          <cell r="G91" t="str">
            <v>No Faktur</v>
          </cell>
          <cell r="H91" t="str">
            <v>Tgl Order</v>
          </cell>
          <cell r="I91" t="str">
            <v>Suplier</v>
          </cell>
          <cell r="J91" t="str">
            <v>Nama Barang</v>
          </cell>
          <cell r="K91" t="str">
            <v>Exp</v>
          </cell>
          <cell r="L91" t="str">
            <v>No. BATCH</v>
          </cell>
          <cell r="M91" t="str">
            <v>Unit</v>
          </cell>
          <cell r="N91" t="str">
            <v>Satuan</v>
          </cell>
          <cell r="O91" t="str">
            <v>HNA</v>
          </cell>
          <cell r="P91" t="str">
            <v>Diskon(%)</v>
          </cell>
        </row>
        <row r="92">
          <cell r="A92" t="str">
            <v>CNLTR3</v>
          </cell>
          <cell r="B92">
            <v>10</v>
          </cell>
          <cell r="C92">
            <v>16625</v>
          </cell>
          <cell r="D92">
            <v>18287.5</v>
          </cell>
          <cell r="E92">
            <v>21945</v>
          </cell>
          <cell r="G92" t="str">
            <v>KP03/9</v>
          </cell>
          <cell r="H92">
            <v>44635</v>
          </cell>
          <cell r="I92" t="str">
            <v>PT PENTA VALENT</v>
          </cell>
          <cell r="J92" t="str">
            <v>Cendo Lyteers MND (3)</v>
          </cell>
          <cell r="K92">
            <v>45627</v>
          </cell>
          <cell r="L92" t="str">
            <v>1L61117</v>
          </cell>
          <cell r="M92">
            <v>10</v>
          </cell>
          <cell r="N92" t="str">
            <v>STRIP</v>
          </cell>
          <cell r="O92">
            <v>19250</v>
          </cell>
          <cell r="P92">
            <v>5</v>
          </cell>
        </row>
        <row r="93">
          <cell r="A93" t="str">
            <v>DVTS9</v>
          </cell>
          <cell r="B93">
            <v>120</v>
          </cell>
          <cell r="C93">
            <v>2204.5454545454545</v>
          </cell>
          <cell r="D93">
            <v>2425</v>
          </cell>
          <cell r="E93">
            <v>2910</v>
          </cell>
          <cell r="G93" t="str">
            <v>KP03/9</v>
          </cell>
          <cell r="H93">
            <v>44635</v>
          </cell>
          <cell r="I93" t="str">
            <v>PT PENTA VALENT</v>
          </cell>
          <cell r="J93" t="str">
            <v>D-VIT Tablet (9)</v>
          </cell>
          <cell r="K93">
            <v>45139</v>
          </cell>
          <cell r="L93" t="str">
            <v>PH012</v>
          </cell>
          <cell r="M93">
            <v>4</v>
          </cell>
          <cell r="N93" t="str">
            <v>BOX</v>
          </cell>
          <cell r="O93">
            <v>75000</v>
          </cell>
          <cell r="P93">
            <v>3</v>
          </cell>
        </row>
        <row r="101">
          <cell r="A101" t="str">
            <v>KODE</v>
          </cell>
          <cell r="B101" t="str">
            <v>JUMLAH OBAT</v>
          </cell>
          <cell r="C101" t="str">
            <v>HARGA NETTO</v>
          </cell>
          <cell r="D101" t="str">
            <v>NETTO+PPN</v>
          </cell>
          <cell r="E101" t="str">
            <v>NETTO+PPN+MARGIN</v>
          </cell>
          <cell r="G101" t="str">
            <v>No Faktur</v>
          </cell>
          <cell r="H101" t="str">
            <v>Tgl Order</v>
          </cell>
          <cell r="I101" t="str">
            <v>Suplier</v>
          </cell>
          <cell r="J101" t="str">
            <v>Nama Barang</v>
          </cell>
          <cell r="K101" t="str">
            <v>Exp</v>
          </cell>
          <cell r="L101" t="str">
            <v>No. BATCH</v>
          </cell>
          <cell r="M101" t="str">
            <v>Unit</v>
          </cell>
          <cell r="N101" t="str">
            <v>Satuan</v>
          </cell>
          <cell r="O101" t="str">
            <v>HNA</v>
          </cell>
          <cell r="P101" t="str">
            <v>Diskon(%)</v>
          </cell>
        </row>
        <row r="102">
          <cell r="A102" t="str">
            <v>SPTR1</v>
          </cell>
          <cell r="B102">
            <v>5</v>
          </cell>
          <cell r="C102">
            <v>10701.81818181818</v>
          </cell>
          <cell r="D102">
            <v>11772</v>
          </cell>
          <cell r="E102">
            <v>14126.4</v>
          </cell>
          <cell r="G102" t="str">
            <v>KP03/10</v>
          </cell>
          <cell r="H102">
            <v>44636</v>
          </cell>
          <cell r="I102" t="str">
            <v>PT KUDAMAS JAYA MAKMUR SENTOSA</v>
          </cell>
          <cell r="J102" t="str">
            <v>SP Troches tablet (1)</v>
          </cell>
          <cell r="K102">
            <v>45689</v>
          </cell>
          <cell r="L102" t="str">
            <v>22018</v>
          </cell>
          <cell r="M102">
            <v>5</v>
          </cell>
          <cell r="N102" t="str">
            <v>BOX</v>
          </cell>
          <cell r="P102">
            <v>0</v>
          </cell>
        </row>
        <row r="103">
          <cell r="A103" t="str">
            <v>SPTR2</v>
          </cell>
          <cell r="B103">
            <v>5</v>
          </cell>
          <cell r="C103">
            <v>10701.81818181818</v>
          </cell>
          <cell r="D103">
            <v>11772</v>
          </cell>
          <cell r="E103">
            <v>14126.4</v>
          </cell>
          <cell r="G103" t="str">
            <v>KP03/10</v>
          </cell>
          <cell r="H103">
            <v>44636</v>
          </cell>
          <cell r="I103" t="str">
            <v>PT KUDAMAS JAYA MAKMUR SENTOSA</v>
          </cell>
          <cell r="J103" t="str">
            <v>SP Troches tablet (2)</v>
          </cell>
          <cell r="K103">
            <v>45689</v>
          </cell>
          <cell r="L103" t="str">
            <v>22025</v>
          </cell>
          <cell r="M103">
            <v>5</v>
          </cell>
          <cell r="N103" t="str">
            <v>BOX</v>
          </cell>
          <cell r="P103">
            <v>0</v>
          </cell>
        </row>
        <row r="104">
          <cell r="A104" t="str">
            <v>ACTLS10</v>
          </cell>
          <cell r="B104">
            <v>400</v>
          </cell>
          <cell r="C104">
            <v>681.81818181818176</v>
          </cell>
          <cell r="D104">
            <v>750</v>
          </cell>
          <cell r="E104">
            <v>900</v>
          </cell>
          <cell r="G104" t="str">
            <v>KP03/10</v>
          </cell>
          <cell r="H104">
            <v>44636</v>
          </cell>
          <cell r="I104" t="str">
            <v>PT KUDAMAS JAYA MAKMUR SENTOSA</v>
          </cell>
          <cell r="J104" t="str">
            <v>Acetylsistein kapsul 200 mg (10)</v>
          </cell>
          <cell r="K104">
            <v>45323</v>
          </cell>
          <cell r="L104" t="str">
            <v>C02806BZ</v>
          </cell>
          <cell r="M104">
            <v>4</v>
          </cell>
          <cell r="N104" t="str">
            <v>BOX</v>
          </cell>
          <cell r="P104">
            <v>0</v>
          </cell>
        </row>
        <row r="105">
          <cell r="A105" t="str">
            <v>SNDR8</v>
          </cell>
          <cell r="B105">
            <v>24</v>
          </cell>
          <cell r="C105">
            <v>9659.0909090909081</v>
          </cell>
          <cell r="D105">
            <v>10625</v>
          </cell>
          <cell r="E105">
            <v>12750</v>
          </cell>
          <cell r="G105" t="str">
            <v>KP03/10</v>
          </cell>
          <cell r="H105">
            <v>44636</v>
          </cell>
          <cell r="I105" t="str">
            <v>PT KUDAMAS JAYA MAKMUR SENTOSA</v>
          </cell>
          <cell r="J105" t="str">
            <v>Sanadryl Sirup 60 ml (8)</v>
          </cell>
          <cell r="K105">
            <v>45323</v>
          </cell>
          <cell r="L105" t="str">
            <v>CB9739</v>
          </cell>
          <cell r="M105">
            <v>24</v>
          </cell>
          <cell r="N105" t="str">
            <v>BOTOL</v>
          </cell>
          <cell r="P105">
            <v>0</v>
          </cell>
        </row>
        <row r="116">
          <cell r="A116" t="str">
            <v>KODE</v>
          </cell>
          <cell r="B116" t="str">
            <v>JUMLAH OBAT</v>
          </cell>
          <cell r="C116" t="str">
            <v>HARGA NETTO</v>
          </cell>
          <cell r="D116" t="str">
            <v>NETTO+PPN</v>
          </cell>
          <cell r="E116" t="str">
            <v>NETTO+PPN+MARGIN</v>
          </cell>
          <cell r="G116" t="str">
            <v>No Faktur</v>
          </cell>
          <cell r="H116" t="str">
            <v>Tgl Order</v>
          </cell>
          <cell r="I116" t="str">
            <v>Suplier</v>
          </cell>
          <cell r="J116" t="str">
            <v>Nama Barang</v>
          </cell>
          <cell r="K116" t="str">
            <v>Exp</v>
          </cell>
          <cell r="L116" t="str">
            <v>No. BATCH</v>
          </cell>
          <cell r="M116" t="str">
            <v>Unit</v>
          </cell>
          <cell r="N116" t="str">
            <v>Satuan</v>
          </cell>
          <cell r="O116" t="str">
            <v>HNA</v>
          </cell>
          <cell r="P116" t="str">
            <v>Diskon(%)</v>
          </cell>
        </row>
        <row r="117">
          <cell r="A117" t="str">
            <v>SUMA3</v>
          </cell>
          <cell r="B117">
            <v>200</v>
          </cell>
          <cell r="C117">
            <v>450.90909090909088</v>
          </cell>
          <cell r="D117">
            <v>496</v>
          </cell>
          <cell r="E117">
            <v>595.19999999999993</v>
          </cell>
          <cell r="G117" t="str">
            <v>KP03/12</v>
          </cell>
          <cell r="H117">
            <v>44644</v>
          </cell>
          <cell r="I117" t="str">
            <v>APOTEK BUMI MEDIKA GANESA</v>
          </cell>
          <cell r="J117" t="str">
            <v>Sumagesic Tablet (3)</v>
          </cell>
          <cell r="K117">
            <v>46388</v>
          </cell>
          <cell r="L117" t="str">
            <v>22014301</v>
          </cell>
          <cell r="M117">
            <v>2</v>
          </cell>
          <cell r="N117" t="str">
            <v>BOX</v>
          </cell>
          <cell r="O117">
            <v>49600</v>
          </cell>
          <cell r="P117">
            <v>0</v>
          </cell>
        </row>
        <row r="123">
          <cell r="B123" t="str">
            <v xml:space="preserve"> </v>
          </cell>
        </row>
        <row r="126">
          <cell r="A126" t="str">
            <v>KODE</v>
          </cell>
          <cell r="B126" t="str">
            <v>JUMLAH OBAT</v>
          </cell>
          <cell r="C126" t="str">
            <v>HARGA NETTO</v>
          </cell>
          <cell r="D126" t="str">
            <v>NETTO+PPN</v>
          </cell>
          <cell r="E126" t="str">
            <v>NETTO+PPN+MARGIN</v>
          </cell>
          <cell r="G126" t="str">
            <v>No Faktur</v>
          </cell>
          <cell r="H126" t="str">
            <v>Tgl Order</v>
          </cell>
          <cell r="I126" t="str">
            <v>Suplier</v>
          </cell>
          <cell r="J126" t="str">
            <v>Nama Barang</v>
          </cell>
          <cell r="K126" t="str">
            <v>Exp</v>
          </cell>
          <cell r="L126" t="str">
            <v>No. BATCH</v>
          </cell>
          <cell r="M126" t="str">
            <v>Unit</v>
          </cell>
          <cell r="N126" t="str">
            <v>Satuan</v>
          </cell>
          <cell r="O126" t="str">
            <v>HNA</v>
          </cell>
          <cell r="P126" t="str">
            <v>Diskon(%)</v>
          </cell>
        </row>
        <row r="127">
          <cell r="A127" t="str">
            <v>AMXCS9</v>
          </cell>
          <cell r="B127">
            <v>200</v>
          </cell>
          <cell r="C127">
            <v>322.72727272727269</v>
          </cell>
          <cell r="D127">
            <v>355</v>
          </cell>
          <cell r="E127">
            <v>426</v>
          </cell>
          <cell r="G127" t="str">
            <v>KP03/13</v>
          </cell>
          <cell r="H127">
            <v>44637</v>
          </cell>
          <cell r="I127" t="str">
            <v>PT KUDAMAS JAYA MAKMUR SENTOSA</v>
          </cell>
          <cell r="J127" t="str">
            <v>Amoxycillin kaplet 500 mg (9)</v>
          </cell>
          <cell r="K127">
            <v>45261</v>
          </cell>
          <cell r="L127" t="str">
            <v>TAMXB12956</v>
          </cell>
          <cell r="M127">
            <v>1</v>
          </cell>
          <cell r="N127" t="str">
            <v>BOX</v>
          </cell>
          <cell r="P127">
            <v>0</v>
          </cell>
        </row>
        <row r="128">
          <cell r="A128" t="str">
            <v>HTDC6</v>
          </cell>
          <cell r="B128">
            <v>20</v>
          </cell>
          <cell r="C128">
            <v>8636.363636363636</v>
          </cell>
          <cell r="D128">
            <v>9500</v>
          </cell>
          <cell r="E128">
            <v>11400</v>
          </cell>
          <cell r="G128" t="str">
            <v>KP03/13</v>
          </cell>
          <cell r="H128">
            <v>44637</v>
          </cell>
          <cell r="I128" t="str">
            <v>PT KUDAMAS JAYA MAKMUR SENTOSA</v>
          </cell>
          <cell r="J128" t="str">
            <v>Hotin DCL 30 gram (6)</v>
          </cell>
          <cell r="K128">
            <v>45139</v>
          </cell>
          <cell r="L128" t="str">
            <v>1H08891</v>
          </cell>
          <cell r="M128">
            <v>20</v>
          </cell>
          <cell r="N128" t="str">
            <v>BOX</v>
          </cell>
          <cell r="P128">
            <v>0</v>
          </cell>
        </row>
        <row r="129">
          <cell r="A129" t="str">
            <v>DMPSR3</v>
          </cell>
          <cell r="B129">
            <v>2</v>
          </cell>
          <cell r="C129">
            <v>3090.9090909090905</v>
          </cell>
          <cell r="D129">
            <v>3400</v>
          </cell>
          <cell r="E129">
            <v>4080</v>
          </cell>
          <cell r="G129" t="str">
            <v>KP03/13</v>
          </cell>
          <cell r="H129">
            <v>44637</v>
          </cell>
          <cell r="I129" t="str">
            <v>PT KUDAMAS JAYA MAKMUR SENTOSA</v>
          </cell>
          <cell r="J129" t="str">
            <v>Domperidon sirup 5 mg/mL (60 mL) (3)</v>
          </cell>
          <cell r="K129">
            <v>45292</v>
          </cell>
          <cell r="L129" t="str">
            <v>C02806BZ</v>
          </cell>
          <cell r="M129">
            <v>2</v>
          </cell>
          <cell r="N129" t="str">
            <v>BOTOL</v>
          </cell>
          <cell r="P129">
            <v>0</v>
          </cell>
        </row>
        <row r="138">
          <cell r="A138" t="str">
            <v>KODE</v>
          </cell>
          <cell r="B138" t="str">
            <v>JUMLAH OBAT</v>
          </cell>
          <cell r="C138" t="str">
            <v>HARGA NETTO</v>
          </cell>
          <cell r="D138" t="str">
            <v>NETTO+PPN</v>
          </cell>
          <cell r="E138" t="str">
            <v>NETTO+PPN+MARGIN</v>
          </cell>
          <cell r="G138" t="str">
            <v>No Faktur</v>
          </cell>
          <cell r="H138" t="str">
            <v>Tgl Order</v>
          </cell>
          <cell r="I138" t="str">
            <v>Suplier</v>
          </cell>
          <cell r="J138" t="str">
            <v>Nama Barang</v>
          </cell>
          <cell r="K138" t="str">
            <v>Exp</v>
          </cell>
          <cell r="L138" t="str">
            <v>No. BATCH</v>
          </cell>
          <cell r="M138" t="str">
            <v>Unit</v>
          </cell>
          <cell r="N138" t="str">
            <v>Satuan</v>
          </cell>
          <cell r="O138" t="str">
            <v>HNA</v>
          </cell>
          <cell r="P138" t="str">
            <v>Diskon(%)</v>
          </cell>
        </row>
        <row r="139">
          <cell r="A139" t="str">
            <v>SPTR3</v>
          </cell>
          <cell r="B139">
            <v>35</v>
          </cell>
          <cell r="C139">
            <v>11772.727272727272</v>
          </cell>
          <cell r="D139">
            <v>12950</v>
          </cell>
          <cell r="E139">
            <v>15540</v>
          </cell>
          <cell r="G139" t="str">
            <v>KP03/14</v>
          </cell>
          <cell r="H139">
            <v>44638</v>
          </cell>
          <cell r="I139" t="str">
            <v>PT KUDAMAS JAYA MAKMUR SENTOSA</v>
          </cell>
          <cell r="J139" t="str">
            <v>SP Troches tablet (3)</v>
          </cell>
          <cell r="K139">
            <v>45689</v>
          </cell>
          <cell r="L139" t="str">
            <v>22018</v>
          </cell>
          <cell r="M139">
            <v>35</v>
          </cell>
          <cell r="N139" t="str">
            <v>BOX</v>
          </cell>
          <cell r="P139">
            <v>0</v>
          </cell>
        </row>
        <row r="140">
          <cell r="A140" t="str">
            <v>SPTR4</v>
          </cell>
          <cell r="B140">
            <v>35</v>
          </cell>
          <cell r="C140">
            <v>11772.727272727272</v>
          </cell>
          <cell r="D140">
            <v>12950</v>
          </cell>
          <cell r="E140">
            <v>15540</v>
          </cell>
          <cell r="G140" t="str">
            <v>KP03/14</v>
          </cell>
          <cell r="H140">
            <v>44638</v>
          </cell>
          <cell r="I140" t="str">
            <v>PT KUDAMAS JAYA MAKMUR SENTOSA</v>
          </cell>
          <cell r="J140" t="str">
            <v>SP Troches tablet (4)</v>
          </cell>
          <cell r="K140">
            <v>45689</v>
          </cell>
          <cell r="L140" t="str">
            <v>22025</v>
          </cell>
          <cell r="M140">
            <v>35</v>
          </cell>
          <cell r="N140" t="str">
            <v>BOX</v>
          </cell>
          <cell r="P140">
            <v>0</v>
          </cell>
        </row>
        <row r="141">
          <cell r="A141" t="str">
            <v>OBHRL11</v>
          </cell>
          <cell r="B141">
            <v>1</v>
          </cell>
          <cell r="C141">
            <v>11931.81818181818</v>
          </cell>
          <cell r="D141">
            <v>13125</v>
          </cell>
          <cell r="E141">
            <v>15750</v>
          </cell>
          <cell r="G141" t="str">
            <v>KP03/14</v>
          </cell>
          <cell r="H141">
            <v>44638</v>
          </cell>
          <cell r="I141" t="str">
            <v>PT KUDAMAS JAYA MAKMUR SENTOSA</v>
          </cell>
          <cell r="J141" t="str">
            <v>OB Herbal 60 mL (11)</v>
          </cell>
          <cell r="K141">
            <v>45231</v>
          </cell>
          <cell r="L141" t="str">
            <v>AD002K21</v>
          </cell>
          <cell r="M141">
            <v>1</v>
          </cell>
          <cell r="N141" t="str">
            <v>BOX</v>
          </cell>
          <cell r="P141">
            <v>0</v>
          </cell>
        </row>
        <row r="142">
          <cell r="A142" t="str">
            <v>OBHRL12</v>
          </cell>
          <cell r="B142">
            <v>9</v>
          </cell>
          <cell r="C142">
            <v>11931.81818181818</v>
          </cell>
          <cell r="D142">
            <v>13125</v>
          </cell>
          <cell r="E142">
            <v>15750</v>
          </cell>
          <cell r="G142" t="str">
            <v>KP03/14</v>
          </cell>
          <cell r="H142">
            <v>44638</v>
          </cell>
          <cell r="I142" t="str">
            <v>PT KUDAMAS JAYA MAKMUR SENTOSA</v>
          </cell>
          <cell r="J142" t="str">
            <v>OB Herbal 60 mL (12)</v>
          </cell>
          <cell r="K142">
            <v>45323</v>
          </cell>
          <cell r="L142" t="str">
            <v>AD013B22</v>
          </cell>
          <cell r="M142">
            <v>9</v>
          </cell>
          <cell r="N142" t="str">
            <v>BOTOL</v>
          </cell>
          <cell r="P142">
            <v>0</v>
          </cell>
        </row>
        <row r="151">
          <cell r="A151" t="str">
            <v>KODE</v>
          </cell>
          <cell r="B151" t="str">
            <v>JUMLAH OBAT</v>
          </cell>
          <cell r="C151" t="str">
            <v>HARGA NETTO</v>
          </cell>
          <cell r="D151" t="str">
            <v>NETTO+PPN</v>
          </cell>
          <cell r="E151" t="str">
            <v>NETTO+PPN+MARGIN</v>
          </cell>
          <cell r="G151" t="str">
            <v>No Faktur</v>
          </cell>
          <cell r="H151" t="str">
            <v>Tgl Order</v>
          </cell>
          <cell r="I151" t="str">
            <v>Suplier</v>
          </cell>
          <cell r="J151" t="str">
            <v>Nama Barang</v>
          </cell>
          <cell r="K151" t="str">
            <v>Exp</v>
          </cell>
          <cell r="L151" t="str">
            <v>No. BATCH</v>
          </cell>
          <cell r="M151" t="str">
            <v>Unit</v>
          </cell>
          <cell r="N151" t="str">
            <v>Satuan</v>
          </cell>
          <cell r="O151" t="str">
            <v>HNA</v>
          </cell>
          <cell r="P151" t="str">
            <v>Diskon(%)</v>
          </cell>
        </row>
        <row r="152">
          <cell r="A152" t="str">
            <v>NATRE9</v>
          </cell>
          <cell r="B152">
            <v>48</v>
          </cell>
          <cell r="C152">
            <v>936.4204545454545</v>
          </cell>
          <cell r="D152">
            <v>1030.0625</v>
          </cell>
          <cell r="E152">
            <v>1236.075</v>
          </cell>
          <cell r="G152" t="str">
            <v>KP03/15</v>
          </cell>
          <cell r="H152">
            <v>44638</v>
          </cell>
          <cell r="I152" t="str">
            <v>APOTEK BUMI MEDIKA GANESA</v>
          </cell>
          <cell r="J152" t="str">
            <v>Nature E Kapsul (9)</v>
          </cell>
          <cell r="K152">
            <v>44958</v>
          </cell>
          <cell r="L152" t="str">
            <v>1AB0031</v>
          </cell>
          <cell r="M152">
            <v>3</v>
          </cell>
          <cell r="N152" t="str">
            <v>BOX</v>
          </cell>
          <cell r="O152">
            <v>16481</v>
          </cell>
        </row>
        <row r="158">
          <cell r="B158" t="str">
            <v xml:space="preserve"> </v>
          </cell>
        </row>
        <row r="161">
          <cell r="A161" t="str">
            <v>KODE</v>
          </cell>
          <cell r="B161" t="str">
            <v>JUMLAH OBAT</v>
          </cell>
          <cell r="C161" t="str">
            <v>HARGA NETTO</v>
          </cell>
          <cell r="D161" t="str">
            <v>NETTO+PPN</v>
          </cell>
          <cell r="E161" t="str">
            <v>NETTO+PPN+MARGIN</v>
          </cell>
          <cell r="G161" t="str">
            <v>No Faktur</v>
          </cell>
          <cell r="H161" t="str">
            <v>Tgl Order</v>
          </cell>
          <cell r="I161" t="str">
            <v>Suplier</v>
          </cell>
          <cell r="J161" t="str">
            <v>Nama Barang</v>
          </cell>
          <cell r="K161" t="str">
            <v>Exp</v>
          </cell>
          <cell r="L161" t="str">
            <v>No. BATCH</v>
          </cell>
          <cell r="M161" t="str">
            <v>Unit</v>
          </cell>
          <cell r="N161" t="str">
            <v>Satuan</v>
          </cell>
          <cell r="O161" t="str">
            <v>HNA</v>
          </cell>
          <cell r="P161" t="str">
            <v>Diskon(%)</v>
          </cell>
        </row>
        <row r="162">
          <cell r="A162" t="str">
            <v>MTHLS15</v>
          </cell>
          <cell r="B162">
            <v>100</v>
          </cell>
          <cell r="C162">
            <v>303.03030303030306</v>
          </cell>
          <cell r="D162">
            <v>333.33333333333337</v>
          </cell>
          <cell r="E162">
            <v>400</v>
          </cell>
          <cell r="G162" t="str">
            <v>KP03/16</v>
          </cell>
          <cell r="H162">
            <v>44649</v>
          </cell>
          <cell r="I162" t="str">
            <v>APOTEK BUMI MEDIKA GANESA</v>
          </cell>
          <cell r="J162" t="str">
            <v>Methylprednisolone tablet 4 mg (15)</v>
          </cell>
          <cell r="K162">
            <v>45261</v>
          </cell>
          <cell r="L162" t="str">
            <v>2112055</v>
          </cell>
          <cell r="M162">
            <v>1</v>
          </cell>
          <cell r="N162" t="str">
            <v>BOX</v>
          </cell>
          <cell r="O162">
            <v>30300</v>
          </cell>
        </row>
        <row r="168">
          <cell r="B168" t="str">
            <v xml:space="preserve"> </v>
          </cell>
        </row>
        <row r="170">
          <cell r="A170" t="str">
            <v>KODE</v>
          </cell>
          <cell r="B170" t="str">
            <v>JUMLAH OBAT</v>
          </cell>
          <cell r="C170" t="str">
            <v>HARGA NETTO</v>
          </cell>
          <cell r="D170" t="str">
            <v>NETTO+PPN</v>
          </cell>
          <cell r="E170" t="str">
            <v>NETTO+PPN+MARGIN</v>
          </cell>
          <cell r="G170" t="str">
            <v>No Faktur</v>
          </cell>
          <cell r="H170" t="str">
            <v>Tgl Order</v>
          </cell>
          <cell r="I170" t="str">
            <v>Suplier</v>
          </cell>
          <cell r="J170" t="str">
            <v>Nama Barang</v>
          </cell>
          <cell r="K170" t="str">
            <v>Exp</v>
          </cell>
          <cell r="L170" t="str">
            <v>No. BATCH</v>
          </cell>
          <cell r="M170" t="str">
            <v>Unit</v>
          </cell>
          <cell r="N170" t="str">
            <v>Satuan</v>
          </cell>
          <cell r="O170" t="str">
            <v>HNA</v>
          </cell>
          <cell r="P170" t="str">
            <v>Diskon(%)</v>
          </cell>
        </row>
        <row r="171">
          <cell r="A171" t="str">
            <v>DEMC3</v>
          </cell>
          <cell r="B171">
            <v>100</v>
          </cell>
          <cell r="C171">
            <v>378.81818181818176</v>
          </cell>
          <cell r="D171">
            <v>416.7</v>
          </cell>
          <cell r="E171">
            <v>500.03999999999996</v>
          </cell>
          <cell r="G171" t="str">
            <v>KP03/17</v>
          </cell>
          <cell r="H171">
            <v>44622</v>
          </cell>
          <cell r="I171" t="str">
            <v>APOTEK BUMI MEDIKA GANESA</v>
          </cell>
          <cell r="J171" t="str">
            <v>Demacolin Tablet (3)</v>
          </cell>
          <cell r="K171">
            <v>45352</v>
          </cell>
          <cell r="L171" t="str">
            <v>AOA027</v>
          </cell>
          <cell r="M171">
            <v>1</v>
          </cell>
          <cell r="N171" t="str">
            <v>BOX</v>
          </cell>
          <cell r="O171">
            <v>41670</v>
          </cell>
          <cell r="P171">
            <v>0</v>
          </cell>
        </row>
        <row r="177">
          <cell r="B177" t="str">
            <v xml:space="preserve"> </v>
          </cell>
        </row>
        <row r="179">
          <cell r="A179" t="str">
            <v>II. PREKURSOR</v>
          </cell>
        </row>
        <row r="181">
          <cell r="A181" t="str">
            <v>KODE</v>
          </cell>
          <cell r="B181" t="str">
            <v>JUMLAH OBAT</v>
          </cell>
          <cell r="C181" t="str">
            <v>HARGA NETTO</v>
          </cell>
          <cell r="D181" t="str">
            <v>NETTO+PPN</v>
          </cell>
          <cell r="E181" t="str">
            <v>NETTO+PPN+MARGIN</v>
          </cell>
          <cell r="G181" t="str">
            <v>No Faktur</v>
          </cell>
          <cell r="H181" t="str">
            <v>Tgl Order</v>
          </cell>
          <cell r="I181" t="str">
            <v>Suplier</v>
          </cell>
          <cell r="J181" t="str">
            <v>Nama Barang</v>
          </cell>
          <cell r="K181" t="str">
            <v>Exp</v>
          </cell>
          <cell r="L181" t="str">
            <v>No. BATCH</v>
          </cell>
          <cell r="M181" t="str">
            <v>Unit</v>
          </cell>
          <cell r="N181" t="str">
            <v>Satuan</v>
          </cell>
          <cell r="O181" t="str">
            <v>HNA</v>
          </cell>
          <cell r="P181" t="str">
            <v>Diskon(%)</v>
          </cell>
        </row>
        <row r="182">
          <cell r="A182" t="str">
            <v>INTLS7</v>
          </cell>
          <cell r="B182">
            <v>56</v>
          </cell>
          <cell r="C182">
            <v>529.09090909090901</v>
          </cell>
          <cell r="D182">
            <v>582</v>
          </cell>
          <cell r="E182">
            <v>698.4</v>
          </cell>
          <cell r="G182" t="str">
            <v>KP03/1</v>
          </cell>
          <cell r="H182">
            <v>44627</v>
          </cell>
          <cell r="I182" t="str">
            <v>APOTEK BUMI MEDIKA GANESA</v>
          </cell>
          <cell r="J182" t="str">
            <v>Intunal Forte Tablet</v>
          </cell>
          <cell r="K182">
            <v>45597</v>
          </cell>
          <cell r="L182" t="str">
            <v xml:space="preserve"> A1L564</v>
          </cell>
          <cell r="M182">
            <v>1</v>
          </cell>
          <cell r="N182" t="str">
            <v>BOX</v>
          </cell>
        </row>
        <row r="190">
          <cell r="A190" t="str">
            <v>KODE</v>
          </cell>
          <cell r="B190" t="str">
            <v>JUMLAH OBAT</v>
          </cell>
          <cell r="C190" t="str">
            <v>HARGA NETTO</v>
          </cell>
          <cell r="D190" t="str">
            <v>NETTO+PPN</v>
          </cell>
          <cell r="E190" t="str">
            <v>NETTO+PPN+MARGIN</v>
          </cell>
          <cell r="G190" t="str">
            <v>No Faktur</v>
          </cell>
          <cell r="H190" t="str">
            <v>Tgl Order</v>
          </cell>
          <cell r="I190" t="str">
            <v>Suplier</v>
          </cell>
          <cell r="J190" t="str">
            <v>Nama Barang</v>
          </cell>
          <cell r="K190" t="str">
            <v>Exp</v>
          </cell>
          <cell r="L190" t="str">
            <v>No. BATCH</v>
          </cell>
          <cell r="M190" t="str">
            <v>Unit</v>
          </cell>
          <cell r="N190" t="str">
            <v>Satuan</v>
          </cell>
          <cell r="O190" t="str">
            <v>HNA</v>
          </cell>
          <cell r="P190" t="str">
            <v>Diskon(%)</v>
          </cell>
        </row>
        <row r="191">
          <cell r="A191" t="str">
            <v>CROFD10</v>
          </cell>
          <cell r="B191">
            <v>400</v>
          </cell>
          <cell r="C191">
            <v>1236.3636363636363</v>
          </cell>
          <cell r="D191">
            <v>1360</v>
          </cell>
          <cell r="E191">
            <v>1632</v>
          </cell>
          <cell r="G191" t="str">
            <v>KP03/5</v>
          </cell>
          <cell r="H191">
            <v>44624</v>
          </cell>
          <cell r="I191" t="str">
            <v>PT CORONET CROWN</v>
          </cell>
          <cell r="J191" t="str">
            <v>Crofed Tablet (10)</v>
          </cell>
          <cell r="K191">
            <v>45658</v>
          </cell>
          <cell r="L191" t="str">
            <v>22AA026</v>
          </cell>
          <cell r="M191">
            <v>4</v>
          </cell>
          <cell r="N191" t="str">
            <v>BOX</v>
          </cell>
          <cell r="O191">
            <v>136000</v>
          </cell>
          <cell r="P191">
            <v>0</v>
          </cell>
        </row>
        <row r="199">
          <cell r="A199" t="str">
            <v>KODE</v>
          </cell>
          <cell r="B199" t="str">
            <v>JUMLAH OBAT</v>
          </cell>
          <cell r="C199" t="str">
            <v>HARGA NETTO</v>
          </cell>
          <cell r="D199" t="str">
            <v>NETTO+PPN</v>
          </cell>
          <cell r="E199" t="str">
            <v>NETTO+PPN+MARGIN</v>
          </cell>
          <cell r="G199" t="str">
            <v>No Faktur</v>
          </cell>
          <cell r="H199" t="str">
            <v>Tgl Order</v>
          </cell>
          <cell r="I199" t="str">
            <v>Suplier</v>
          </cell>
          <cell r="J199" t="str">
            <v>Nama Barang</v>
          </cell>
          <cell r="K199" t="str">
            <v>Exp</v>
          </cell>
          <cell r="L199" t="str">
            <v>No. BATCH</v>
          </cell>
          <cell r="M199" t="str">
            <v>Unit</v>
          </cell>
          <cell r="N199" t="str">
            <v>Satuan</v>
          </cell>
          <cell r="O199" t="str">
            <v>HNA</v>
          </cell>
          <cell r="P199" t="str">
            <v>Diskon(%)</v>
          </cell>
        </row>
        <row r="200">
          <cell r="A200" t="str">
            <v>SNDR21</v>
          </cell>
          <cell r="B200">
            <v>24</v>
          </cell>
          <cell r="C200">
            <v>12909.090909090908</v>
          </cell>
          <cell r="D200">
            <v>14200</v>
          </cell>
          <cell r="E200">
            <v>17040</v>
          </cell>
          <cell r="G200" t="str">
            <v>KP03/11</v>
          </cell>
          <cell r="H200">
            <v>44636</v>
          </cell>
          <cell r="I200" t="str">
            <v>PT KUDAMAS JAYA MAKMUR SENTOSA</v>
          </cell>
          <cell r="J200" t="str">
            <v>Sanadryl DMP Sirup 60 ml (1)</v>
          </cell>
          <cell r="K200">
            <v>45323</v>
          </cell>
          <cell r="L200" t="str">
            <v>CB0738</v>
          </cell>
          <cell r="M200">
            <v>24</v>
          </cell>
          <cell r="N200" t="str">
            <v>BOTOL</v>
          </cell>
          <cell r="P200">
            <v>0</v>
          </cell>
        </row>
        <row r="208">
          <cell r="D208" t="str">
            <v>Pelapor,</v>
          </cell>
          <cell r="O208" t="str">
            <v>Bandung,              April 2022</v>
          </cell>
        </row>
        <row r="209">
          <cell r="P209" t="str">
            <v>Mengetahui,</v>
          </cell>
        </row>
        <row r="212">
          <cell r="D212" t="str">
            <v>Windy Dewi S, S.Farm</v>
          </cell>
          <cell r="P212" t="str">
            <v>apt. Aulin Pranatalina, S.Si.</v>
          </cell>
        </row>
      </sheetData>
      <sheetData sheetId="3">
        <row r="7">
          <cell r="I7" t="str">
            <v xml:space="preserve">LAPORAN PENERIMAAN OBAT </v>
          </cell>
          <cell r="J7"/>
          <cell r="K7"/>
        </row>
        <row r="8">
          <cell r="I8" t="str">
            <v>BULAN: APRIL 2022</v>
          </cell>
          <cell r="J8"/>
          <cell r="K8"/>
        </row>
        <row r="10">
          <cell r="A10" t="str">
            <v>I. OBAT</v>
          </cell>
        </row>
        <row r="12">
          <cell r="A12" t="str">
            <v>KODE</v>
          </cell>
          <cell r="B12" t="str">
            <v>JUMLAH OBAT</v>
          </cell>
          <cell r="C12" t="str">
            <v>HARGA NETTO</v>
          </cell>
          <cell r="D12" t="str">
            <v>NETTO+PPN</v>
          </cell>
          <cell r="E12" t="str">
            <v>NETTO+PPN+MARGIN</v>
          </cell>
          <cell r="F12"/>
          <cell r="G12" t="str">
            <v>No Faktur</v>
          </cell>
          <cell r="H12" t="str">
            <v>Tgl Order</v>
          </cell>
          <cell r="I12" t="str">
            <v>Suplier</v>
          </cell>
          <cell r="J12" t="str">
            <v>Nama Barang</v>
          </cell>
          <cell r="K12" t="str">
            <v>Exp</v>
          </cell>
          <cell r="L12" t="str">
            <v>No. BATCH</v>
          </cell>
        </row>
        <row r="13">
          <cell r="A13" t="str">
            <v>NTRMS29</v>
          </cell>
          <cell r="B13">
            <v>52</v>
          </cell>
          <cell r="C13">
            <v>279.09090909090907</v>
          </cell>
          <cell r="D13">
            <v>307</v>
          </cell>
          <cell r="E13">
            <v>368.4</v>
          </cell>
          <cell r="F13"/>
          <cell r="G13" t="str">
            <v>KP04/1</v>
          </cell>
          <cell r="H13">
            <v>44657</v>
          </cell>
          <cell r="I13" t="str">
            <v>APOTEK BUMI MEDIKA GANESA</v>
          </cell>
          <cell r="J13" t="str">
            <v>Natrium Diklofenak tablet 50 mg (9)</v>
          </cell>
          <cell r="K13">
            <v>44743</v>
          </cell>
          <cell r="L13" t="str">
            <v xml:space="preserve"> ECG045</v>
          </cell>
        </row>
        <row r="14">
          <cell r="A14" t="str">
            <v>SUMA4</v>
          </cell>
          <cell r="B14">
            <v>300</v>
          </cell>
          <cell r="C14">
            <v>496.36363636363632</v>
          </cell>
          <cell r="D14">
            <v>546</v>
          </cell>
          <cell r="E14">
            <v>655.19999999999993</v>
          </cell>
          <cell r="F14"/>
          <cell r="G14" t="str">
            <v>KP04/1</v>
          </cell>
          <cell r="H14">
            <v>44657</v>
          </cell>
          <cell r="I14" t="str">
            <v>APOTEK BUMI MEDIKA GANESA</v>
          </cell>
          <cell r="J14" t="str">
            <v>Sumagesic Tablet (4)</v>
          </cell>
          <cell r="K14">
            <v>46388</v>
          </cell>
          <cell r="L14" t="str">
            <v>22014301</v>
          </cell>
        </row>
        <row r="15">
          <cell r="A15" t="str">
            <v>ENFA4</v>
          </cell>
          <cell r="B15">
            <v>200</v>
          </cell>
          <cell r="C15">
            <v>2200</v>
          </cell>
          <cell r="D15">
            <v>2420</v>
          </cell>
          <cell r="E15">
            <v>2904</v>
          </cell>
          <cell r="F15"/>
          <cell r="G15" t="str">
            <v>KP04/1</v>
          </cell>
          <cell r="H15">
            <v>44657</v>
          </cell>
          <cell r="I15" t="str">
            <v>APOTEK BUMI MEDIKA GANESA</v>
          </cell>
          <cell r="J15" t="str">
            <v>Enfavit Tablet (4)</v>
          </cell>
          <cell r="K15">
            <v>45537</v>
          </cell>
          <cell r="L15" t="str">
            <v xml:space="preserve"> 21IM001</v>
          </cell>
        </row>
        <row r="16">
          <cell r="A16"/>
          <cell r="B16"/>
          <cell r="C16"/>
          <cell r="D16"/>
          <cell r="E16"/>
          <cell r="F16"/>
          <cell r="G16"/>
          <cell r="H16"/>
          <cell r="I16"/>
          <cell r="J16"/>
          <cell r="K16"/>
        </row>
        <row r="17">
          <cell r="A17"/>
          <cell r="B17"/>
          <cell r="C17"/>
          <cell r="D17"/>
          <cell r="E17"/>
          <cell r="F17"/>
          <cell r="G17"/>
          <cell r="H17"/>
          <cell r="I17"/>
          <cell r="J17"/>
          <cell r="K17"/>
        </row>
        <row r="18">
          <cell r="A18"/>
          <cell r="B18"/>
          <cell r="C18"/>
          <cell r="D18"/>
          <cell r="E18"/>
          <cell r="F18"/>
          <cell r="G18"/>
          <cell r="H18"/>
          <cell r="I18"/>
          <cell r="J18"/>
          <cell r="K18"/>
        </row>
        <row r="19">
          <cell r="A19"/>
          <cell r="B19"/>
          <cell r="C19"/>
          <cell r="D19"/>
          <cell r="E19"/>
          <cell r="F19"/>
          <cell r="G19"/>
          <cell r="H19"/>
          <cell r="I19"/>
          <cell r="J19"/>
          <cell r="K19"/>
        </row>
        <row r="20">
          <cell r="A20"/>
          <cell r="B20"/>
          <cell r="C20"/>
          <cell r="D20"/>
          <cell r="E20"/>
          <cell r="F20"/>
          <cell r="G20"/>
          <cell r="H20"/>
          <cell r="I20"/>
          <cell r="J20"/>
          <cell r="K20"/>
        </row>
        <row r="21">
          <cell r="A21"/>
          <cell r="B21"/>
          <cell r="C21"/>
          <cell r="D21"/>
          <cell r="E21"/>
          <cell r="F21"/>
          <cell r="G21"/>
          <cell r="H21"/>
          <cell r="I21"/>
          <cell r="J21"/>
          <cell r="K21"/>
        </row>
        <row r="23">
          <cell r="A23" t="str">
            <v>KODE</v>
          </cell>
          <cell r="B23" t="str">
            <v>JUMLAH OBAT</v>
          </cell>
          <cell r="C23" t="str">
            <v>HARGA NETTO</v>
          </cell>
          <cell r="D23" t="str">
            <v>NETTO+PPN</v>
          </cell>
          <cell r="E23" t="str">
            <v>NETTO+PPN+MARGIN</v>
          </cell>
          <cell r="F23"/>
          <cell r="G23" t="str">
            <v>No Faktur</v>
          </cell>
          <cell r="H23" t="str">
            <v>Tgl Order</v>
          </cell>
          <cell r="I23" t="str">
            <v>Suplier</v>
          </cell>
          <cell r="J23" t="str">
            <v>Nama Barang</v>
          </cell>
          <cell r="K23" t="str">
            <v>Exp</v>
          </cell>
          <cell r="L23" t="str">
            <v>No. BATCH</v>
          </cell>
        </row>
        <row r="24">
          <cell r="A24" t="str">
            <v>AMBVN4</v>
          </cell>
          <cell r="B24">
            <v>100</v>
          </cell>
          <cell r="C24">
            <v>1283.52</v>
          </cell>
          <cell r="D24">
            <v>1411.8720000000001</v>
          </cell>
          <cell r="E24">
            <v>1694.2464</v>
          </cell>
          <cell r="F24"/>
          <cell r="G24" t="str">
            <v>KP04/2</v>
          </cell>
          <cell r="H24">
            <v>44657</v>
          </cell>
          <cell r="I24" t="str">
            <v>PT SINGGASANA WITRA SURYAMAS</v>
          </cell>
          <cell r="J24" t="str">
            <v>Ambeven kapsul (4)</v>
          </cell>
          <cell r="K24">
            <v>45597</v>
          </cell>
          <cell r="L24" t="str">
            <v>193MA01</v>
          </cell>
        </row>
        <row r="25">
          <cell r="A25" t="str">
            <v>NTRMS30</v>
          </cell>
          <cell r="B25">
            <v>200</v>
          </cell>
          <cell r="C25">
            <v>300</v>
          </cell>
          <cell r="D25">
            <v>330</v>
          </cell>
          <cell r="E25">
            <v>396</v>
          </cell>
          <cell r="F25"/>
          <cell r="G25" t="str">
            <v>KP04/2</v>
          </cell>
          <cell r="H25">
            <v>44657</v>
          </cell>
          <cell r="I25" t="str">
            <v>PT SINGGASANA WITRA SURYAMAS</v>
          </cell>
          <cell r="J25" t="str">
            <v>Natrium Diklofenak tablet 50 mg (10)</v>
          </cell>
          <cell r="K25">
            <v>45231</v>
          </cell>
          <cell r="L25" t="str">
            <v>043413</v>
          </cell>
        </row>
        <row r="26">
          <cell r="A26" t="str">
            <v>PRCT18</v>
          </cell>
          <cell r="B26">
            <v>300</v>
          </cell>
          <cell r="C26">
            <v>167.5</v>
          </cell>
          <cell r="D26">
            <v>184.25000000000003</v>
          </cell>
          <cell r="E26">
            <v>221.10000000000002</v>
          </cell>
          <cell r="F26"/>
          <cell r="G26" t="str">
            <v>KP04/2</v>
          </cell>
          <cell r="H26">
            <v>44657</v>
          </cell>
          <cell r="I26" t="str">
            <v>PT SINGGASANA WITRA SURYAMAS</v>
          </cell>
          <cell r="J26" t="str">
            <v>Paracetamol tablet 500mg (PCT) (18)</v>
          </cell>
          <cell r="K26">
            <v>46419</v>
          </cell>
          <cell r="L26" t="str">
            <v>020624</v>
          </cell>
        </row>
        <row r="27">
          <cell r="A27" t="str">
            <v>MTFR11</v>
          </cell>
          <cell r="B27">
            <v>600</v>
          </cell>
          <cell r="C27">
            <v>172.72499999999999</v>
          </cell>
          <cell r="D27">
            <v>189.9975</v>
          </cell>
          <cell r="E27">
            <v>227.99699999999999</v>
          </cell>
          <cell r="F27"/>
          <cell r="G27" t="str">
            <v>KP04/2</v>
          </cell>
          <cell r="H27">
            <v>44657</v>
          </cell>
          <cell r="I27" t="str">
            <v>PT SINGGASANA WITRA SURYAMAS</v>
          </cell>
          <cell r="J27" t="str">
            <v xml:space="preserve">Metformin tablet 500 mg (11) </v>
          </cell>
          <cell r="K27">
            <v>45323</v>
          </cell>
          <cell r="L27" t="str">
            <v>HTMFNB21641</v>
          </cell>
        </row>
        <row r="28">
          <cell r="A28" t="str">
            <v>PRCT19</v>
          </cell>
          <cell r="B28">
            <v>200</v>
          </cell>
          <cell r="C28">
            <v>167.5</v>
          </cell>
          <cell r="D28">
            <v>184.25000000000003</v>
          </cell>
          <cell r="E28">
            <v>221.10000000000002</v>
          </cell>
          <cell r="F28"/>
          <cell r="G28" t="str">
            <v>KP04/2</v>
          </cell>
          <cell r="H28">
            <v>44657</v>
          </cell>
          <cell r="I28" t="str">
            <v>PT SINGGASANA WITRA SURYAMAS</v>
          </cell>
          <cell r="J28" t="str">
            <v>Paracetamol tablet 500mg (PCT) (19)</v>
          </cell>
          <cell r="K28">
            <v>46419</v>
          </cell>
          <cell r="L28" t="str">
            <v>019924</v>
          </cell>
        </row>
        <row r="29">
          <cell r="A29" t="str">
            <v>MNOS2</v>
          </cell>
          <cell r="B29">
            <v>5</v>
          </cell>
          <cell r="C29">
            <v>25000</v>
          </cell>
          <cell r="D29">
            <v>27500.000000000004</v>
          </cell>
          <cell r="E29">
            <v>33000</v>
          </cell>
          <cell r="F29"/>
          <cell r="G29" t="str">
            <v>KP04/2</v>
          </cell>
          <cell r="H29">
            <v>44657</v>
          </cell>
          <cell r="I29" t="str">
            <v>PT SINGGASANA WITRA SURYAMAS</v>
          </cell>
          <cell r="J29" t="str">
            <v>Minosep Obat Kumur (2)</v>
          </cell>
          <cell r="K29">
            <v>45566</v>
          </cell>
          <cell r="L29" t="str">
            <v>11001</v>
          </cell>
        </row>
        <row r="30">
          <cell r="A30"/>
          <cell r="B30"/>
          <cell r="C30"/>
          <cell r="D30"/>
          <cell r="E30"/>
          <cell r="F30"/>
          <cell r="G30"/>
          <cell r="H30"/>
          <cell r="I30"/>
          <cell r="J30"/>
          <cell r="K30"/>
        </row>
        <row r="31">
          <cell r="A31"/>
          <cell r="B31"/>
          <cell r="C31"/>
          <cell r="D31"/>
          <cell r="E31"/>
          <cell r="F31"/>
          <cell r="G31"/>
          <cell r="H31"/>
          <cell r="I31"/>
          <cell r="J31"/>
          <cell r="K31"/>
        </row>
        <row r="32">
          <cell r="A32"/>
          <cell r="B32"/>
          <cell r="C32"/>
          <cell r="D32"/>
          <cell r="E32"/>
          <cell r="F32"/>
          <cell r="G32"/>
          <cell r="H32"/>
          <cell r="I32"/>
          <cell r="J32"/>
          <cell r="K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  <cell r="J33"/>
          <cell r="K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  <cell r="J34"/>
          <cell r="K34"/>
        </row>
        <row r="35">
          <cell r="G35"/>
          <cell r="H35"/>
          <cell r="I35"/>
          <cell r="J35"/>
          <cell r="K35"/>
        </row>
        <row r="37">
          <cell r="A37" t="str">
            <v>KODE</v>
          </cell>
          <cell r="B37" t="str">
            <v>JUMLAH OBAT</v>
          </cell>
          <cell r="C37" t="str">
            <v>HARGA NETTO</v>
          </cell>
          <cell r="D37" t="str">
            <v>NETTO+PPN</v>
          </cell>
          <cell r="E37" t="str">
            <v>NETTO+PPN+MARGIN</v>
          </cell>
          <cell r="F37"/>
          <cell r="G37" t="str">
            <v>No Faktur</v>
          </cell>
          <cell r="H37" t="str">
            <v>Tgl Order</v>
          </cell>
          <cell r="I37" t="str">
            <v>Suplier</v>
          </cell>
          <cell r="J37" t="str">
            <v>Nama Barang</v>
          </cell>
          <cell r="K37" t="str">
            <v>Exp</v>
          </cell>
          <cell r="L37" t="str">
            <v>No. BATCH</v>
          </cell>
        </row>
        <row r="38">
          <cell r="A38" t="str">
            <v>MTHLS16</v>
          </cell>
          <cell r="B38">
            <v>600</v>
          </cell>
          <cell r="C38">
            <v>259.08345000000003</v>
          </cell>
          <cell r="D38">
            <v>284.99179500000008</v>
          </cell>
          <cell r="E38">
            <v>341.99015400000008</v>
          </cell>
          <cell r="G38" t="str">
            <v>KP04/3</v>
          </cell>
          <cell r="H38">
            <v>44657</v>
          </cell>
          <cell r="I38" t="str">
            <v>PT Enseval Putera Megatrading</v>
          </cell>
          <cell r="J38" t="str">
            <v>Methylprednisolone tablet 4 mg (16)</v>
          </cell>
          <cell r="K38">
            <v>45292</v>
          </cell>
          <cell r="L38" t="str">
            <v>HTMPSD21311</v>
          </cell>
        </row>
        <row r="39">
          <cell r="A39" t="str">
            <v>CTRZS6</v>
          </cell>
          <cell r="B39">
            <v>400</v>
          </cell>
          <cell r="C39">
            <v>199.101</v>
          </cell>
          <cell r="D39">
            <v>219.01110000000003</v>
          </cell>
          <cell r="E39">
            <v>262.81332000000003</v>
          </cell>
          <cell r="G39" t="str">
            <v>KP04/3</v>
          </cell>
          <cell r="H39">
            <v>44657</v>
          </cell>
          <cell r="I39" t="str">
            <v>PT Enseval Putera Megatrading</v>
          </cell>
          <cell r="J39" t="str">
            <v>Cetirizine 10 mg tablet (6)</v>
          </cell>
          <cell r="K39">
            <v>45292</v>
          </cell>
          <cell r="L39" t="str">
            <v>HTCTRC21076</v>
          </cell>
        </row>
        <row r="40">
          <cell r="A40" t="str">
            <v>ALLPS15</v>
          </cell>
          <cell r="B40">
            <v>100</v>
          </cell>
          <cell r="C40">
            <v>163.63999999999999</v>
          </cell>
          <cell r="D40">
            <v>180.00399999999999</v>
          </cell>
          <cell r="E40">
            <v>216.00479999999999</v>
          </cell>
          <cell r="G40" t="str">
            <v>KP04/3</v>
          </cell>
          <cell r="H40">
            <v>44657</v>
          </cell>
          <cell r="I40" t="str">
            <v>PT Enseval Putera Megatrading</v>
          </cell>
          <cell r="J40" t="str">
            <v>Allopurinol tablet 100mg (15)</v>
          </cell>
          <cell r="K40">
            <v>45323</v>
          </cell>
          <cell r="L40" t="str">
            <v>HTALOC21035</v>
          </cell>
        </row>
        <row r="41">
          <cell r="A41" t="str">
            <v>AMLDS12</v>
          </cell>
          <cell r="B41">
            <v>200</v>
          </cell>
          <cell r="C41">
            <v>418.2</v>
          </cell>
          <cell r="D41">
            <v>460.02000000000004</v>
          </cell>
          <cell r="E41">
            <v>552.024</v>
          </cell>
          <cell r="G41" t="str">
            <v>KP04/3</v>
          </cell>
          <cell r="H41">
            <v>44657</v>
          </cell>
          <cell r="I41" t="str">
            <v>PT Enseval Putera Megatrading</v>
          </cell>
          <cell r="J41" t="str">
            <v>Amlodipine tablet 10 mg (12)</v>
          </cell>
          <cell r="K41">
            <v>45323</v>
          </cell>
          <cell r="L41" t="str">
            <v>HTALNF21368</v>
          </cell>
        </row>
        <row r="42">
          <cell r="A42" t="str">
            <v>AMLD14</v>
          </cell>
          <cell r="B42">
            <v>300</v>
          </cell>
          <cell r="C42">
            <v>236.34420000000003</v>
          </cell>
          <cell r="D42">
            <v>259.97862000000003</v>
          </cell>
          <cell r="E42">
            <v>311.97434400000003</v>
          </cell>
          <cell r="G42" t="str">
            <v>KP04/3</v>
          </cell>
          <cell r="H42">
            <v>44657</v>
          </cell>
          <cell r="I42" t="str">
            <v>PT Enseval Putera Megatrading</v>
          </cell>
          <cell r="J42" t="str">
            <v>Amlodipine tablet  5 mg (14)</v>
          </cell>
          <cell r="K42">
            <v>45292</v>
          </cell>
          <cell r="L42" t="str">
            <v>HTALNF21497</v>
          </cell>
        </row>
        <row r="43">
          <cell r="A43" t="str">
            <v>AMXCL15</v>
          </cell>
          <cell r="B43">
            <v>4</v>
          </cell>
          <cell r="C43">
            <v>7000</v>
          </cell>
          <cell r="D43">
            <v>7700.0000000000009</v>
          </cell>
          <cell r="E43">
            <v>9240</v>
          </cell>
          <cell r="G43" t="str">
            <v>KP04/3</v>
          </cell>
          <cell r="H43">
            <v>44657</v>
          </cell>
          <cell r="I43" t="str">
            <v>PT Enseval Putera Megatrading</v>
          </cell>
          <cell r="J43" t="str">
            <v>Amoxycillin sirup kering 125mg/5mL  (60mL) 5</v>
          </cell>
          <cell r="K43">
            <v>45292</v>
          </cell>
          <cell r="L43" t="str">
            <v>TDAMXA21194</v>
          </cell>
        </row>
        <row r="44">
          <cell r="A44" t="str">
            <v>BISO1</v>
          </cell>
          <cell r="B44">
            <v>300</v>
          </cell>
          <cell r="C44">
            <v>450</v>
          </cell>
          <cell r="D44">
            <v>495.00000000000006</v>
          </cell>
          <cell r="E44">
            <v>594</v>
          </cell>
          <cell r="G44" t="str">
            <v>KP04/3</v>
          </cell>
          <cell r="H44">
            <v>44657</v>
          </cell>
          <cell r="I44" t="str">
            <v>PT Enseval Putera Megatrading</v>
          </cell>
          <cell r="J44" t="str">
            <v>Bisoprolol Fumarate tablet 2.5 mg</v>
          </cell>
          <cell r="K44">
            <v>45323</v>
          </cell>
          <cell r="L44" t="str">
            <v>HTBSPE21038</v>
          </cell>
        </row>
        <row r="45">
          <cell r="A45" t="str">
            <v>BSCPS22</v>
          </cell>
          <cell r="B45">
            <v>100</v>
          </cell>
          <cell r="C45">
            <v>4199.0652</v>
          </cell>
          <cell r="D45">
            <v>4618.9717200000005</v>
          </cell>
          <cell r="E45">
            <v>5542.7660640000004</v>
          </cell>
          <cell r="G45" t="str">
            <v>KP04/3</v>
          </cell>
          <cell r="H45">
            <v>44657</v>
          </cell>
          <cell r="I45" t="str">
            <v>PT Enseval Putera Megatrading</v>
          </cell>
          <cell r="J45" t="str">
            <v>Buscopan plus tablet 10 mg (2)</v>
          </cell>
          <cell r="K45">
            <v>45170</v>
          </cell>
          <cell r="L45" t="str">
            <v>21090506</v>
          </cell>
        </row>
        <row r="46">
          <cell r="A46" t="str">
            <v>CEFXM4</v>
          </cell>
          <cell r="B46">
            <v>200</v>
          </cell>
          <cell r="C46">
            <v>2185</v>
          </cell>
          <cell r="D46">
            <v>2403.5</v>
          </cell>
          <cell r="E46">
            <v>2884.2</v>
          </cell>
          <cell r="G46" t="str">
            <v>KP04/3</v>
          </cell>
          <cell r="H46">
            <v>44657</v>
          </cell>
          <cell r="I46" t="str">
            <v>PT Enseval Putera Megatrading</v>
          </cell>
          <cell r="J46" t="str">
            <v>Cefixime Kapsul 200 mg (4)</v>
          </cell>
          <cell r="K46">
            <v>45292</v>
          </cell>
          <cell r="L46" t="str">
            <v>TCTA20197</v>
          </cell>
        </row>
        <row r="47">
          <cell r="A47" t="str">
            <v>DMPRS7</v>
          </cell>
          <cell r="B47">
            <v>300</v>
          </cell>
          <cell r="C47">
            <v>169</v>
          </cell>
          <cell r="D47">
            <v>185.9</v>
          </cell>
          <cell r="E47">
            <v>223.08</v>
          </cell>
          <cell r="G47" t="str">
            <v>KP04/3</v>
          </cell>
          <cell r="H47">
            <v>44657</v>
          </cell>
          <cell r="I47" t="str">
            <v>PT Enseval Putera Megatrading</v>
          </cell>
          <cell r="J47" t="str">
            <v>Domperidon tablet 10 mg (7)</v>
          </cell>
          <cell r="K47">
            <v>45292</v>
          </cell>
          <cell r="L47" t="str">
            <v>HTDPDB21103</v>
          </cell>
        </row>
        <row r="48">
          <cell r="A48" t="str">
            <v>ASMMS12</v>
          </cell>
          <cell r="B48">
            <v>200</v>
          </cell>
          <cell r="C48">
            <v>245.465</v>
          </cell>
          <cell r="D48">
            <v>270.01150000000001</v>
          </cell>
          <cell r="E48">
            <v>324.0138</v>
          </cell>
          <cell r="F48"/>
          <cell r="G48" t="str">
            <v>KP04/3</v>
          </cell>
          <cell r="H48">
            <v>44657</v>
          </cell>
          <cell r="I48" t="str">
            <v>PT Enseval Putera Megatrading</v>
          </cell>
          <cell r="J48" t="str">
            <v>Asam Mefenamat tablet 500 mg (12)</v>
          </cell>
          <cell r="K48">
            <v>45292</v>
          </cell>
          <cell r="L48" t="str">
            <v>HTMECA21156</v>
          </cell>
        </row>
        <row r="49">
          <cell r="A49" t="str">
            <v>NEURG18</v>
          </cell>
          <cell r="B49">
            <v>100</v>
          </cell>
          <cell r="C49">
            <v>825</v>
          </cell>
          <cell r="D49">
            <v>907.50000000000011</v>
          </cell>
          <cell r="E49">
            <v>1089</v>
          </cell>
          <cell r="F49"/>
          <cell r="G49" t="str">
            <v>KP04/3</v>
          </cell>
          <cell r="H49">
            <v>44657</v>
          </cell>
          <cell r="I49" t="str">
            <v>PT Enseval Putera Megatrading</v>
          </cell>
          <cell r="J49" t="str">
            <v>Neuralgin RX kaplet (8)</v>
          </cell>
          <cell r="K49">
            <v>44927</v>
          </cell>
          <cell r="L49" t="str">
            <v>KNTLGD16607</v>
          </cell>
        </row>
        <row r="50">
          <cell r="A50" t="str">
            <v>NERBJ2</v>
          </cell>
          <cell r="B50">
            <v>20</v>
          </cell>
          <cell r="C50">
            <v>11777.395</v>
          </cell>
          <cell r="D50">
            <v>12955.134500000002</v>
          </cell>
          <cell r="E50">
            <v>15546.161400000001</v>
          </cell>
          <cell r="F50"/>
          <cell r="G50" t="str">
            <v>KP04/3</v>
          </cell>
          <cell r="H50">
            <v>44657</v>
          </cell>
          <cell r="I50" t="str">
            <v>PT Enseval Putera Megatrading</v>
          </cell>
          <cell r="J50" t="str">
            <v>Neurobion 5000 (1 mL) Injeksi (2)</v>
          </cell>
          <cell r="K50">
            <v>45233</v>
          </cell>
          <cell r="L50" t="str">
            <v>1307D14307</v>
          </cell>
        </row>
        <row r="51">
          <cell r="A51" t="str">
            <v>NERBN32</v>
          </cell>
          <cell r="B51">
            <v>250</v>
          </cell>
          <cell r="C51">
            <v>3173.7731200000003</v>
          </cell>
          <cell r="D51">
            <v>3491.1504320000008</v>
          </cell>
          <cell r="E51">
            <v>4189.3805184000012</v>
          </cell>
          <cell r="F51"/>
          <cell r="G51" t="str">
            <v>KP04/3</v>
          </cell>
          <cell r="H51">
            <v>44657</v>
          </cell>
          <cell r="I51" t="str">
            <v>PT Enseval Putera Megatrading</v>
          </cell>
          <cell r="J51" t="str">
            <v>Neurobion forte Tablet (12)</v>
          </cell>
          <cell r="K51">
            <v>45425</v>
          </cell>
          <cell r="L51" t="str">
            <v>D1387963</v>
          </cell>
        </row>
        <row r="52">
          <cell r="A52" t="str">
            <v>SMVSS6</v>
          </cell>
          <cell r="B52">
            <v>200</v>
          </cell>
          <cell r="C52">
            <v>190.917</v>
          </cell>
          <cell r="D52">
            <v>210.0087</v>
          </cell>
          <cell r="E52">
            <v>252.01043999999999</v>
          </cell>
          <cell r="F52"/>
          <cell r="G52" t="str">
            <v>KP04/3</v>
          </cell>
          <cell r="H52">
            <v>44657</v>
          </cell>
          <cell r="I52" t="str">
            <v>PT Enseval Putera Megatrading</v>
          </cell>
          <cell r="J52" t="str">
            <v>Simvastatin tablet 10 mg (6)</v>
          </cell>
          <cell r="K52">
            <v>45292</v>
          </cell>
          <cell r="L52" t="str">
            <v>HTSVND21492</v>
          </cell>
        </row>
        <row r="53">
          <cell r="A53" t="str">
            <v>SMVS23</v>
          </cell>
          <cell r="B53">
            <v>200</v>
          </cell>
          <cell r="C53">
            <v>757.58396099999993</v>
          </cell>
          <cell r="D53">
            <v>833.34235709999996</v>
          </cell>
          <cell r="E53">
            <v>1000.0108285199999</v>
          </cell>
          <cell r="F53"/>
          <cell r="G53" t="str">
            <v>KP04/3</v>
          </cell>
          <cell r="H53">
            <v>44657</v>
          </cell>
          <cell r="I53" t="str">
            <v>PT Enseval Putera Megatrading</v>
          </cell>
          <cell r="J53" t="str">
            <v>Simvastatin tablet 20 mg (3)</v>
          </cell>
          <cell r="K53">
            <v>45352</v>
          </cell>
          <cell r="L53" t="str">
            <v>HTSVNE22114</v>
          </cell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  <cell r="J54"/>
          <cell r="K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</row>
        <row r="56">
          <cell r="G56"/>
          <cell r="H56"/>
          <cell r="I56"/>
          <cell r="J56"/>
          <cell r="K56"/>
        </row>
        <row r="58">
          <cell r="A58" t="str">
            <v>KODE</v>
          </cell>
          <cell r="B58" t="str">
            <v>JUMLAH OBAT</v>
          </cell>
          <cell r="C58" t="str">
            <v>HARGA NETTO</v>
          </cell>
          <cell r="D58" t="str">
            <v>NETTO+PPN</v>
          </cell>
          <cell r="E58" t="str">
            <v>NETTO+PPN+MARGIN</v>
          </cell>
          <cell r="F58"/>
          <cell r="G58" t="str">
            <v>No Faktur</v>
          </cell>
          <cell r="H58" t="str">
            <v>Tgl Order</v>
          </cell>
          <cell r="I58" t="str">
            <v>Suplier</v>
          </cell>
          <cell r="J58" t="str">
            <v>Nama Barang</v>
          </cell>
          <cell r="K58" t="str">
            <v>Exp</v>
          </cell>
          <cell r="L58" t="str">
            <v>No. BATCH</v>
          </cell>
        </row>
        <row r="59">
          <cell r="A59" t="str">
            <v>OMEIJ3</v>
          </cell>
          <cell r="B59">
            <v>3</v>
          </cell>
          <cell r="C59">
            <v>13759.999999999998</v>
          </cell>
          <cell r="D59">
            <v>15136</v>
          </cell>
          <cell r="E59">
            <v>18163.2</v>
          </cell>
          <cell r="F59"/>
          <cell r="G59" t="str">
            <v>KP04/4</v>
          </cell>
          <cell r="H59">
            <v>44659</v>
          </cell>
          <cell r="I59" t="str">
            <v>PT KUDAMAS JAYA MAKMUR SENTOSA</v>
          </cell>
          <cell r="J59" t="str">
            <v>Omeprazole 2% (10mL) Injeksi (3)</v>
          </cell>
          <cell r="K59">
            <v>45992</v>
          </cell>
          <cell r="L59" t="str">
            <v>PSN73750</v>
          </cell>
        </row>
        <row r="60">
          <cell r="A60" t="str">
            <v>FRMEO3</v>
          </cell>
          <cell r="B60">
            <v>2</v>
          </cell>
          <cell r="C60">
            <v>27795.454545454544</v>
          </cell>
          <cell r="D60">
            <v>30575</v>
          </cell>
          <cell r="E60">
            <v>36690</v>
          </cell>
          <cell r="F60"/>
          <cell r="G60" t="str">
            <v>KP04/4</v>
          </cell>
          <cell r="H60">
            <v>44659</v>
          </cell>
          <cell r="I60" t="str">
            <v>PT KUDAMAS JAYA MAKMUR SENTOSA</v>
          </cell>
          <cell r="J60" t="str">
            <v>Forumen Tetes Telinga (3)</v>
          </cell>
          <cell r="K60">
            <v>45474</v>
          </cell>
          <cell r="L60" t="str">
            <v>CA1998</v>
          </cell>
        </row>
        <row r="61">
          <cell r="A61" t="str">
            <v>BNSNX16</v>
          </cell>
          <cell r="B61">
            <v>12</v>
          </cell>
          <cell r="C61">
            <v>11287.878787878786</v>
          </cell>
          <cell r="D61">
            <v>12416.666666666666</v>
          </cell>
          <cell r="E61">
            <v>14899.999999999998</v>
          </cell>
          <cell r="F61"/>
          <cell r="G61" t="str">
            <v>KP04/4</v>
          </cell>
          <cell r="H61">
            <v>44659</v>
          </cell>
          <cell r="I61" t="str">
            <v>PT KUDAMAS JAYA MAKMUR SENTOSA</v>
          </cell>
          <cell r="J61" t="str">
            <v>Betason-N cream 5 g (16)</v>
          </cell>
          <cell r="K61">
            <v>45658</v>
          </cell>
          <cell r="L61" t="str">
            <v>A20041W</v>
          </cell>
        </row>
        <row r="62">
          <cell r="A62" t="str">
            <v>KTLS3</v>
          </cell>
          <cell r="B62">
            <v>3</v>
          </cell>
          <cell r="C62">
            <v>19540</v>
          </cell>
          <cell r="D62">
            <v>21494</v>
          </cell>
          <cell r="E62">
            <v>25792.799999999999</v>
          </cell>
          <cell r="F62"/>
          <cell r="G62" t="str">
            <v>KP04/4</v>
          </cell>
          <cell r="H62">
            <v>44659</v>
          </cell>
          <cell r="I62" t="str">
            <v>PT KUDAMAS JAYA MAKMUR SENTOSA</v>
          </cell>
          <cell r="J62" t="str">
            <v>Kutilos Banded 10ml (3)</v>
          </cell>
          <cell r="K62">
            <v>45323</v>
          </cell>
          <cell r="L62" t="str">
            <v>EFB043</v>
          </cell>
        </row>
        <row r="63">
          <cell r="A63" t="str">
            <v>OBHRL21</v>
          </cell>
          <cell r="B63">
            <v>10</v>
          </cell>
          <cell r="C63">
            <v>17338.181818181816</v>
          </cell>
          <cell r="D63">
            <v>19072</v>
          </cell>
          <cell r="E63">
            <v>22886.399999999998</v>
          </cell>
          <cell r="F63"/>
          <cell r="G63" t="str">
            <v>KP04/4</v>
          </cell>
          <cell r="H63">
            <v>44659</v>
          </cell>
          <cell r="I63" t="str">
            <v>PT KUDAMAS JAYA MAKMUR SENTOSA</v>
          </cell>
          <cell r="J63" t="str">
            <v>OB Herbal 100 mL (11)</v>
          </cell>
          <cell r="K63">
            <v>45292</v>
          </cell>
          <cell r="L63" t="str">
            <v>AD007A22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  <cell r="J65"/>
          <cell r="K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  <cell r="J66"/>
          <cell r="K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  <cell r="J67"/>
          <cell r="K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  <cell r="J68"/>
          <cell r="K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  <cell r="J69"/>
          <cell r="K69"/>
        </row>
        <row r="71">
          <cell r="A71" t="str">
            <v>KODE</v>
          </cell>
          <cell r="B71" t="str">
            <v>JUMLAH OBAT</v>
          </cell>
          <cell r="C71" t="str">
            <v>HARGA NETTO</v>
          </cell>
          <cell r="D71" t="str">
            <v>NETTO+PPN</v>
          </cell>
          <cell r="E71" t="str">
            <v>NETTO+PPN+MARGIN</v>
          </cell>
          <cell r="F71"/>
          <cell r="G71" t="str">
            <v>No Faktur</v>
          </cell>
          <cell r="H71" t="str">
            <v>Tgl Order</v>
          </cell>
          <cell r="I71" t="str">
            <v>Suplier</v>
          </cell>
          <cell r="J71" t="str">
            <v>Nama Barang</v>
          </cell>
          <cell r="K71" t="str">
            <v>Exp</v>
          </cell>
          <cell r="L71" t="str">
            <v>No. BATCH</v>
          </cell>
        </row>
        <row r="72">
          <cell r="A72" t="str">
            <v>AMBR160</v>
          </cell>
          <cell r="B72">
            <v>400</v>
          </cell>
          <cell r="C72">
            <v>220</v>
          </cell>
          <cell r="D72">
            <v>242.00000000000003</v>
          </cell>
          <cell r="E72">
            <v>290.40000000000003</v>
          </cell>
          <cell r="F72"/>
          <cell r="G72" t="str">
            <v>KP04/5</v>
          </cell>
          <cell r="H72">
            <v>44659</v>
          </cell>
          <cell r="I72" t="str">
            <v>PT PENTA VALENT</v>
          </cell>
          <cell r="J72" t="str">
            <v>Ambroxol tablet 30 mg (10)</v>
          </cell>
          <cell r="K72">
            <v>46296</v>
          </cell>
          <cell r="L72" t="str">
            <v>0962IJ0030</v>
          </cell>
        </row>
        <row r="73">
          <cell r="A73" t="str">
            <v>EPRSN6</v>
          </cell>
          <cell r="B73">
            <v>200</v>
          </cell>
          <cell r="C73">
            <v>1400</v>
          </cell>
          <cell r="D73">
            <v>1540.0000000000002</v>
          </cell>
          <cell r="E73">
            <v>1848.0000000000002</v>
          </cell>
          <cell r="F73"/>
          <cell r="G73" t="str">
            <v>KP04/5</v>
          </cell>
          <cell r="H73">
            <v>44659</v>
          </cell>
          <cell r="I73" t="str">
            <v>PT PENTA VALENT</v>
          </cell>
          <cell r="J73" t="str">
            <v>Eperisone Tablet 50 mg (6)</v>
          </cell>
          <cell r="K73">
            <v>45261</v>
          </cell>
          <cell r="L73" t="str">
            <v>2112049</v>
          </cell>
        </row>
        <row r="74">
          <cell r="A74" t="str">
            <v>OMZ7</v>
          </cell>
          <cell r="B74">
            <v>600</v>
          </cell>
          <cell r="C74">
            <v>371.2</v>
          </cell>
          <cell r="D74">
            <v>408.32</v>
          </cell>
          <cell r="E74">
            <v>489.98399999999998</v>
          </cell>
          <cell r="F74"/>
          <cell r="G74" t="str">
            <v>KP04/5</v>
          </cell>
          <cell r="H74">
            <v>44659</v>
          </cell>
          <cell r="I74" t="str">
            <v>PT PENTA VALENT</v>
          </cell>
          <cell r="J74" t="str">
            <v>Omeprazole kapsul 20 mg (7)</v>
          </cell>
          <cell r="K74">
            <v>45292</v>
          </cell>
          <cell r="L74" t="str">
            <v>2201038</v>
          </cell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  <cell r="J75"/>
          <cell r="K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  <cell r="J76"/>
          <cell r="K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  <cell r="J77"/>
          <cell r="K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  <cell r="J78"/>
          <cell r="K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  <cell r="J79"/>
          <cell r="K79"/>
        </row>
        <row r="80">
          <cell r="G80"/>
          <cell r="H80"/>
          <cell r="I80"/>
          <cell r="J80"/>
          <cell r="K80"/>
        </row>
        <row r="82">
          <cell r="A82" t="str">
            <v>KODE</v>
          </cell>
          <cell r="B82" t="str">
            <v>JUMLAH OBAT</v>
          </cell>
          <cell r="C82" t="str">
            <v>HARGA NETTO</v>
          </cell>
          <cell r="D82" t="str">
            <v>NETTO+PPN</v>
          </cell>
          <cell r="E82" t="str">
            <v>NETTO+PPN+MARGIN</v>
          </cell>
          <cell r="F82"/>
          <cell r="G82" t="str">
            <v>No Faktur</v>
          </cell>
          <cell r="H82" t="str">
            <v>Tgl Order</v>
          </cell>
          <cell r="I82" t="str">
            <v>Suplier</v>
          </cell>
          <cell r="J82" t="str">
            <v>Nama Barang</v>
          </cell>
          <cell r="K82" t="str">
            <v>Exp</v>
          </cell>
          <cell r="L82" t="str">
            <v>No. BATCH</v>
          </cell>
        </row>
        <row r="83">
          <cell r="A83" t="str">
            <v>NTRMS31</v>
          </cell>
          <cell r="B83">
            <v>200</v>
          </cell>
          <cell r="C83">
            <v>300</v>
          </cell>
          <cell r="D83">
            <v>330</v>
          </cell>
          <cell r="E83">
            <v>396</v>
          </cell>
          <cell r="F83"/>
          <cell r="G83" t="str">
            <v>KP04/6</v>
          </cell>
          <cell r="H83">
            <v>44662</v>
          </cell>
          <cell r="I83" t="str">
            <v>PT SINGGASANA WITRA SURYAMAS</v>
          </cell>
          <cell r="J83" t="str">
            <v>Natrium Diklofenak tablet 50 mg (11)</v>
          </cell>
          <cell r="K83">
            <v>45231</v>
          </cell>
          <cell r="L83" t="str">
            <v>043413</v>
          </cell>
        </row>
        <row r="84">
          <cell r="A84" t="str">
            <v>AMXCS10</v>
          </cell>
          <cell r="B84">
            <v>300</v>
          </cell>
          <cell r="C84">
            <v>409.08600000000001</v>
          </cell>
          <cell r="D84">
            <v>449.99460000000005</v>
          </cell>
          <cell r="E84">
            <v>539.99351999999999</v>
          </cell>
          <cell r="F84"/>
          <cell r="G84" t="str">
            <v>KP04/6</v>
          </cell>
          <cell r="H84">
            <v>44662</v>
          </cell>
          <cell r="I84" t="str">
            <v>PT SINGGASANA WITRA SURYAMAS</v>
          </cell>
          <cell r="J84" t="str">
            <v>Amoxycillin kaplet 500 mg (10)</v>
          </cell>
          <cell r="K84">
            <v>45962</v>
          </cell>
          <cell r="L84" t="str">
            <v>LL1A086</v>
          </cell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  <cell r="J85"/>
          <cell r="K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  <cell r="J86"/>
          <cell r="K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  <cell r="J87"/>
          <cell r="K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</row>
        <row r="90">
          <cell r="G90"/>
          <cell r="H90"/>
          <cell r="I90"/>
          <cell r="J90"/>
          <cell r="K90"/>
        </row>
        <row r="91">
          <cell r="G91"/>
          <cell r="H91"/>
          <cell r="I91"/>
          <cell r="J91"/>
          <cell r="K91"/>
        </row>
        <row r="93">
          <cell r="A93" t="str">
            <v>KODE</v>
          </cell>
          <cell r="B93" t="str">
            <v>JUMLAH OBAT</v>
          </cell>
          <cell r="C93" t="str">
            <v>HARGA NETTO</v>
          </cell>
          <cell r="D93" t="str">
            <v>NETTO+PPN</v>
          </cell>
          <cell r="E93" t="str">
            <v>NETTO+PPN+MARGIN</v>
          </cell>
          <cell r="F93"/>
          <cell r="G93" t="str">
            <v>No Faktur</v>
          </cell>
          <cell r="H93" t="str">
            <v>Tgl Order</v>
          </cell>
          <cell r="I93" t="str">
            <v>Suplier</v>
          </cell>
          <cell r="J93" t="str">
            <v>Nama Barang</v>
          </cell>
          <cell r="K93" t="str">
            <v>Exp</v>
          </cell>
          <cell r="L93" t="str">
            <v>No. BATCH</v>
          </cell>
        </row>
        <row r="94">
          <cell r="A94" t="str">
            <v>ENFA5</v>
          </cell>
          <cell r="B94">
            <v>100</v>
          </cell>
          <cell r="C94">
            <v>2200</v>
          </cell>
          <cell r="D94">
            <v>2420</v>
          </cell>
          <cell r="E94">
            <v>2904</v>
          </cell>
          <cell r="F94"/>
          <cell r="G94" t="str">
            <v>KP04/8</v>
          </cell>
          <cell r="H94">
            <v>44663</v>
          </cell>
          <cell r="I94" t="str">
            <v>PT CORONET CROWN</v>
          </cell>
          <cell r="J94" t="str">
            <v>Enfavit Tablet (5)</v>
          </cell>
          <cell r="K94">
            <v>45536</v>
          </cell>
          <cell r="L94" t="str">
            <v>21IM001</v>
          </cell>
        </row>
        <row r="95">
          <cell r="A95" t="str">
            <v>CRVS4</v>
          </cell>
          <cell r="B95">
            <v>3</v>
          </cell>
          <cell r="C95">
            <v>21000</v>
          </cell>
          <cell r="D95">
            <v>23100.000000000004</v>
          </cell>
          <cell r="E95">
            <v>27720.000000000004</v>
          </cell>
          <cell r="F95"/>
          <cell r="G95" t="str">
            <v>KP04/8</v>
          </cell>
          <cell r="H95">
            <v>44663</v>
          </cell>
          <cell r="I95" t="str">
            <v>PT CORONET CROWN</v>
          </cell>
          <cell r="J95" t="str">
            <v>Corovit Sirup 100mL (4)</v>
          </cell>
          <cell r="K95">
            <v>46174</v>
          </cell>
          <cell r="L95" t="str">
            <v>21MM007</v>
          </cell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  <cell r="J96"/>
          <cell r="K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  <cell r="J97"/>
          <cell r="K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  <cell r="J98"/>
          <cell r="K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  <cell r="J99"/>
          <cell r="K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  <cell r="J100"/>
          <cell r="K100"/>
        </row>
        <row r="101">
          <cell r="G101"/>
          <cell r="H101"/>
          <cell r="I101"/>
          <cell r="J101"/>
          <cell r="K101"/>
        </row>
        <row r="103">
          <cell r="A103" t="str">
            <v>KODE</v>
          </cell>
          <cell r="B103" t="str">
            <v>JUMLAH OBAT</v>
          </cell>
          <cell r="C103" t="str">
            <v>HARGA NETTO</v>
          </cell>
          <cell r="D103" t="str">
            <v>NETTO+PPN</v>
          </cell>
          <cell r="E103" t="str">
            <v>NETTO+PPN+MARGIN</v>
          </cell>
          <cell r="F103"/>
          <cell r="G103" t="str">
            <v>No Faktur</v>
          </cell>
          <cell r="H103" t="str">
            <v>Tgl Order</v>
          </cell>
          <cell r="I103" t="str">
            <v>Suplier</v>
          </cell>
          <cell r="J103" t="str">
            <v>Nama Barang</v>
          </cell>
          <cell r="K103" t="str">
            <v>Exp</v>
          </cell>
          <cell r="L103" t="str">
            <v>No. BATCH</v>
          </cell>
        </row>
        <row r="104">
          <cell r="A104" t="str">
            <v>NERBN33</v>
          </cell>
          <cell r="B104">
            <v>250</v>
          </cell>
          <cell r="C104">
            <v>3267.6181818181817</v>
          </cell>
          <cell r="D104">
            <v>3594.38</v>
          </cell>
          <cell r="E104">
            <v>4313.2560000000003</v>
          </cell>
          <cell r="F104"/>
          <cell r="G104" t="str">
            <v>KP04/9</v>
          </cell>
          <cell r="H104">
            <v>44670</v>
          </cell>
          <cell r="I104" t="str">
            <v>PT KUDAMAS JAYA MAKMUR SENTOSA</v>
          </cell>
          <cell r="J104" t="str">
            <v>Neurobion forte Tablet (13)</v>
          </cell>
          <cell r="K104">
            <v>45444</v>
          </cell>
          <cell r="L104" t="str">
            <v>E0037998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  <cell r="J107"/>
          <cell r="K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  <cell r="J108"/>
          <cell r="K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  <cell r="J109"/>
          <cell r="K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  <cell r="J110"/>
          <cell r="K110"/>
        </row>
        <row r="112">
          <cell r="A112" t="str">
            <v>KODE</v>
          </cell>
          <cell r="B112" t="str">
            <v>JUMLAH OBAT</v>
          </cell>
          <cell r="C112" t="str">
            <v>HARGA NETTO</v>
          </cell>
          <cell r="D112" t="str">
            <v>NETTO+PPN</v>
          </cell>
          <cell r="E112" t="str">
            <v>NETTO+PPN+MARGIN</v>
          </cell>
          <cell r="F112"/>
          <cell r="G112" t="str">
            <v>No Faktur</v>
          </cell>
          <cell r="H112" t="str">
            <v>Tgl Order</v>
          </cell>
          <cell r="I112" t="str">
            <v>Suplier</v>
          </cell>
          <cell r="J112" t="str">
            <v>Nama Barang</v>
          </cell>
          <cell r="K112" t="str">
            <v>Exp</v>
          </cell>
          <cell r="L112" t="str">
            <v>No. BATCH</v>
          </cell>
        </row>
        <row r="113">
          <cell r="A113" t="str">
            <v>KASSM3</v>
          </cell>
          <cell r="B113">
            <v>24</v>
          </cell>
          <cell r="C113">
            <v>2954.5454545454545</v>
          </cell>
          <cell r="D113">
            <v>3250</v>
          </cell>
          <cell r="E113">
            <v>3900</v>
          </cell>
          <cell r="F113"/>
          <cell r="G113" t="str">
            <v>KP04/10</v>
          </cell>
          <cell r="H113">
            <v>44670</v>
          </cell>
          <cell r="I113" t="str">
            <v>PT KUDAMAS JAYA MAKMUR SENTOSA</v>
          </cell>
          <cell r="J113" t="str">
            <v>Kassa Steril (16Lbr) (3)</v>
          </cell>
          <cell r="K113">
            <v>46388</v>
          </cell>
          <cell r="L113" t="str">
            <v>02221616</v>
          </cell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  <cell r="J115"/>
          <cell r="K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  <cell r="J116"/>
          <cell r="K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  <cell r="J117"/>
          <cell r="K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  <cell r="J118"/>
          <cell r="K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  <cell r="J119"/>
          <cell r="K119"/>
        </row>
        <row r="121">
          <cell r="A121" t="str">
            <v>KODE</v>
          </cell>
          <cell r="B121" t="str">
            <v>JUMLAH OBAT</v>
          </cell>
          <cell r="C121" t="str">
            <v>HARGA NETTO</v>
          </cell>
          <cell r="D121" t="str">
            <v>NETTO+PPN</v>
          </cell>
          <cell r="E121" t="str">
            <v>NETTO+PPN+MARGIN</v>
          </cell>
          <cell r="F121"/>
          <cell r="G121" t="str">
            <v>No Faktur</v>
          </cell>
          <cell r="H121" t="str">
            <v>Tgl Order</v>
          </cell>
          <cell r="I121" t="str">
            <v>Suplier</v>
          </cell>
          <cell r="J121" t="str">
            <v>Nama Barang</v>
          </cell>
          <cell r="K121" t="str">
            <v>Exp</v>
          </cell>
          <cell r="L121" t="str">
            <v>No. BATCH</v>
          </cell>
        </row>
        <row r="122">
          <cell r="A122" t="str">
            <v>SLDR1</v>
          </cell>
          <cell r="B122">
            <v>100</v>
          </cell>
          <cell r="C122">
            <v>757.57272727272721</v>
          </cell>
          <cell r="D122">
            <v>833.33</v>
          </cell>
          <cell r="E122">
            <v>999.99599999999998</v>
          </cell>
          <cell r="F122"/>
          <cell r="G122" t="str">
            <v>KP04/12</v>
          </cell>
          <cell r="H122">
            <v>44673</v>
          </cell>
          <cell r="I122" t="str">
            <v>APOTEK BUMI MEDIKA GANESA</v>
          </cell>
          <cell r="J122" t="str">
            <v>Selediar Tablet</v>
          </cell>
          <cell r="K122">
            <v>44896</v>
          </cell>
          <cell r="L122" t="str">
            <v>94665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  <cell r="J125"/>
          <cell r="K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  <cell r="J126"/>
          <cell r="K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</row>
        <row r="131">
          <cell r="A131" t="str">
            <v>II. PSIKOTROPIKA</v>
          </cell>
        </row>
        <row r="133">
          <cell r="A133" t="str">
            <v>KODE</v>
          </cell>
          <cell r="B133" t="str">
            <v>JUMLAH OBAT</v>
          </cell>
          <cell r="C133" t="str">
            <v>HARGA NETTO</v>
          </cell>
          <cell r="D133" t="str">
            <v>NETTO+PPN</v>
          </cell>
          <cell r="E133" t="str">
            <v>NETTO+PPN+MARGIN</v>
          </cell>
          <cell r="F133"/>
          <cell r="G133" t="str">
            <v>No Faktur</v>
          </cell>
          <cell r="H133" t="str">
            <v>Tgl Order</v>
          </cell>
          <cell r="I133" t="str">
            <v>Suplier</v>
          </cell>
          <cell r="J133" t="str">
            <v>Nama Barang</v>
          </cell>
          <cell r="K133" t="str">
            <v>Exp</v>
          </cell>
          <cell r="L133" t="str">
            <v>No. BATCH</v>
          </cell>
        </row>
        <row r="134">
          <cell r="A134" t="str">
            <v>ANSK4</v>
          </cell>
          <cell r="B134">
            <v>200</v>
          </cell>
          <cell r="C134">
            <v>1550</v>
          </cell>
          <cell r="D134">
            <v>1705.0000000000002</v>
          </cell>
          <cell r="E134">
            <v>2046.0000000000002</v>
          </cell>
          <cell r="F134"/>
          <cell r="G134" t="str">
            <v>KP04/7</v>
          </cell>
          <cell r="H134">
            <v>44664</v>
          </cell>
          <cell r="I134" t="str">
            <v>PT BINA SAN PRIMA</v>
          </cell>
          <cell r="J134" t="str">
            <v>Analsik tablet (4)</v>
          </cell>
          <cell r="K134">
            <v>45292</v>
          </cell>
          <cell r="L134" t="str">
            <v>CA2157</v>
          </cell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</row>
        <row r="140">
          <cell r="G140"/>
          <cell r="H140"/>
          <cell r="I140"/>
          <cell r="J140"/>
          <cell r="K140"/>
        </row>
        <row r="143">
          <cell r="A143" t="str">
            <v>KODE</v>
          </cell>
          <cell r="B143" t="str">
            <v>JUMLAH OBAT</v>
          </cell>
          <cell r="C143" t="str">
            <v>HARGA NETTO</v>
          </cell>
          <cell r="D143" t="str">
            <v>NETTO+PPN</v>
          </cell>
          <cell r="E143" t="str">
            <v>NETTO+PPN+MARGIN</v>
          </cell>
          <cell r="F143"/>
          <cell r="G143" t="str">
            <v>No Faktur</v>
          </cell>
          <cell r="H143" t="str">
            <v>Tgl Order</v>
          </cell>
          <cell r="I143" t="str">
            <v>Suplier</v>
          </cell>
          <cell r="J143" t="str">
            <v>Nama Barang</v>
          </cell>
          <cell r="K143" t="str">
            <v>Exp</v>
          </cell>
          <cell r="L143" t="str">
            <v>No. BATCH</v>
          </cell>
        </row>
        <row r="144">
          <cell r="A144" t="str">
            <v>INTLK3</v>
          </cell>
          <cell r="B144">
            <v>200</v>
          </cell>
          <cell r="C144">
            <v>469.09090909090907</v>
          </cell>
          <cell r="D144">
            <v>516</v>
          </cell>
          <cell r="E144">
            <v>619.19999999999993</v>
          </cell>
          <cell r="F144"/>
          <cell r="G144" t="str">
            <v>KP04/11</v>
          </cell>
          <cell r="H144">
            <v>44670</v>
          </cell>
          <cell r="I144" t="str">
            <v>PT KUDAMAS JAYA MAKMUR SENTOSA</v>
          </cell>
          <cell r="J144" t="str">
            <v>Intunal Tablet (3)</v>
          </cell>
          <cell r="K144">
            <v>45717</v>
          </cell>
          <cell r="L144" t="str">
            <v>A1J384</v>
          </cell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</row>
        <row r="150">
          <cell r="G150"/>
          <cell r="H150"/>
          <cell r="I150"/>
          <cell r="J150"/>
          <cell r="K150"/>
        </row>
        <row r="152">
          <cell r="A152"/>
          <cell r="B152"/>
          <cell r="C152"/>
          <cell r="D152" t="str">
            <v>Pelapor,</v>
          </cell>
          <cell r="E152"/>
          <cell r="F152"/>
          <cell r="G152"/>
          <cell r="H152"/>
          <cell r="I152"/>
          <cell r="J152"/>
          <cell r="K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  <cell r="J153"/>
          <cell r="K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  <cell r="J154"/>
          <cell r="K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  <cell r="J155"/>
          <cell r="K155"/>
        </row>
        <row r="156">
          <cell r="A156"/>
          <cell r="B156"/>
          <cell r="C156"/>
          <cell r="D156" t="str">
            <v>Windy Dewi S, S.Farm</v>
          </cell>
          <cell r="E156"/>
          <cell r="F156"/>
          <cell r="G156"/>
          <cell r="H156"/>
          <cell r="I156"/>
          <cell r="J156"/>
          <cell r="K156"/>
        </row>
      </sheetData>
      <sheetData sheetId="4">
        <row r="7">
          <cell r="I7" t="str">
            <v xml:space="preserve">LAPORAN PENERIMAAN OBAT </v>
          </cell>
        </row>
        <row r="8">
          <cell r="I8" t="str">
            <v>BULAN: MEI 2022</v>
          </cell>
        </row>
        <row r="10">
          <cell r="A10" t="str">
            <v>I. OBAT</v>
          </cell>
        </row>
        <row r="12">
          <cell r="A12" t="str">
            <v>KODE</v>
          </cell>
          <cell r="B12" t="str">
            <v>JUMLAH OBAT</v>
          </cell>
          <cell r="C12" t="str">
            <v>HARGA NETTO</v>
          </cell>
          <cell r="D12" t="str">
            <v>NETTO+PPN</v>
          </cell>
          <cell r="E12" t="str">
            <v>NETTO+PPN+MARGIN</v>
          </cell>
          <cell r="F12"/>
          <cell r="G12" t="str">
            <v>No Faktur</v>
          </cell>
          <cell r="H12" t="str">
            <v>Tgl Order</v>
          </cell>
          <cell r="I12" t="str">
            <v>Suplier</v>
          </cell>
          <cell r="J12" t="str">
            <v>Nama Barang</v>
          </cell>
          <cell r="K12" t="str">
            <v>Exp</v>
          </cell>
          <cell r="L12" t="str">
            <v>No. BATCH</v>
          </cell>
        </row>
        <row r="13">
          <cell r="A13" t="str">
            <v>AMLDS13</v>
          </cell>
          <cell r="B13">
            <v>600</v>
          </cell>
          <cell r="C13">
            <v>373.63636363636363</v>
          </cell>
          <cell r="D13">
            <v>411</v>
          </cell>
          <cell r="E13">
            <v>493.2</v>
          </cell>
          <cell r="F13"/>
          <cell r="G13" t="str">
            <v>KP05/2</v>
          </cell>
          <cell r="H13">
            <v>44692</v>
          </cell>
          <cell r="I13" t="str">
            <v>PT KUDAMAS JAYA MAKMUR SENTOSA</v>
          </cell>
          <cell r="J13" t="str">
            <v>Amlodipine tablet 10 mg (13)</v>
          </cell>
          <cell r="K13">
            <v>45352</v>
          </cell>
          <cell r="L13" t="str">
            <v>HTALNF22386</v>
          </cell>
        </row>
        <row r="14">
          <cell r="A14" t="str">
            <v>CTRZS7</v>
          </cell>
          <cell r="B14">
            <v>500</v>
          </cell>
          <cell r="C14">
            <v>165.90909090909091</v>
          </cell>
          <cell r="D14">
            <v>182.5</v>
          </cell>
          <cell r="E14">
            <v>219</v>
          </cell>
          <cell r="F14"/>
          <cell r="G14" t="str">
            <v>KP05/2</v>
          </cell>
          <cell r="H14">
            <v>44692</v>
          </cell>
          <cell r="I14" t="str">
            <v>PT KUDAMAS JAYA MAKMUR SENTOSA</v>
          </cell>
          <cell r="J14" t="str">
            <v>Cetirizine 10 mg tablet (7)</v>
          </cell>
          <cell r="K14">
            <v>45323</v>
          </cell>
          <cell r="L14" t="str">
            <v>HTCTRC21079</v>
          </cell>
        </row>
        <row r="15">
          <cell r="A15" t="str">
            <v>NATRE10</v>
          </cell>
          <cell r="B15">
            <v>48</v>
          </cell>
          <cell r="C15">
            <v>1009.090909090909</v>
          </cell>
          <cell r="D15">
            <v>1110</v>
          </cell>
          <cell r="E15">
            <v>1332</v>
          </cell>
          <cell r="F15"/>
          <cell r="G15" t="str">
            <v>KP05/2</v>
          </cell>
          <cell r="H15">
            <v>44692</v>
          </cell>
          <cell r="I15" t="str">
            <v>PT KUDAMAS JAYA MAKMUR SENTOSA</v>
          </cell>
          <cell r="J15" t="str">
            <v>Nature E Kapsul (10)</v>
          </cell>
          <cell r="K15">
            <v>45170</v>
          </cell>
          <cell r="L15" t="str">
            <v>1AI1967</v>
          </cell>
        </row>
        <row r="16">
          <cell r="A16" t="str">
            <v>CLNDS15</v>
          </cell>
          <cell r="B16">
            <v>100</v>
          </cell>
          <cell r="C16">
            <v>679.09090909090901</v>
          </cell>
          <cell r="D16">
            <v>747</v>
          </cell>
          <cell r="E16">
            <v>896.4</v>
          </cell>
          <cell r="F16"/>
          <cell r="G16" t="str">
            <v>KP05/2</v>
          </cell>
          <cell r="H16">
            <v>44692</v>
          </cell>
          <cell r="I16" t="str">
            <v>PT KUDAMAS JAYA MAKMUR SENTOSA</v>
          </cell>
          <cell r="J16" t="str">
            <v>Clindamycin  kapsul 150 mg (5)</v>
          </cell>
          <cell r="K16">
            <v>45778</v>
          </cell>
          <cell r="L16" t="str">
            <v>53A0640</v>
          </cell>
        </row>
        <row r="17">
          <cell r="A17" t="str">
            <v>GLMPS13</v>
          </cell>
          <cell r="B17">
            <v>200</v>
          </cell>
          <cell r="C17">
            <v>206.81818181818181</v>
          </cell>
          <cell r="D17">
            <v>227.5</v>
          </cell>
          <cell r="E17">
            <v>273</v>
          </cell>
          <cell r="F17"/>
          <cell r="G17" t="str">
            <v>KP05/2</v>
          </cell>
          <cell r="H17">
            <v>44692</v>
          </cell>
          <cell r="I17" t="str">
            <v>PT KUDAMAS JAYA MAKMUR SENTOSA</v>
          </cell>
          <cell r="J17" t="str">
            <v>Glimepiride tablet 1 mg (3)</v>
          </cell>
          <cell r="K17">
            <v>45658</v>
          </cell>
          <cell r="L17" t="str">
            <v>HTGMPJ21033</v>
          </cell>
        </row>
        <row r="18">
          <cell r="A18" t="str">
            <v>NERBN34</v>
          </cell>
          <cell r="B18">
            <v>350</v>
          </cell>
          <cell r="C18">
            <v>3302.480519480519</v>
          </cell>
          <cell r="D18">
            <v>3632.7285714285713</v>
          </cell>
          <cell r="E18">
            <v>4359.2742857142857</v>
          </cell>
          <cell r="F18"/>
          <cell r="G18" t="str">
            <v>KP05/2</v>
          </cell>
          <cell r="H18">
            <v>44692</v>
          </cell>
          <cell r="I18" t="str">
            <v>PT KUDAMAS JAYA MAKMUR SENTOSA</v>
          </cell>
          <cell r="J18" t="str">
            <v>Neurobion forte Tablet (14)</v>
          </cell>
          <cell r="K18">
            <v>45474</v>
          </cell>
          <cell r="L18" t="str">
            <v>E0193028</v>
          </cell>
        </row>
        <row r="19">
          <cell r="A19" t="str">
            <v>ALLPS16</v>
          </cell>
          <cell r="B19">
            <v>100</v>
          </cell>
          <cell r="C19">
            <v>156.36363636363635</v>
          </cell>
          <cell r="D19">
            <v>172</v>
          </cell>
          <cell r="E19">
            <v>206.4</v>
          </cell>
          <cell r="F19"/>
          <cell r="G19" t="str">
            <v>KP05/2</v>
          </cell>
          <cell r="H19">
            <v>44692</v>
          </cell>
          <cell r="I19" t="str">
            <v>PT KUDAMAS JAYA MAKMUR SENTOSA</v>
          </cell>
          <cell r="J19" t="str">
            <v>Allopurinol tablet 100mg (16)</v>
          </cell>
          <cell r="K19">
            <v>45323</v>
          </cell>
          <cell r="L19" t="str">
            <v>HTALOC21036</v>
          </cell>
        </row>
        <row r="20">
          <cell r="A20" t="str">
            <v>AMLD15</v>
          </cell>
          <cell r="B20">
            <v>600</v>
          </cell>
          <cell r="C20">
            <v>196.81818181818181</v>
          </cell>
          <cell r="D20">
            <v>216.5</v>
          </cell>
          <cell r="E20">
            <v>259.8</v>
          </cell>
          <cell r="F20"/>
          <cell r="G20" t="str">
            <v>KP05/2</v>
          </cell>
          <cell r="H20">
            <v>44692</v>
          </cell>
          <cell r="I20" t="str">
            <v>PT KUDAMAS JAYA MAKMUR SENTOSA</v>
          </cell>
          <cell r="J20" t="str">
            <v>Amlodipine tablet  5 mg (15)</v>
          </cell>
          <cell r="K20">
            <v>45352</v>
          </cell>
          <cell r="L20" t="str">
            <v>HTALNE22512</v>
          </cell>
        </row>
        <row r="21">
          <cell r="A21" t="str">
            <v>SMVSS7</v>
          </cell>
          <cell r="B21">
            <v>200</v>
          </cell>
          <cell r="C21">
            <v>151.36363636363635</v>
          </cell>
          <cell r="D21">
            <v>166.5</v>
          </cell>
          <cell r="E21">
            <v>199.79999999999998</v>
          </cell>
          <cell r="F21"/>
          <cell r="G21" t="str">
            <v>KP05/2</v>
          </cell>
          <cell r="H21">
            <v>44692</v>
          </cell>
          <cell r="I21" t="str">
            <v>PT KUDAMAS JAYA MAKMUR SENTOSA</v>
          </cell>
          <cell r="J21" t="str">
            <v>Simvastatin tablet 10 mg (7)</v>
          </cell>
          <cell r="K21">
            <v>45292</v>
          </cell>
          <cell r="L21" t="str">
            <v>HTSVND21509</v>
          </cell>
        </row>
        <row r="22">
          <cell r="A22" t="str">
            <v>RNTDS6</v>
          </cell>
          <cell r="B22">
            <v>100</v>
          </cell>
          <cell r="C22">
            <v>168.18181818181816</v>
          </cell>
          <cell r="D22">
            <v>185</v>
          </cell>
          <cell r="E22">
            <v>222</v>
          </cell>
          <cell r="F22"/>
          <cell r="G22" t="str">
            <v>KP05/2</v>
          </cell>
          <cell r="H22">
            <v>44692</v>
          </cell>
          <cell r="I22" t="str">
            <v>PT KUDAMAS JAYA MAKMUR SENTOSA</v>
          </cell>
          <cell r="J22" t="str">
            <v>Ranitidin tablet 150 mg (6)</v>
          </cell>
          <cell r="K22">
            <v>45292</v>
          </cell>
          <cell r="L22" t="str">
            <v>HTRNTB21990</v>
          </cell>
        </row>
        <row r="23">
          <cell r="A23" t="str">
            <v>OMZ8</v>
          </cell>
          <cell r="B23">
            <v>510</v>
          </cell>
          <cell r="C23">
            <v>336.36363636363632</v>
          </cell>
          <cell r="D23">
            <v>370</v>
          </cell>
          <cell r="E23">
            <v>444</v>
          </cell>
          <cell r="F23"/>
          <cell r="G23" t="str">
            <v>KP05/2</v>
          </cell>
          <cell r="H23">
            <v>44692</v>
          </cell>
          <cell r="I23" t="str">
            <v>PT KUDAMAS JAYA MAKMUR SENTOSA</v>
          </cell>
          <cell r="J23" t="str">
            <v>Omeprazole kapsul 20 mg (8)</v>
          </cell>
          <cell r="K23">
            <v>46082</v>
          </cell>
          <cell r="L23" t="str">
            <v>20223</v>
          </cell>
        </row>
        <row r="24">
          <cell r="A24" t="str">
            <v>BNSNX17</v>
          </cell>
          <cell r="B24">
            <v>10</v>
          </cell>
          <cell r="C24">
            <v>11363.636363636362</v>
          </cell>
          <cell r="D24">
            <v>12500</v>
          </cell>
          <cell r="E24">
            <v>15000</v>
          </cell>
          <cell r="F24"/>
          <cell r="G24" t="str">
            <v>KP05/2</v>
          </cell>
          <cell r="H24">
            <v>44692</v>
          </cell>
          <cell r="I24" t="str">
            <v>PT KUDAMAS JAYA MAKMUR SENTOSA</v>
          </cell>
          <cell r="J24" t="str">
            <v>Betason-N cream 5 g (17)</v>
          </cell>
          <cell r="K24">
            <v>45658</v>
          </cell>
          <cell r="L24" t="str">
            <v>A20202W</v>
          </cell>
        </row>
        <row r="25">
          <cell r="A25" t="str">
            <v>HDRCX8</v>
          </cell>
          <cell r="B25">
            <v>10</v>
          </cell>
          <cell r="C25">
            <v>5045.454545454545</v>
          </cell>
          <cell r="D25">
            <v>5550</v>
          </cell>
          <cell r="E25">
            <v>6660</v>
          </cell>
          <cell r="F25"/>
          <cell r="G25" t="str">
            <v>KP05/2</v>
          </cell>
          <cell r="H25">
            <v>44692</v>
          </cell>
          <cell r="I25" t="str">
            <v>PT KUDAMAS JAYA MAKMUR SENTOSA</v>
          </cell>
          <cell r="J25" t="str">
            <v>Hydrocortison cream 2,5 % (8)</v>
          </cell>
          <cell r="K25">
            <v>46388</v>
          </cell>
          <cell r="L25" t="str">
            <v>KCHCTB21308</v>
          </cell>
        </row>
        <row r="26">
          <cell r="A26" t="str">
            <v>SCBMX7</v>
          </cell>
          <cell r="B26">
            <v>6</v>
          </cell>
          <cell r="C26">
            <v>39090.909090909088</v>
          </cell>
          <cell r="D26">
            <v>43000</v>
          </cell>
          <cell r="E26">
            <v>51600</v>
          </cell>
          <cell r="F26"/>
          <cell r="G26" t="str">
            <v>KP05/2</v>
          </cell>
          <cell r="H26">
            <v>44692</v>
          </cell>
          <cell r="I26" t="str">
            <v>PT KUDAMAS JAYA MAKMUR SENTOSA</v>
          </cell>
          <cell r="J26" t="str">
            <v>Scabimite Cr 10 g (7)</v>
          </cell>
          <cell r="K26">
            <v>45689</v>
          </cell>
          <cell r="L26" t="str">
            <v>B22030</v>
          </cell>
        </row>
        <row r="27">
          <cell r="A27" t="str">
            <v>KTLS4</v>
          </cell>
          <cell r="B27">
            <v>1</v>
          </cell>
          <cell r="C27">
            <v>19540</v>
          </cell>
          <cell r="D27">
            <v>21494</v>
          </cell>
          <cell r="E27">
            <v>25792.799999999999</v>
          </cell>
          <cell r="F27"/>
          <cell r="G27" t="str">
            <v>KP05/2</v>
          </cell>
          <cell r="H27">
            <v>44692</v>
          </cell>
          <cell r="I27" t="str">
            <v>PT KUDAMAS JAYA MAKMUR SENTOSA</v>
          </cell>
          <cell r="J27" t="str">
            <v>Kutilos Banded 10ml (4)</v>
          </cell>
          <cell r="K27">
            <v>45323</v>
          </cell>
          <cell r="L27" t="str">
            <v>EFB034</v>
          </cell>
        </row>
        <row r="28">
          <cell r="A28" t="str">
            <v>KTLS5</v>
          </cell>
          <cell r="B28">
            <v>2</v>
          </cell>
          <cell r="C28">
            <v>19540</v>
          </cell>
          <cell r="D28">
            <v>21494</v>
          </cell>
          <cell r="E28">
            <v>25792.799999999999</v>
          </cell>
          <cell r="F28"/>
          <cell r="G28" t="str">
            <v>KP05/2</v>
          </cell>
          <cell r="H28">
            <v>44692</v>
          </cell>
          <cell r="I28" t="str">
            <v>PT KUDAMAS JAYA MAKMUR SENTOSA</v>
          </cell>
          <cell r="J28" t="str">
            <v>Kutilos Banded 10ml (5)</v>
          </cell>
          <cell r="K28">
            <v>45292</v>
          </cell>
          <cell r="L28" t="str">
            <v>EFA025</v>
          </cell>
        </row>
        <row r="29">
          <cell r="A29" t="str">
            <v>MNOS3</v>
          </cell>
          <cell r="B29">
            <v>10</v>
          </cell>
          <cell r="C29">
            <v>19727.272727272724</v>
          </cell>
          <cell r="D29">
            <v>21700</v>
          </cell>
          <cell r="E29">
            <v>26040</v>
          </cell>
          <cell r="F29"/>
          <cell r="G29" t="str">
            <v>KP05/2</v>
          </cell>
          <cell r="H29">
            <v>44692</v>
          </cell>
          <cell r="I29" t="str">
            <v>PT KUDAMAS JAYA MAKMUR SENTOSA</v>
          </cell>
          <cell r="J29" t="str">
            <v>Minosep Obat Kumur (3)</v>
          </cell>
          <cell r="K29">
            <v>45536</v>
          </cell>
          <cell r="L29" t="str">
            <v>10929</v>
          </cell>
        </row>
        <row r="30">
          <cell r="A30" t="str">
            <v>SUMA5</v>
          </cell>
          <cell r="B30">
            <v>200</v>
          </cell>
          <cell r="C30">
            <v>500.50909090909084</v>
          </cell>
          <cell r="D30">
            <v>550.55999999999995</v>
          </cell>
          <cell r="E30">
            <v>660.67199999999991</v>
          </cell>
          <cell r="F30"/>
          <cell r="G30" t="str">
            <v>KP05/2</v>
          </cell>
          <cell r="H30">
            <v>44692</v>
          </cell>
          <cell r="I30" t="str">
            <v>PT KUDAMAS JAYA MAKMUR SENTOSA</v>
          </cell>
          <cell r="J30" t="str">
            <v>Sumagesic Tablet (5)</v>
          </cell>
          <cell r="K30">
            <v>46447</v>
          </cell>
          <cell r="L30" t="str">
            <v>22065901</v>
          </cell>
        </row>
        <row r="31">
          <cell r="A31"/>
          <cell r="B31"/>
          <cell r="C31"/>
          <cell r="D31"/>
          <cell r="E31"/>
          <cell r="F31"/>
          <cell r="G31"/>
          <cell r="H31"/>
          <cell r="I31"/>
        </row>
        <row r="32">
          <cell r="A32"/>
          <cell r="B32"/>
          <cell r="C32"/>
          <cell r="D32"/>
          <cell r="E32"/>
          <cell r="F32"/>
          <cell r="G32"/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8">
          <cell r="A38" t="str">
            <v>KODE</v>
          </cell>
          <cell r="B38" t="str">
            <v>JUMLAH OBAT</v>
          </cell>
          <cell r="C38" t="str">
            <v>HARGA NETTO</v>
          </cell>
          <cell r="D38" t="str">
            <v>NETTO+PPN</v>
          </cell>
          <cell r="E38" t="str">
            <v>NETTO+PPN+MARGIN</v>
          </cell>
          <cell r="F38"/>
          <cell r="G38" t="str">
            <v>No Faktur</v>
          </cell>
          <cell r="H38" t="str">
            <v>Tgl Order</v>
          </cell>
          <cell r="I38" t="str">
            <v>Suplier</v>
          </cell>
          <cell r="J38" t="str">
            <v>Nama Barang</v>
          </cell>
          <cell r="K38" t="str">
            <v>Exp</v>
          </cell>
          <cell r="L38" t="str">
            <v>No. BATCH</v>
          </cell>
        </row>
        <row r="39">
          <cell r="A39" t="str">
            <v>ENFA6</v>
          </cell>
          <cell r="B39">
            <v>200</v>
          </cell>
          <cell r="C39">
            <v>2200</v>
          </cell>
          <cell r="D39">
            <v>2420</v>
          </cell>
          <cell r="E39">
            <v>2904</v>
          </cell>
          <cell r="F39"/>
          <cell r="G39" t="str">
            <v>KP05/3</v>
          </cell>
          <cell r="H39">
            <v>44693</v>
          </cell>
          <cell r="I39" t="str">
            <v>PT Coronet Crown</v>
          </cell>
          <cell r="J39" t="str">
            <v>Enfavit Tablet (6)</v>
          </cell>
          <cell r="K39">
            <v>45536</v>
          </cell>
          <cell r="L39" t="str">
            <v>21M001</v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7">
          <cell r="A47" t="str">
            <v>KODE</v>
          </cell>
          <cell r="B47" t="str">
            <v>JUMLAH OBAT</v>
          </cell>
          <cell r="C47" t="str">
            <v>HARGA NETTO</v>
          </cell>
          <cell r="D47" t="str">
            <v>NETTO+PPN</v>
          </cell>
          <cell r="E47" t="str">
            <v>NETTO+PPN+MARGIN</v>
          </cell>
          <cell r="F47"/>
          <cell r="G47" t="str">
            <v>No Faktur</v>
          </cell>
          <cell r="H47" t="str">
            <v>Tgl Order</v>
          </cell>
          <cell r="I47" t="str">
            <v>Suplier</v>
          </cell>
          <cell r="J47" t="str">
            <v>Nama Barang</v>
          </cell>
          <cell r="K47" t="str">
            <v>Exp</v>
          </cell>
          <cell r="L47" t="str">
            <v>No. BATCH</v>
          </cell>
        </row>
        <row r="48">
          <cell r="A48" t="str">
            <v>SCLFT14</v>
          </cell>
          <cell r="B48">
            <v>10</v>
          </cell>
          <cell r="C48">
            <v>15000</v>
          </cell>
          <cell r="D48">
            <v>16500</v>
          </cell>
          <cell r="E48">
            <v>19800</v>
          </cell>
          <cell r="F48"/>
          <cell r="G48" t="str">
            <v>KP05/5</v>
          </cell>
          <cell r="H48">
            <v>44692</v>
          </cell>
          <cell r="I48" t="str">
            <v>PT Penta Valent</v>
          </cell>
          <cell r="J48" t="str">
            <v>Sucralfate sirup 100mL (14)</v>
          </cell>
          <cell r="K48">
            <v>45352</v>
          </cell>
          <cell r="L48" t="str">
            <v>24122C0290</v>
          </cell>
        </row>
        <row r="49">
          <cell r="A49" t="str">
            <v>PRCT20</v>
          </cell>
          <cell r="B49">
            <v>200</v>
          </cell>
          <cell r="C49">
            <v>220</v>
          </cell>
          <cell r="D49">
            <v>242.00000000000003</v>
          </cell>
          <cell r="E49">
            <v>290.40000000000003</v>
          </cell>
          <cell r="F49"/>
          <cell r="G49" t="str">
            <v>KP05/5</v>
          </cell>
          <cell r="H49">
            <v>44692</v>
          </cell>
          <cell r="I49" t="str">
            <v>PT Penta Valent</v>
          </cell>
          <cell r="J49" t="str">
            <v>Paracetamol tablet 500mg (PCT) (20)</v>
          </cell>
          <cell r="K49">
            <v>46419</v>
          </cell>
          <cell r="L49" t="str">
            <v xml:space="preserve"> 00822B0020</v>
          </cell>
        </row>
        <row r="50">
          <cell r="A50" t="str">
            <v>EPRSN7</v>
          </cell>
          <cell r="B50">
            <v>200</v>
          </cell>
          <cell r="C50">
            <v>1400</v>
          </cell>
          <cell r="D50">
            <v>1540.0000000000002</v>
          </cell>
          <cell r="E50">
            <v>1848.0000000000002</v>
          </cell>
          <cell r="F50"/>
          <cell r="G50" t="str">
            <v>KP05/5</v>
          </cell>
          <cell r="H50">
            <v>44692</v>
          </cell>
          <cell r="I50" t="str">
            <v>PT Penta Valent</v>
          </cell>
          <cell r="J50" t="str">
            <v>Eperisone Tablet 50 mg (7)</v>
          </cell>
          <cell r="K50">
            <v>45261</v>
          </cell>
          <cell r="L50" t="str">
            <v xml:space="preserve"> 2112049</v>
          </cell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9">
          <cell r="A59" t="str">
            <v>KODE</v>
          </cell>
          <cell r="B59" t="str">
            <v>JUMLAH OBAT</v>
          </cell>
          <cell r="C59" t="str">
            <v>HARGA NETTO</v>
          </cell>
          <cell r="D59" t="str">
            <v>NETTO+PPN</v>
          </cell>
          <cell r="E59" t="str">
            <v>NETTO+PPN+MARGIN</v>
          </cell>
          <cell r="F59"/>
          <cell r="G59" t="str">
            <v>No Faktur</v>
          </cell>
          <cell r="H59" t="str">
            <v>Tgl Order</v>
          </cell>
          <cell r="I59" t="str">
            <v>Suplier</v>
          </cell>
          <cell r="J59" t="str">
            <v>Nama Barang</v>
          </cell>
          <cell r="K59" t="str">
            <v>Exp</v>
          </cell>
          <cell r="L59" t="str">
            <v>No. BATCH</v>
          </cell>
        </row>
        <row r="60">
          <cell r="A60" t="str">
            <v>BTMSX8</v>
          </cell>
          <cell r="B60">
            <v>6</v>
          </cell>
          <cell r="C60">
            <v>5090</v>
          </cell>
          <cell r="D60">
            <v>5599</v>
          </cell>
          <cell r="E60">
            <v>6718.8</v>
          </cell>
          <cell r="F60"/>
          <cell r="G60" t="str">
            <v>KP05/6</v>
          </cell>
          <cell r="H60">
            <v>44693</v>
          </cell>
          <cell r="I60" t="str">
            <v>PT Singgasana Witra Suryamas</v>
          </cell>
          <cell r="J60" t="str">
            <v>Betametason 0,1% cream 5 g (8)</v>
          </cell>
          <cell r="K60">
            <v>45292</v>
          </cell>
          <cell r="L60" t="str">
            <v>1227</v>
          </cell>
        </row>
        <row r="61">
          <cell r="A61" t="str">
            <v>GNTM16</v>
          </cell>
          <cell r="B61">
            <v>10</v>
          </cell>
          <cell r="C61">
            <v>5454.6</v>
          </cell>
          <cell r="D61">
            <v>6000.0600000000013</v>
          </cell>
          <cell r="E61">
            <v>7200.072000000001</v>
          </cell>
          <cell r="F61"/>
          <cell r="G61" t="str">
            <v>KP05/6</v>
          </cell>
          <cell r="H61">
            <v>44693</v>
          </cell>
          <cell r="I61" t="str">
            <v>PT Singgasana Witra Suryamas</v>
          </cell>
          <cell r="J61" t="str">
            <v>Gentamicin Salep Kulit 0,1%  (5 g) (6)</v>
          </cell>
          <cell r="K61">
            <v>45992</v>
          </cell>
          <cell r="L61" t="str">
            <v>1919</v>
          </cell>
        </row>
        <row r="62">
          <cell r="A62" t="str">
            <v>IBFRS11</v>
          </cell>
          <cell r="B62">
            <v>200</v>
          </cell>
          <cell r="C62">
            <v>318.16344000000004</v>
          </cell>
          <cell r="D62">
            <v>349.97978400000005</v>
          </cell>
          <cell r="E62">
            <v>419.97574080000004</v>
          </cell>
          <cell r="F62"/>
          <cell r="G62" t="str">
            <v>KP05/6</v>
          </cell>
          <cell r="H62">
            <v>44693</v>
          </cell>
          <cell r="I62" t="str">
            <v>PT Singgasana Witra Suryamas</v>
          </cell>
          <cell r="J62" t="str">
            <v>Ibuprofen tablet 400 mg (11)</v>
          </cell>
          <cell r="K62">
            <v>46419</v>
          </cell>
          <cell r="L62" t="str">
            <v>004923</v>
          </cell>
        </row>
        <row r="63">
          <cell r="A63" t="str">
            <v>NTRMS32</v>
          </cell>
          <cell r="B63">
            <v>100</v>
          </cell>
          <cell r="C63">
            <v>300</v>
          </cell>
          <cell r="D63">
            <v>330</v>
          </cell>
          <cell r="E63">
            <v>396</v>
          </cell>
          <cell r="F63"/>
          <cell r="G63" t="str">
            <v>KP05/6</v>
          </cell>
          <cell r="H63">
            <v>44693</v>
          </cell>
          <cell r="I63" t="str">
            <v>PT Singgasana Witra Suryamas</v>
          </cell>
          <cell r="J63" t="str">
            <v>Natrium Diklofenak tablet 50 mg (12)</v>
          </cell>
          <cell r="K63">
            <v>45261</v>
          </cell>
          <cell r="L63" t="str">
            <v>050413</v>
          </cell>
        </row>
        <row r="64">
          <cell r="A64" t="str">
            <v>ASMMS13</v>
          </cell>
          <cell r="B64">
            <v>200</v>
          </cell>
          <cell r="C64">
            <v>275</v>
          </cell>
          <cell r="D64">
            <v>302.5</v>
          </cell>
          <cell r="E64">
            <v>363</v>
          </cell>
          <cell r="F64"/>
          <cell r="G64" t="str">
            <v>KP05/6</v>
          </cell>
          <cell r="H64">
            <v>44693</v>
          </cell>
          <cell r="I64" t="str">
            <v>PT Singgasana Witra Suryamas</v>
          </cell>
          <cell r="J64" t="str">
            <v>Asam Mefenamat tablet 500 mg (13)</v>
          </cell>
          <cell r="K64">
            <v>45292</v>
          </cell>
          <cell r="L64" t="str">
            <v>HTMECA21160</v>
          </cell>
        </row>
        <row r="65">
          <cell r="A65" t="str">
            <v>MTFR12</v>
          </cell>
          <cell r="B65">
            <v>400</v>
          </cell>
          <cell r="C65">
            <v>172.72499999999999</v>
          </cell>
          <cell r="D65">
            <v>189.9975</v>
          </cell>
          <cell r="E65">
            <v>227.99699999999999</v>
          </cell>
          <cell r="F65"/>
          <cell r="G65" t="str">
            <v>KP05/6</v>
          </cell>
          <cell r="H65">
            <v>44693</v>
          </cell>
          <cell r="I65" t="str">
            <v>PT Singgasana Witra Suryamas</v>
          </cell>
          <cell r="J65" t="str">
            <v xml:space="preserve">Metformin tablet 500 mg (12) </v>
          </cell>
          <cell r="K65">
            <v>45323</v>
          </cell>
          <cell r="L65" t="str">
            <v>HTMFNB21578</v>
          </cell>
        </row>
        <row r="66">
          <cell r="A66" t="str">
            <v>LPRMD4</v>
          </cell>
          <cell r="B66">
            <v>200</v>
          </cell>
          <cell r="C66">
            <v>199.2</v>
          </cell>
          <cell r="D66">
            <v>219.12</v>
          </cell>
          <cell r="E66">
            <v>262.94400000000002</v>
          </cell>
          <cell r="F66"/>
          <cell r="G66" t="str">
            <v>KP05/6</v>
          </cell>
          <cell r="H66">
            <v>44693</v>
          </cell>
          <cell r="I66" t="str">
            <v>PT Singgasana Witra Suryamas</v>
          </cell>
          <cell r="J66" t="str">
            <v>Lopamid 2mg Tablet (4)</v>
          </cell>
          <cell r="K66">
            <v>45352</v>
          </cell>
          <cell r="L66" t="str">
            <v>2145003</v>
          </cell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4">
          <cell r="A74" t="str">
            <v>KODE</v>
          </cell>
          <cell r="B74" t="str">
            <v>JUMLAH OBAT</v>
          </cell>
          <cell r="C74" t="str">
            <v>HARGA NETTO</v>
          </cell>
          <cell r="D74" t="str">
            <v>NETTO+PPN</v>
          </cell>
          <cell r="E74" t="str">
            <v>NETTO+PPN+MARGIN</v>
          </cell>
          <cell r="F74"/>
          <cell r="G74" t="str">
            <v>No Faktur</v>
          </cell>
          <cell r="H74" t="str">
            <v>Tgl Order</v>
          </cell>
          <cell r="I74" t="str">
            <v>Suplier</v>
          </cell>
          <cell r="J74" t="str">
            <v>Nama Barang</v>
          </cell>
          <cell r="K74" t="str">
            <v>Exp</v>
          </cell>
          <cell r="L74" t="str">
            <v>No. BATCH</v>
          </cell>
        </row>
        <row r="75">
          <cell r="A75" t="str">
            <v>ACCLS26</v>
          </cell>
          <cell r="B75">
            <v>100</v>
          </cell>
          <cell r="C75">
            <v>509.04</v>
          </cell>
          <cell r="D75">
            <v>559.94400000000007</v>
          </cell>
          <cell r="E75">
            <v>671.93280000000004</v>
          </cell>
          <cell r="F75"/>
          <cell r="G75" t="str">
            <v>KP05/7</v>
          </cell>
          <cell r="H75">
            <v>44693</v>
          </cell>
          <cell r="I75" t="str">
            <v>PT PLANET EXCELENCIA PHARMACY</v>
          </cell>
          <cell r="J75" t="str">
            <v>Acyclovir  tablet 400 mg (6)</v>
          </cell>
          <cell r="K75">
            <v>45352</v>
          </cell>
          <cell r="L75" t="str">
            <v>HTACVE22045</v>
          </cell>
        </row>
        <row r="76">
          <cell r="A76" t="str">
            <v>ALLPS27</v>
          </cell>
          <cell r="B76">
            <v>200</v>
          </cell>
          <cell r="C76">
            <v>369.39</v>
          </cell>
          <cell r="D76">
            <v>406.32900000000001</v>
          </cell>
          <cell r="E76">
            <v>487.59479999999996</v>
          </cell>
          <cell r="F76"/>
          <cell r="G76" t="str">
            <v>KP05/7</v>
          </cell>
          <cell r="H76">
            <v>44693</v>
          </cell>
          <cell r="I76" t="str">
            <v>PT PLANET EXCELENCIA PHARMACY</v>
          </cell>
          <cell r="J76" t="str">
            <v>Allopurinol tablet 300 mg (7)</v>
          </cell>
          <cell r="K76">
            <v>45292</v>
          </cell>
          <cell r="L76" t="str">
            <v>HTALOD21032</v>
          </cell>
        </row>
        <row r="77">
          <cell r="A77" t="str">
            <v>CEFXM14</v>
          </cell>
          <cell r="B77">
            <v>100</v>
          </cell>
          <cell r="C77">
            <v>720.85</v>
          </cell>
          <cell r="D77">
            <v>792.93500000000006</v>
          </cell>
          <cell r="E77">
            <v>951.52200000000005</v>
          </cell>
          <cell r="F77"/>
          <cell r="G77" t="str">
            <v>KP05/7</v>
          </cell>
          <cell r="H77">
            <v>44693</v>
          </cell>
          <cell r="I77" t="str">
            <v>PT PLANET EXCELENCIA PHARMACY</v>
          </cell>
          <cell r="J77" t="str">
            <v>Cefixime Kapsul 100 mg (4)</v>
          </cell>
          <cell r="K77">
            <v>45292</v>
          </cell>
          <cell r="L77" t="str">
            <v>KCFMB21266</v>
          </cell>
        </row>
        <row r="78">
          <cell r="A78" t="str">
            <v>CEFXM5</v>
          </cell>
          <cell r="B78">
            <v>200</v>
          </cell>
          <cell r="C78">
            <v>1585.6107999999999</v>
          </cell>
          <cell r="D78">
            <v>1744.1718800000001</v>
          </cell>
          <cell r="E78">
            <v>2093.0062560000001</v>
          </cell>
          <cell r="F78"/>
          <cell r="G78" t="str">
            <v>KP05/7</v>
          </cell>
          <cell r="H78">
            <v>44693</v>
          </cell>
          <cell r="I78" t="str">
            <v>PT PLANET EXCELENCIA PHARMACY</v>
          </cell>
          <cell r="J78" t="str">
            <v>Cefixime Kapsul 200 mg (5)</v>
          </cell>
          <cell r="K78">
            <v>45139</v>
          </cell>
          <cell r="L78" t="str">
            <v>52J0961</v>
          </cell>
        </row>
        <row r="79">
          <cell r="A79" t="str">
            <v>DMPRS8</v>
          </cell>
          <cell r="B79">
            <v>100</v>
          </cell>
          <cell r="C79">
            <v>127.995</v>
          </cell>
          <cell r="D79">
            <v>140.79450000000003</v>
          </cell>
          <cell r="E79">
            <v>168.95340000000002</v>
          </cell>
          <cell r="F79"/>
          <cell r="G79" t="str">
            <v>KP05/7</v>
          </cell>
          <cell r="H79">
            <v>44693</v>
          </cell>
          <cell r="I79" t="str">
            <v>PT PLANET EXCELENCIA PHARMACY</v>
          </cell>
          <cell r="J79" t="str">
            <v>Domperidon tablet 10 mg (8)</v>
          </cell>
          <cell r="K79">
            <v>45566</v>
          </cell>
          <cell r="L79" t="str">
            <v>M21133</v>
          </cell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7">
          <cell r="A87" t="str">
            <v>KODE</v>
          </cell>
          <cell r="B87" t="str">
            <v>JUMLAH OBAT</v>
          </cell>
          <cell r="C87" t="str">
            <v>HARGA NETTO</v>
          </cell>
          <cell r="D87" t="str">
            <v>NETTO+PPN</v>
          </cell>
          <cell r="E87" t="str">
            <v>NETTO+PPN+MARGIN</v>
          </cell>
          <cell r="F87"/>
          <cell r="G87" t="str">
            <v>No Faktur</v>
          </cell>
          <cell r="H87" t="str">
            <v>Tgl Order</v>
          </cell>
          <cell r="I87" t="str">
            <v>Suplier</v>
          </cell>
          <cell r="J87" t="str">
            <v>Nama Barang</v>
          </cell>
          <cell r="K87" t="str">
            <v>Exp</v>
          </cell>
          <cell r="L87" t="str">
            <v>No. BATCH</v>
          </cell>
        </row>
        <row r="88">
          <cell r="A88" t="str">
            <v>SMVS24</v>
          </cell>
          <cell r="B88">
            <v>100</v>
          </cell>
          <cell r="C88">
            <v>764.5454545454545</v>
          </cell>
          <cell r="D88">
            <v>841</v>
          </cell>
          <cell r="E88">
            <v>1009.1999999999999</v>
          </cell>
          <cell r="F88"/>
          <cell r="G88" t="str">
            <v>KP05/8</v>
          </cell>
          <cell r="H88">
            <v>44694</v>
          </cell>
          <cell r="I88" t="str">
            <v>APOTEK BUMI MEDIKA GANESA</v>
          </cell>
          <cell r="J88" t="str">
            <v>Simvastatin tablet 20 mg (4)</v>
          </cell>
          <cell r="K88">
            <v>45352</v>
          </cell>
          <cell r="L88" t="str">
            <v>HTSVNE22114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6">
          <cell r="A96" t="str">
            <v>KODE</v>
          </cell>
          <cell r="B96" t="str">
            <v>JUMLAH OBAT</v>
          </cell>
          <cell r="C96" t="str">
            <v>HARGA NETTO</v>
          </cell>
          <cell r="D96" t="str">
            <v>NETTO+PPN</v>
          </cell>
          <cell r="E96" t="str">
            <v>NETTO+PPN+MARGIN</v>
          </cell>
          <cell r="F96"/>
          <cell r="G96" t="str">
            <v>No Faktur</v>
          </cell>
          <cell r="H96" t="str">
            <v>Tgl Order</v>
          </cell>
          <cell r="I96" t="str">
            <v>Suplier</v>
          </cell>
          <cell r="J96" t="str">
            <v>Nama Barang</v>
          </cell>
          <cell r="K96" t="str">
            <v>Exp</v>
          </cell>
          <cell r="L96" t="str">
            <v>No. BATCH</v>
          </cell>
        </row>
        <row r="97">
          <cell r="A97" t="str">
            <v>CNLTR4</v>
          </cell>
          <cell r="B97">
            <v>12</v>
          </cell>
          <cell r="C97">
            <v>17325</v>
          </cell>
          <cell r="D97">
            <v>19057.5</v>
          </cell>
          <cell r="E97">
            <v>22869</v>
          </cell>
          <cell r="F97"/>
          <cell r="G97" t="str">
            <v>KP05/9</v>
          </cell>
          <cell r="H97">
            <v>44698</v>
          </cell>
          <cell r="I97" t="str">
            <v>PT Coronet Crown</v>
          </cell>
          <cell r="J97" t="str">
            <v>Cendo Lyteers MND (4)</v>
          </cell>
          <cell r="K97">
            <v>45689</v>
          </cell>
          <cell r="L97" t="str">
            <v>2L60207</v>
          </cell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5">
          <cell r="A105" t="str">
            <v>KODE</v>
          </cell>
          <cell r="B105" t="str">
            <v>JUMLAH OBAT</v>
          </cell>
          <cell r="C105" t="str">
            <v>HARGA NETTO</v>
          </cell>
          <cell r="D105" t="str">
            <v>NETTO+PPN</v>
          </cell>
          <cell r="E105" t="str">
            <v>NETTO+PPN+MARGIN</v>
          </cell>
          <cell r="F105"/>
          <cell r="G105" t="str">
            <v>No Faktur</v>
          </cell>
          <cell r="H105" t="str">
            <v>Tgl Order</v>
          </cell>
          <cell r="I105" t="str">
            <v>Suplier</v>
          </cell>
          <cell r="J105" t="str">
            <v>Nama Barang</v>
          </cell>
          <cell r="K105" t="str">
            <v>Exp</v>
          </cell>
          <cell r="L105" t="str">
            <v>No. BATCH</v>
          </cell>
        </row>
        <row r="106">
          <cell r="A106" t="str">
            <v>ALLPS17</v>
          </cell>
          <cell r="B106">
            <v>100</v>
          </cell>
          <cell r="C106">
            <v>156.36363636363635</v>
          </cell>
          <cell r="D106">
            <v>172</v>
          </cell>
          <cell r="E106">
            <v>206.4</v>
          </cell>
          <cell r="F106"/>
          <cell r="G106" t="str">
            <v>KP05/10</v>
          </cell>
          <cell r="H106">
            <v>44699</v>
          </cell>
          <cell r="I106" t="str">
            <v>PT KUDAMAS JAYA MAKMUR SENTOSA</v>
          </cell>
          <cell r="J106" t="str">
            <v>Allopurinol tablet 100mg (17)</v>
          </cell>
          <cell r="K106">
            <v>45323</v>
          </cell>
          <cell r="L106" t="str">
            <v>HTALOC21039</v>
          </cell>
        </row>
        <row r="107">
          <cell r="A107" t="str">
            <v>AMLD16</v>
          </cell>
          <cell r="B107">
            <v>300</v>
          </cell>
          <cell r="C107">
            <v>196.81818181818181</v>
          </cell>
          <cell r="D107">
            <v>216.5</v>
          </cell>
          <cell r="E107">
            <v>259.8</v>
          </cell>
          <cell r="F107"/>
          <cell r="G107" t="str">
            <v>KP05/10</v>
          </cell>
          <cell r="H107">
            <v>44699</v>
          </cell>
          <cell r="I107" t="str">
            <v>PT KUDAMAS JAYA MAKMUR SENTOSA</v>
          </cell>
          <cell r="J107" t="str">
            <v>Amlodipine tablet  5 mg (16)</v>
          </cell>
          <cell r="K107">
            <v>45352</v>
          </cell>
          <cell r="L107" t="str">
            <v>HTALNE22512</v>
          </cell>
        </row>
        <row r="108">
          <cell r="A108" t="str">
            <v>MTFR13</v>
          </cell>
          <cell r="B108">
            <v>600</v>
          </cell>
          <cell r="C108">
            <v>159.09090909090907</v>
          </cell>
          <cell r="D108">
            <v>175</v>
          </cell>
          <cell r="E108">
            <v>210</v>
          </cell>
          <cell r="F108"/>
          <cell r="G108" t="str">
            <v>KP05/10</v>
          </cell>
          <cell r="H108">
            <v>44699</v>
          </cell>
          <cell r="I108" t="str">
            <v>PT KUDAMAS JAYA MAKMUR SENTOSA</v>
          </cell>
          <cell r="J108" t="str">
            <v xml:space="preserve">Metformin tablet 500 mg (13) </v>
          </cell>
          <cell r="K108">
            <v>45383</v>
          </cell>
          <cell r="L108" t="str">
            <v>HTMFNB22847</v>
          </cell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6">
          <cell r="A116" t="str">
            <v>KODE</v>
          </cell>
          <cell r="B116" t="str">
            <v>JUMLAH OBAT</v>
          </cell>
          <cell r="C116" t="str">
            <v>HARGA NETTO</v>
          </cell>
          <cell r="D116" t="str">
            <v>NETTO+PPN</v>
          </cell>
          <cell r="E116" t="str">
            <v>NETTO+PPN+MARGIN</v>
          </cell>
          <cell r="F116"/>
          <cell r="G116" t="str">
            <v>No Faktur</v>
          </cell>
          <cell r="H116" t="str">
            <v>Tgl Order</v>
          </cell>
          <cell r="I116" t="str">
            <v>Suplier</v>
          </cell>
          <cell r="J116" t="str">
            <v>Nama Barang</v>
          </cell>
          <cell r="K116" t="str">
            <v>Exp</v>
          </cell>
          <cell r="L116" t="str">
            <v>No. BATCH</v>
          </cell>
        </row>
        <row r="117">
          <cell r="A117" t="str">
            <v>HNSPM4</v>
          </cell>
          <cell r="B117">
            <v>20</v>
          </cell>
          <cell r="C117">
            <v>2637.409090909091</v>
          </cell>
          <cell r="D117">
            <v>2901.15</v>
          </cell>
          <cell r="E117">
            <v>3481.38</v>
          </cell>
          <cell r="F117"/>
          <cell r="G117" t="str">
            <v>KP05/11</v>
          </cell>
          <cell r="H117">
            <v>44699</v>
          </cell>
          <cell r="I117" t="str">
            <v>PT KUDAMAS JAYA MAKMUR SENTOSA</v>
          </cell>
          <cell r="J117" t="str">
            <v>Hansaplast Rol 1 m (4)</v>
          </cell>
          <cell r="K117">
            <v>45597</v>
          </cell>
          <cell r="L117" t="str">
            <v>20124966</v>
          </cell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5">
          <cell r="A125" t="str">
            <v>KODE</v>
          </cell>
          <cell r="B125" t="str">
            <v>JUMLAH OBAT</v>
          </cell>
          <cell r="C125" t="str">
            <v>HARGA NETTO</v>
          </cell>
          <cell r="D125" t="str">
            <v>NETTO+PPN</v>
          </cell>
          <cell r="E125" t="str">
            <v>NETTO+PPN+MARGIN</v>
          </cell>
          <cell r="F125"/>
          <cell r="G125" t="str">
            <v>No Faktur</v>
          </cell>
          <cell r="H125" t="str">
            <v>Tgl Order</v>
          </cell>
          <cell r="I125" t="str">
            <v>Suplier</v>
          </cell>
          <cell r="J125" t="str">
            <v>Nama Barang</v>
          </cell>
          <cell r="K125" t="str">
            <v>Exp</v>
          </cell>
          <cell r="L125" t="str">
            <v>No. BATCH</v>
          </cell>
        </row>
        <row r="126">
          <cell r="A126" t="str">
            <v>CFDRS17</v>
          </cell>
          <cell r="B126">
            <v>200</v>
          </cell>
          <cell r="C126">
            <v>600</v>
          </cell>
          <cell r="D126">
            <v>660</v>
          </cell>
          <cell r="E126">
            <v>792</v>
          </cell>
          <cell r="F126"/>
          <cell r="G126" t="str">
            <v>KP05/12</v>
          </cell>
          <cell r="H126">
            <v>44699</v>
          </cell>
          <cell r="I126" t="str">
            <v>PT KUDAMAS JAYA MAKMUR SENTOSA</v>
          </cell>
          <cell r="J126" t="str">
            <v>Cefadroxil kapsul 500 mg (7)</v>
          </cell>
          <cell r="K126">
            <v>46023</v>
          </cell>
          <cell r="L126" t="str">
            <v>PA03T002</v>
          </cell>
        </row>
        <row r="127">
          <cell r="A127" t="str">
            <v>SMVS25</v>
          </cell>
          <cell r="B127">
            <v>90</v>
          </cell>
          <cell r="C127">
            <v>397.51515151515144</v>
          </cell>
          <cell r="D127">
            <v>437.26666666666665</v>
          </cell>
          <cell r="E127">
            <v>524.71999999999991</v>
          </cell>
          <cell r="F127"/>
          <cell r="G127" t="str">
            <v>KP05/12</v>
          </cell>
          <cell r="H127">
            <v>44699</v>
          </cell>
          <cell r="I127" t="str">
            <v>PT KUDAMAS JAYA MAKMUR SENTOSA</v>
          </cell>
          <cell r="J127" t="str">
            <v>Simvastatin tablet 20 mg (5)</v>
          </cell>
          <cell r="K127">
            <v>45627</v>
          </cell>
          <cell r="L127" t="str">
            <v>RL084G</v>
          </cell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5">
          <cell r="A135" t="str">
            <v>KODE</v>
          </cell>
          <cell r="B135" t="str">
            <v>JUMLAH OBAT</v>
          </cell>
          <cell r="C135" t="str">
            <v>HARGA NETTO</v>
          </cell>
          <cell r="D135" t="str">
            <v>NETTO+PPN</v>
          </cell>
          <cell r="E135" t="str">
            <v>NETTO+PPN+MARGIN</v>
          </cell>
          <cell r="F135"/>
          <cell r="G135" t="str">
            <v>No Faktur</v>
          </cell>
          <cell r="H135" t="str">
            <v>Tgl Order</v>
          </cell>
          <cell r="I135" t="str">
            <v>Suplier</v>
          </cell>
          <cell r="J135" t="str">
            <v>Nama Barang</v>
          </cell>
          <cell r="K135" t="str">
            <v>Exp</v>
          </cell>
          <cell r="L135" t="str">
            <v>No. BATCH</v>
          </cell>
        </row>
        <row r="136">
          <cell r="A136" t="str">
            <v>SLDR2</v>
          </cell>
          <cell r="B136">
            <v>100</v>
          </cell>
          <cell r="C136">
            <v>757.57272727272721</v>
          </cell>
          <cell r="D136">
            <v>833.33</v>
          </cell>
          <cell r="E136">
            <v>999.99599999999998</v>
          </cell>
          <cell r="F136"/>
          <cell r="G136" t="str">
            <v>KP05/13</v>
          </cell>
          <cell r="H136">
            <v>44699</v>
          </cell>
          <cell r="I136" t="str">
            <v>APOTEK BUMI MEDIKA GANESA</v>
          </cell>
          <cell r="J136" t="str">
            <v>Selediar Tablet (2)</v>
          </cell>
          <cell r="K136">
            <v>44896</v>
          </cell>
          <cell r="L136" t="str">
            <v>94665</v>
          </cell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4">
          <cell r="A144" t="str">
            <v>KODE</v>
          </cell>
          <cell r="B144" t="str">
            <v>JUMLAH OBAT</v>
          </cell>
          <cell r="C144" t="str">
            <v>HARGA NETTO</v>
          </cell>
          <cell r="D144" t="str">
            <v>NETTO+PPN</v>
          </cell>
          <cell r="E144" t="str">
            <v>NETTO+PPN+MARGIN</v>
          </cell>
          <cell r="F144"/>
          <cell r="G144" t="str">
            <v>No Faktur</v>
          </cell>
          <cell r="H144" t="str">
            <v>Tgl Order</v>
          </cell>
          <cell r="I144" t="str">
            <v>Suplier</v>
          </cell>
          <cell r="J144" t="str">
            <v>Nama Barang</v>
          </cell>
          <cell r="K144" t="str">
            <v>Exp</v>
          </cell>
          <cell r="L144" t="str">
            <v>No. BATCH</v>
          </cell>
        </row>
        <row r="145">
          <cell r="A145" t="str">
            <v>ASMMS14</v>
          </cell>
          <cell r="B145">
            <v>100</v>
          </cell>
          <cell r="C145">
            <v>275.45454545454544</v>
          </cell>
          <cell r="D145">
            <v>303</v>
          </cell>
          <cell r="E145">
            <v>363.59999999999997</v>
          </cell>
          <cell r="F145"/>
          <cell r="G145" t="str">
            <v>KP05/14</v>
          </cell>
          <cell r="H145">
            <v>44699</v>
          </cell>
          <cell r="I145" t="str">
            <v>APOTEK BUMI MEDIKA GANESA</v>
          </cell>
          <cell r="J145" t="str">
            <v>Asam Mefenamat tablet 500 mg (14)</v>
          </cell>
          <cell r="K145">
            <v>45261</v>
          </cell>
          <cell r="L145" t="str">
            <v xml:space="preserve"> HTMECA16055</v>
          </cell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3">
          <cell r="A153" t="str">
            <v>KODE</v>
          </cell>
          <cell r="B153" t="str">
            <v>JUMLAH OBAT</v>
          </cell>
          <cell r="C153" t="str">
            <v>HARGA NETTO</v>
          </cell>
          <cell r="D153" t="str">
            <v>NETTO+PPN</v>
          </cell>
          <cell r="E153" t="str">
            <v>NETTO+PPN+MARGIN</v>
          </cell>
          <cell r="F153"/>
          <cell r="G153" t="str">
            <v>No Faktur</v>
          </cell>
          <cell r="H153" t="str">
            <v>Tgl Order</v>
          </cell>
          <cell r="I153" t="str">
            <v>Suplier</v>
          </cell>
          <cell r="J153" t="str">
            <v>Nama Barang</v>
          </cell>
          <cell r="K153" t="str">
            <v>Exp</v>
          </cell>
          <cell r="L153" t="str">
            <v>No. BATCH</v>
          </cell>
        </row>
        <row r="154">
          <cell r="A154" t="str">
            <v>INTLK4</v>
          </cell>
          <cell r="B154">
            <v>100</v>
          </cell>
          <cell r="C154">
            <v>439.99999999999994</v>
          </cell>
          <cell r="D154">
            <v>484</v>
          </cell>
          <cell r="E154">
            <v>580.79999999999995</v>
          </cell>
          <cell r="F154"/>
          <cell r="G154" t="str">
            <v>KP05/15</v>
          </cell>
          <cell r="H154">
            <v>44699</v>
          </cell>
          <cell r="I154" t="str">
            <v>APOTEK BUMI MEDIKA GANESA</v>
          </cell>
          <cell r="J154" t="str">
            <v>Intunal Tablet (4)</v>
          </cell>
          <cell r="K154" t="str">
            <v>01/01/2023</v>
          </cell>
          <cell r="L154" t="str">
            <v>A9G435</v>
          </cell>
        </row>
        <row r="155">
          <cell r="A155" t="str">
            <v>MLXM7</v>
          </cell>
          <cell r="B155">
            <v>50</v>
          </cell>
          <cell r="C155">
            <v>308.18181818181813</v>
          </cell>
          <cell r="D155">
            <v>339</v>
          </cell>
          <cell r="E155">
            <v>406.8</v>
          </cell>
          <cell r="F155"/>
          <cell r="G155" t="str">
            <v>KP05/15</v>
          </cell>
          <cell r="H155">
            <v>44699</v>
          </cell>
          <cell r="I155" t="str">
            <v>APOTEK BUMI MEDIKA GANESA</v>
          </cell>
          <cell r="J155" t="str">
            <v>Meloxicam 7,5 mg Tablet (7)</v>
          </cell>
          <cell r="K155">
            <v>45261</v>
          </cell>
          <cell r="L155" t="str">
            <v xml:space="preserve"> HTMECA16055</v>
          </cell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3">
          <cell r="A163" t="str">
            <v>KODE</v>
          </cell>
          <cell r="B163" t="str">
            <v>JUMLAH OBAT</v>
          </cell>
          <cell r="C163" t="str">
            <v>HARGA NETTO</v>
          </cell>
          <cell r="D163" t="str">
            <v>NETTO+PPN</v>
          </cell>
          <cell r="E163" t="str">
            <v>NETTO+PPN+MARGIN</v>
          </cell>
          <cell r="F163"/>
          <cell r="G163" t="str">
            <v>No Faktur</v>
          </cell>
          <cell r="H163" t="str">
            <v>Tgl Order</v>
          </cell>
          <cell r="I163" t="str">
            <v>Suplier</v>
          </cell>
          <cell r="J163" t="str">
            <v>Nama Barang</v>
          </cell>
          <cell r="K163" t="str">
            <v>Exp</v>
          </cell>
          <cell r="L163" t="str">
            <v>No. BATCH</v>
          </cell>
        </row>
        <row r="164">
          <cell r="A164" t="str">
            <v>CEFXM15</v>
          </cell>
          <cell r="B164">
            <v>50</v>
          </cell>
          <cell r="C164">
            <v>700</v>
          </cell>
          <cell r="D164">
            <v>770</v>
          </cell>
          <cell r="E164">
            <v>924</v>
          </cell>
          <cell r="F164"/>
          <cell r="G164" t="str">
            <v>KP05/16</v>
          </cell>
          <cell r="H164">
            <v>44712</v>
          </cell>
          <cell r="I164" t="str">
            <v>APOTEK BUMI MEDIKA GANESA</v>
          </cell>
          <cell r="J164" t="str">
            <v>Cefixime Kapsul 100 mg (5)</v>
          </cell>
          <cell r="K164" t="str">
            <v>01/12/2023</v>
          </cell>
          <cell r="L164" t="str">
            <v xml:space="preserve"> KCFMB11251</v>
          </cell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2">
          <cell r="A172" t="str">
            <v>II. PREKURSOR, PSIKOTROPIKA DAN NARKOTIKA</v>
          </cell>
        </row>
        <row r="174">
          <cell r="A174" t="str">
            <v>KODE</v>
          </cell>
          <cell r="B174" t="str">
            <v>JUMLAH OBAT</v>
          </cell>
          <cell r="C174" t="str">
            <v>HARGA NETTO</v>
          </cell>
          <cell r="D174" t="str">
            <v>NETTO+PPN</v>
          </cell>
          <cell r="E174" t="str">
            <v>NETTO+PPN+MARGIN</v>
          </cell>
          <cell r="F174"/>
          <cell r="G174" t="str">
            <v>No Faktur</v>
          </cell>
          <cell r="H174" t="str">
            <v>Tgl Order</v>
          </cell>
          <cell r="I174" t="str">
            <v>Suplier</v>
          </cell>
          <cell r="J174" t="str">
            <v>Nama Barang</v>
          </cell>
          <cell r="K174" t="str">
            <v>Exp</v>
          </cell>
          <cell r="L174" t="str">
            <v>No. BATCH</v>
          </cell>
        </row>
        <row r="175">
          <cell r="A175" t="str">
            <v>ANSK5</v>
          </cell>
          <cell r="B175">
            <v>200</v>
          </cell>
          <cell r="C175">
            <v>1550</v>
          </cell>
          <cell r="D175">
            <v>1705.0000000000002</v>
          </cell>
          <cell r="E175">
            <v>2046.0000000000002</v>
          </cell>
          <cell r="F175"/>
          <cell r="G175" t="str">
            <v>KP05/1</v>
          </cell>
          <cell r="H175">
            <v>44693</v>
          </cell>
          <cell r="I175" t="str">
            <v>PT BINA SAN PRIMA</v>
          </cell>
          <cell r="J175" t="str">
            <v>Analsik tablet (5)</v>
          </cell>
          <cell r="K175">
            <v>45292</v>
          </cell>
          <cell r="L175" t="str">
            <v>CA2160</v>
          </cell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3">
          <cell r="A183" t="str">
            <v>KODE</v>
          </cell>
          <cell r="B183" t="str">
            <v>JUMLAH OBAT</v>
          </cell>
          <cell r="C183" t="str">
            <v>HARGA NETTO</v>
          </cell>
          <cell r="D183" t="str">
            <v>NETTO+PPN</v>
          </cell>
          <cell r="E183" t="str">
            <v>NETTO+PPN+MARGIN</v>
          </cell>
          <cell r="F183"/>
          <cell r="G183" t="str">
            <v>No Faktur</v>
          </cell>
          <cell r="H183" t="str">
            <v>Tgl Order</v>
          </cell>
          <cell r="I183" t="str">
            <v>Suplier</v>
          </cell>
          <cell r="J183" t="str">
            <v>Nama Barang</v>
          </cell>
          <cell r="K183" t="str">
            <v>Exp</v>
          </cell>
          <cell r="L183" t="str">
            <v>No. BATCH</v>
          </cell>
        </row>
        <row r="184">
          <cell r="A184" t="str">
            <v>CROFD11</v>
          </cell>
          <cell r="B184">
            <v>200</v>
          </cell>
          <cell r="C184">
            <v>1360</v>
          </cell>
          <cell r="D184">
            <v>1496.0000000000002</v>
          </cell>
          <cell r="E184">
            <v>1795.2000000000003</v>
          </cell>
          <cell r="F184"/>
          <cell r="G184" t="str">
            <v>KP05/4</v>
          </cell>
          <cell r="H184">
            <v>44693</v>
          </cell>
          <cell r="I184" t="str">
            <v>PT Coronet Crown</v>
          </cell>
          <cell r="J184" t="str">
            <v>Crofed Tablet (11)</v>
          </cell>
          <cell r="K184">
            <v>45748</v>
          </cell>
          <cell r="L184" t="str">
            <v>22DA047</v>
          </cell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 OBAT DAN BMHP ALL APRIL"/>
      <sheetName val="LP OBAT ED "/>
      <sheetName val="LP NARKOTIKA"/>
      <sheetName val="LP PSIKOTROPIK"/>
      <sheetName val="LP PREKURSOR"/>
      <sheetName val="LP BMHP "/>
      <sheetName val="LP OBAT "/>
      <sheetName val="10 BESAR"/>
    </sheetNames>
    <sheetDataSet>
      <sheetData sheetId="0" refreshError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</row>
        <row r="7">
          <cell r="B7" t="str">
            <v>KODE OBAT/BMHP</v>
          </cell>
          <cell r="C7" t="str">
            <v xml:space="preserve">NAMA OBAT/BMHP </v>
          </cell>
          <cell r="D7" t="str">
            <v>ISI PER BOX</v>
          </cell>
          <cell r="E7" t="str">
            <v>SATUAN</v>
          </cell>
          <cell r="F7" t="str">
            <v>BMG (HARGA NETTO)</v>
          </cell>
          <cell r="G7" t="str">
            <v>BMG (NETTO+PPN)</v>
          </cell>
          <cell r="H7" t="str">
            <v>BMG (NETTO+PPN+MARGIN)</v>
          </cell>
          <cell r="I7" t="str">
            <v>HARGA NETTO</v>
          </cell>
          <cell r="J7" t="str">
            <v>HARGA NETTO+PPN (A)</v>
          </cell>
          <cell r="K7" t="str">
            <v>HARGA NETTO+PPN+MARGIN</v>
          </cell>
          <cell r="L7" t="str">
            <v xml:space="preserve"> HARGA JUAL SUBSIDI</v>
          </cell>
          <cell r="M7" t="str">
            <v>HARGA JUAL UMUM</v>
          </cell>
          <cell r="N7" t="str">
            <v>STOK AWAL (B)</v>
          </cell>
          <cell r="O7" t="str">
            <v>PENERIMAAN (C)</v>
          </cell>
          <cell r="P7" t="str">
            <v>PERSEDIAAN (B+C)(D)</v>
          </cell>
          <cell r="Q7" t="str">
            <v>NO. BATCH</v>
          </cell>
          <cell r="R7" t="str">
            <v>ED</v>
          </cell>
          <cell r="S7" t="str">
            <v>NO. DOKUMEN</v>
          </cell>
          <cell r="T7" t="str">
            <v>SUMBER</v>
          </cell>
          <cell r="U7" t="str">
            <v xml:space="preserve">JUMLAH PEMAKAIAN 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 t="str">
            <v xml:space="preserve">Mutasi </v>
          </cell>
          <cell r="BB7" t="str">
            <v>SO APRIL 2022</v>
          </cell>
          <cell r="BC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2</v>
          </cell>
          <cell r="W8">
            <v>3</v>
          </cell>
          <cell r="X8">
            <v>4</v>
          </cell>
          <cell r="Y8">
            <v>5</v>
          </cell>
          <cell r="Z8">
            <v>6</v>
          </cell>
          <cell r="AA8">
            <v>7</v>
          </cell>
          <cell r="AB8">
            <v>8</v>
          </cell>
          <cell r="AC8">
            <v>9</v>
          </cell>
          <cell r="AD8">
            <v>10</v>
          </cell>
          <cell r="AE8">
            <v>11</v>
          </cell>
          <cell r="AF8">
            <v>12</v>
          </cell>
          <cell r="AG8">
            <v>13</v>
          </cell>
          <cell r="AH8">
            <v>14</v>
          </cell>
          <cell r="AI8">
            <v>15</v>
          </cell>
          <cell r="AJ8">
            <v>16</v>
          </cell>
          <cell r="AK8">
            <v>17</v>
          </cell>
          <cell r="AL8">
            <v>18</v>
          </cell>
          <cell r="AM8">
            <v>19</v>
          </cell>
          <cell r="AN8">
            <v>20</v>
          </cell>
          <cell r="AO8">
            <v>21</v>
          </cell>
          <cell r="AP8">
            <v>22</v>
          </cell>
          <cell r="AQ8">
            <v>23</v>
          </cell>
          <cell r="AR8">
            <v>24</v>
          </cell>
          <cell r="AS8">
            <v>25</v>
          </cell>
          <cell r="AT8">
            <v>26</v>
          </cell>
          <cell r="AU8">
            <v>27</v>
          </cell>
          <cell r="AV8">
            <v>28</v>
          </cell>
          <cell r="AW8">
            <v>29</v>
          </cell>
          <cell r="AX8">
            <v>30</v>
          </cell>
          <cell r="AY8">
            <v>31</v>
          </cell>
          <cell r="AZ8">
            <v>31</v>
          </cell>
          <cell r="BA8">
            <v>31</v>
          </cell>
          <cell r="BB8">
            <v>31</v>
          </cell>
          <cell r="BC8">
            <v>31</v>
          </cell>
        </row>
        <row r="9">
          <cell r="B9">
            <v>31</v>
          </cell>
          <cell r="C9">
            <v>31</v>
          </cell>
          <cell r="D9">
            <v>31</v>
          </cell>
          <cell r="E9">
            <v>31</v>
          </cell>
          <cell r="F9">
            <v>31</v>
          </cell>
          <cell r="G9">
            <v>31</v>
          </cell>
          <cell r="H9">
            <v>31</v>
          </cell>
          <cell r="I9">
            <v>31</v>
          </cell>
          <cell r="J9">
            <v>31</v>
          </cell>
          <cell r="K9">
            <v>31</v>
          </cell>
          <cell r="L9">
            <v>31</v>
          </cell>
          <cell r="M9">
            <v>31</v>
          </cell>
          <cell r="N9">
            <v>31</v>
          </cell>
          <cell r="O9">
            <v>31</v>
          </cell>
          <cell r="P9">
            <v>31</v>
          </cell>
          <cell r="Q9">
            <v>31</v>
          </cell>
          <cell r="R9">
            <v>31</v>
          </cell>
          <cell r="S9">
            <v>31</v>
          </cell>
          <cell r="T9">
            <v>31</v>
          </cell>
          <cell r="U9">
            <v>349</v>
          </cell>
          <cell r="V9">
            <v>0</v>
          </cell>
          <cell r="W9">
            <v>0</v>
          </cell>
          <cell r="X9">
            <v>562</v>
          </cell>
          <cell r="Y9">
            <v>451</v>
          </cell>
          <cell r="Z9">
            <v>459</v>
          </cell>
          <cell r="AA9">
            <v>598</v>
          </cell>
          <cell r="AB9">
            <v>360</v>
          </cell>
          <cell r="AC9">
            <v>360</v>
          </cell>
          <cell r="AD9">
            <v>360</v>
          </cell>
          <cell r="AE9">
            <v>642</v>
          </cell>
          <cell r="AF9">
            <v>616</v>
          </cell>
          <cell r="AG9">
            <v>696</v>
          </cell>
          <cell r="AH9">
            <v>1131</v>
          </cell>
          <cell r="AI9">
            <v>1131</v>
          </cell>
          <cell r="AJ9">
            <v>1131</v>
          </cell>
          <cell r="AK9">
            <v>1131</v>
          </cell>
          <cell r="AL9">
            <v>478</v>
          </cell>
          <cell r="AM9">
            <v>513</v>
          </cell>
          <cell r="AN9">
            <v>323</v>
          </cell>
          <cell r="AO9">
            <v>385</v>
          </cell>
          <cell r="AP9">
            <v>117</v>
          </cell>
          <cell r="AQ9">
            <v>0</v>
          </cell>
          <cell r="AR9">
            <v>0</v>
          </cell>
          <cell r="AS9">
            <v>413</v>
          </cell>
          <cell r="AT9">
            <v>228</v>
          </cell>
          <cell r="AU9">
            <v>487</v>
          </cell>
          <cell r="AV9">
            <v>243</v>
          </cell>
          <cell r="AW9">
            <v>243</v>
          </cell>
          <cell r="AX9">
            <v>243</v>
          </cell>
          <cell r="AY9">
            <v>243</v>
          </cell>
          <cell r="AZ9">
            <v>243</v>
          </cell>
          <cell r="BA9">
            <v>243</v>
          </cell>
          <cell r="BB9">
            <v>243</v>
          </cell>
          <cell r="BC9">
            <v>243</v>
          </cell>
        </row>
        <row r="10">
          <cell r="B10" t="str">
            <v>ACTLS10</v>
          </cell>
          <cell r="C10" t="str">
            <v>Acetylsistein kapsul 200 mg (10)</v>
          </cell>
          <cell r="D10">
            <v>100</v>
          </cell>
          <cell r="E10" t="str">
            <v>kapsul</v>
          </cell>
          <cell r="F10">
            <v>100</v>
          </cell>
          <cell r="G10">
            <v>100</v>
          </cell>
          <cell r="H10">
            <v>100</v>
          </cell>
          <cell r="I10">
            <v>681.81818181818176</v>
          </cell>
          <cell r="J10">
            <v>750</v>
          </cell>
          <cell r="K10">
            <v>900</v>
          </cell>
          <cell r="L10">
            <v>800</v>
          </cell>
          <cell r="M10">
            <v>900</v>
          </cell>
          <cell r="N10">
            <v>390</v>
          </cell>
          <cell r="O10">
            <v>390</v>
          </cell>
          <cell r="P10">
            <v>390</v>
          </cell>
          <cell r="Q10" t="str">
            <v>C02806BZ</v>
          </cell>
          <cell r="R10">
            <v>45323</v>
          </cell>
          <cell r="S10" t="str">
            <v>KP03/10</v>
          </cell>
          <cell r="T10" t="str">
            <v>PT KUDAMAS JAYA MAKMUR SENTOSA</v>
          </cell>
          <cell r="U10">
            <v>10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  <cell r="AA10">
            <v>12</v>
          </cell>
          <cell r="AB10">
            <v>12</v>
          </cell>
          <cell r="AC10">
            <v>12</v>
          </cell>
          <cell r="AD10">
            <v>12</v>
          </cell>
          <cell r="AE10">
            <v>12</v>
          </cell>
          <cell r="AF10">
            <v>12</v>
          </cell>
          <cell r="AG10">
            <v>12</v>
          </cell>
          <cell r="AH10">
            <v>12</v>
          </cell>
          <cell r="AI10">
            <v>12</v>
          </cell>
          <cell r="AJ10">
            <v>12</v>
          </cell>
          <cell r="AK10">
            <v>12</v>
          </cell>
          <cell r="AL10">
            <v>12</v>
          </cell>
          <cell r="AM10">
            <v>12</v>
          </cell>
          <cell r="AN10">
            <v>25</v>
          </cell>
          <cell r="AO10">
            <v>25</v>
          </cell>
          <cell r="AP10">
            <v>25</v>
          </cell>
          <cell r="AQ10">
            <v>25</v>
          </cell>
          <cell r="AR10">
            <v>25</v>
          </cell>
          <cell r="AS10">
            <v>25</v>
          </cell>
          <cell r="AT10">
            <v>25</v>
          </cell>
          <cell r="AU10">
            <v>25</v>
          </cell>
          <cell r="AV10">
            <v>25</v>
          </cell>
          <cell r="AW10">
            <v>25</v>
          </cell>
          <cell r="AX10">
            <v>25</v>
          </cell>
          <cell r="AY10">
            <v>25</v>
          </cell>
          <cell r="AZ10">
            <v>47</v>
          </cell>
          <cell r="BA10">
            <v>47</v>
          </cell>
          <cell r="BB10">
            <v>343</v>
          </cell>
          <cell r="BC10">
            <v>343</v>
          </cell>
        </row>
        <row r="11">
          <cell r="B11" t="str">
            <v>ACCLS25</v>
          </cell>
          <cell r="C11" t="str">
            <v>Acyclovir  tablet 400 mg (5)</v>
          </cell>
          <cell r="D11">
            <v>100</v>
          </cell>
          <cell r="E11" t="str">
            <v>Tablet</v>
          </cell>
          <cell r="F11">
            <v>100</v>
          </cell>
          <cell r="G11">
            <v>100</v>
          </cell>
          <cell r="H11">
            <v>100</v>
          </cell>
          <cell r="I11">
            <v>518.16</v>
          </cell>
          <cell r="J11">
            <v>569.976</v>
          </cell>
          <cell r="K11">
            <v>683.97119999999995</v>
          </cell>
          <cell r="L11">
            <v>600</v>
          </cell>
          <cell r="M11">
            <v>700</v>
          </cell>
          <cell r="N11">
            <v>130</v>
          </cell>
          <cell r="O11">
            <v>130</v>
          </cell>
          <cell r="P11">
            <v>130</v>
          </cell>
          <cell r="Q11" t="str">
            <v>HTACVE14030</v>
          </cell>
          <cell r="R11">
            <v>45139</v>
          </cell>
          <cell r="S11" t="str">
            <v>KP10/2</v>
          </cell>
          <cell r="T11" t="str">
            <v>PT.ENSEVAL PUTERA MEGATRADING</v>
          </cell>
          <cell r="U11">
            <v>45139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70</v>
          </cell>
          <cell r="AC11">
            <v>70</v>
          </cell>
          <cell r="AD11">
            <v>70</v>
          </cell>
          <cell r="AE11">
            <v>70</v>
          </cell>
          <cell r="AF11">
            <v>70</v>
          </cell>
          <cell r="AG11">
            <v>70</v>
          </cell>
          <cell r="AH11">
            <v>70</v>
          </cell>
          <cell r="AI11">
            <v>70</v>
          </cell>
          <cell r="AJ11">
            <v>70</v>
          </cell>
          <cell r="AK11">
            <v>70</v>
          </cell>
          <cell r="AL11">
            <v>70</v>
          </cell>
          <cell r="AM11">
            <v>70</v>
          </cell>
          <cell r="AN11">
            <v>70</v>
          </cell>
          <cell r="AO11">
            <v>70</v>
          </cell>
          <cell r="AP11">
            <v>70</v>
          </cell>
          <cell r="AQ11">
            <v>70</v>
          </cell>
          <cell r="AR11">
            <v>70</v>
          </cell>
          <cell r="AS11">
            <v>70</v>
          </cell>
          <cell r="AT11">
            <v>70</v>
          </cell>
          <cell r="AU11">
            <v>70</v>
          </cell>
          <cell r="AV11">
            <v>70</v>
          </cell>
          <cell r="AW11">
            <v>70</v>
          </cell>
          <cell r="AX11">
            <v>70</v>
          </cell>
          <cell r="AY11">
            <v>70</v>
          </cell>
          <cell r="AZ11">
            <v>70</v>
          </cell>
          <cell r="BA11">
            <v>70</v>
          </cell>
          <cell r="BB11">
            <v>60</v>
          </cell>
          <cell r="BC11">
            <v>60</v>
          </cell>
        </row>
        <row r="12">
          <cell r="B12" t="str">
            <v>ACCLX3</v>
          </cell>
          <cell r="C12" t="str">
            <v>Acyclovir cream 5% 5 g</v>
          </cell>
          <cell r="D12">
            <v>1</v>
          </cell>
          <cell r="E12" t="str">
            <v>tube</v>
          </cell>
          <cell r="F12">
            <v>1</v>
          </cell>
          <cell r="G12">
            <v>1</v>
          </cell>
          <cell r="H12">
            <v>1</v>
          </cell>
          <cell r="I12">
            <v>4363.5515000000005</v>
          </cell>
          <cell r="J12">
            <v>4799.9066500000008</v>
          </cell>
          <cell r="K12">
            <v>5759.8879800000004</v>
          </cell>
          <cell r="L12">
            <v>4800</v>
          </cell>
          <cell r="M12">
            <v>5800</v>
          </cell>
          <cell r="N12">
            <v>10</v>
          </cell>
          <cell r="O12">
            <v>10</v>
          </cell>
          <cell r="P12">
            <v>10</v>
          </cell>
          <cell r="Q12" t="str">
            <v>1419</v>
          </cell>
          <cell r="R12">
            <v>45627</v>
          </cell>
          <cell r="S12" t="str">
            <v>KP03/6</v>
          </cell>
          <cell r="T12" t="str">
            <v>PT SINGGASANA WITRA SURYAMAS</v>
          </cell>
          <cell r="U12">
            <v>45627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10</v>
          </cell>
          <cell r="BC12">
            <v>10</v>
          </cell>
        </row>
        <row r="13">
          <cell r="B13" t="str">
            <v>ALLPS13</v>
          </cell>
          <cell r="C13" t="str">
            <v>Allopurinol tablet 100mg (13)</v>
          </cell>
          <cell r="D13">
            <v>100</v>
          </cell>
          <cell r="E13" t="str">
            <v>tablet</v>
          </cell>
          <cell r="F13">
            <v>100</v>
          </cell>
          <cell r="G13">
            <v>100</v>
          </cell>
          <cell r="H13">
            <v>100</v>
          </cell>
          <cell r="I13">
            <v>163.63999999999999</v>
          </cell>
          <cell r="J13">
            <v>180.00399999999999</v>
          </cell>
          <cell r="K13">
            <v>216.00479999999999</v>
          </cell>
          <cell r="L13">
            <v>200</v>
          </cell>
          <cell r="M13">
            <v>300</v>
          </cell>
          <cell r="N13">
            <v>106</v>
          </cell>
          <cell r="O13">
            <v>106</v>
          </cell>
          <cell r="P13">
            <v>106</v>
          </cell>
          <cell r="Q13" t="str">
            <v>HTALOC16013</v>
          </cell>
          <cell r="R13">
            <v>45261</v>
          </cell>
          <cell r="S13" t="str">
            <v>KP01/01</v>
          </cell>
          <cell r="T13" t="str">
            <v>PT ENSEVAL PUTERA MEGATRADING</v>
          </cell>
          <cell r="U13">
            <v>45261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10</v>
          </cell>
          <cell r="AG13">
            <v>10</v>
          </cell>
          <cell r="AH13">
            <v>30</v>
          </cell>
          <cell r="AI13">
            <v>30</v>
          </cell>
          <cell r="AJ13">
            <v>30</v>
          </cell>
          <cell r="AK13">
            <v>30</v>
          </cell>
          <cell r="AL13">
            <v>30</v>
          </cell>
          <cell r="AM13">
            <v>30</v>
          </cell>
          <cell r="AN13">
            <v>30</v>
          </cell>
          <cell r="AO13">
            <v>30</v>
          </cell>
          <cell r="AP13">
            <v>30</v>
          </cell>
          <cell r="AQ13">
            <v>30</v>
          </cell>
          <cell r="AR13">
            <v>30</v>
          </cell>
          <cell r="AS13">
            <v>20</v>
          </cell>
          <cell r="AT13">
            <v>30</v>
          </cell>
          <cell r="AU13">
            <v>30</v>
          </cell>
          <cell r="AV13">
            <v>10</v>
          </cell>
          <cell r="AW13">
            <v>10</v>
          </cell>
          <cell r="AX13">
            <v>10</v>
          </cell>
          <cell r="AY13">
            <v>10</v>
          </cell>
          <cell r="AZ13">
            <v>100</v>
          </cell>
          <cell r="BA13">
            <v>100</v>
          </cell>
          <cell r="BB13">
            <v>6</v>
          </cell>
          <cell r="BC13">
            <v>6</v>
          </cell>
        </row>
        <row r="14">
          <cell r="B14" t="str">
            <v>ALLPS14</v>
          </cell>
          <cell r="C14" t="str">
            <v>Allopurinol tablet 100mg (14)</v>
          </cell>
          <cell r="D14">
            <v>100</v>
          </cell>
          <cell r="E14" t="str">
            <v>tablet</v>
          </cell>
          <cell r="F14">
            <v>100</v>
          </cell>
          <cell r="G14">
            <v>100</v>
          </cell>
          <cell r="H14">
            <v>100</v>
          </cell>
          <cell r="I14">
            <v>100</v>
          </cell>
          <cell r="J14">
            <v>100</v>
          </cell>
          <cell r="K14">
            <v>100</v>
          </cell>
          <cell r="L14">
            <v>100</v>
          </cell>
          <cell r="M14">
            <v>100</v>
          </cell>
          <cell r="N14">
            <v>100</v>
          </cell>
          <cell r="O14">
            <v>100</v>
          </cell>
          <cell r="P14">
            <v>100</v>
          </cell>
          <cell r="Q14" t="str">
            <v>HTALOC21022</v>
          </cell>
          <cell r="R14">
            <v>45139</v>
          </cell>
          <cell r="S14">
            <v>45139</v>
          </cell>
          <cell r="T14" t="str">
            <v>PT.ENSEVAL PUTERA MEGATRADING</v>
          </cell>
          <cell r="U14">
            <v>45139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100</v>
          </cell>
          <cell r="BC14">
            <v>100</v>
          </cell>
        </row>
        <row r="15">
          <cell r="B15" t="str">
            <v>ALLPS15</v>
          </cell>
          <cell r="C15" t="str">
            <v>Allopurinol tablet 100mg (15)</v>
          </cell>
          <cell r="D15">
            <v>100</v>
          </cell>
          <cell r="E15" t="str">
            <v>tablet</v>
          </cell>
          <cell r="F15">
            <v>100</v>
          </cell>
          <cell r="G15">
            <v>100</v>
          </cell>
          <cell r="H15">
            <v>100</v>
          </cell>
          <cell r="I15">
            <v>163.63999999999999</v>
          </cell>
          <cell r="J15">
            <v>180.00399999999999</v>
          </cell>
          <cell r="K15">
            <v>216.00479999999999</v>
          </cell>
          <cell r="L15">
            <v>200</v>
          </cell>
          <cell r="M15">
            <v>300</v>
          </cell>
          <cell r="N15">
            <v>0</v>
          </cell>
          <cell r="O15">
            <v>100</v>
          </cell>
          <cell r="P15">
            <v>100</v>
          </cell>
          <cell r="Q15" t="str">
            <v>HTALOC21036</v>
          </cell>
          <cell r="R15">
            <v>45323</v>
          </cell>
          <cell r="S15" t="str">
            <v>KP04/3</v>
          </cell>
          <cell r="T15" t="str">
            <v>PT Enseval Putera Megatrading</v>
          </cell>
          <cell r="U15">
            <v>45323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100</v>
          </cell>
          <cell r="BC15">
            <v>100</v>
          </cell>
        </row>
        <row r="16">
          <cell r="B16" t="str">
            <v>ALLPS26</v>
          </cell>
          <cell r="C16" t="str">
            <v>Allopurinol tablet 300 mg (6)</v>
          </cell>
          <cell r="D16">
            <v>100</v>
          </cell>
          <cell r="E16" t="str">
            <v>tablet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  <cell r="N16">
            <v>145</v>
          </cell>
          <cell r="O16">
            <v>145</v>
          </cell>
          <cell r="P16">
            <v>145</v>
          </cell>
          <cell r="Q16" t="str">
            <v>HTALOD16020</v>
          </cell>
          <cell r="R16">
            <v>45261</v>
          </cell>
          <cell r="S16">
            <v>45261</v>
          </cell>
          <cell r="T16" t="str">
            <v>PT.ENSEVAL PUTERA MEGATRADING</v>
          </cell>
          <cell r="U16">
            <v>45261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30</v>
          </cell>
          <cell r="AF16">
            <v>30</v>
          </cell>
          <cell r="AG16">
            <v>30</v>
          </cell>
          <cell r="AH16">
            <v>30</v>
          </cell>
          <cell r="AI16">
            <v>30</v>
          </cell>
          <cell r="AJ16">
            <v>30</v>
          </cell>
          <cell r="AK16">
            <v>30</v>
          </cell>
          <cell r="AL16">
            <v>30</v>
          </cell>
          <cell r="AM16">
            <v>30</v>
          </cell>
          <cell r="AN16">
            <v>30</v>
          </cell>
          <cell r="AO16">
            <v>30</v>
          </cell>
          <cell r="AP16">
            <v>30</v>
          </cell>
          <cell r="AQ16">
            <v>30</v>
          </cell>
          <cell r="AR16">
            <v>30</v>
          </cell>
          <cell r="AS16">
            <v>30</v>
          </cell>
          <cell r="AT16">
            <v>30</v>
          </cell>
          <cell r="AU16">
            <v>30</v>
          </cell>
          <cell r="AV16">
            <v>30</v>
          </cell>
          <cell r="AW16">
            <v>30</v>
          </cell>
          <cell r="AX16">
            <v>30</v>
          </cell>
          <cell r="AY16">
            <v>30</v>
          </cell>
          <cell r="AZ16">
            <v>30</v>
          </cell>
          <cell r="BA16">
            <v>30</v>
          </cell>
          <cell r="BB16">
            <v>115</v>
          </cell>
          <cell r="BC16">
            <v>115</v>
          </cell>
        </row>
        <row r="17">
          <cell r="B17" t="str">
            <v>AMBVN3</v>
          </cell>
          <cell r="C17" t="str">
            <v>Ambeven kapsul (3)</v>
          </cell>
          <cell r="D17">
            <v>100</v>
          </cell>
          <cell r="E17" t="str">
            <v>Kapsul</v>
          </cell>
          <cell r="F17">
            <v>100</v>
          </cell>
          <cell r="G17">
            <v>100</v>
          </cell>
          <cell r="H17">
            <v>100</v>
          </cell>
          <cell r="I17">
            <v>100</v>
          </cell>
          <cell r="J17">
            <v>100</v>
          </cell>
          <cell r="K17">
            <v>100</v>
          </cell>
          <cell r="L17">
            <v>100</v>
          </cell>
          <cell r="M17">
            <v>100</v>
          </cell>
          <cell r="N17">
            <v>35</v>
          </cell>
          <cell r="O17">
            <v>35</v>
          </cell>
          <cell r="P17">
            <v>35</v>
          </cell>
          <cell r="Q17" t="str">
            <v>195MA01</v>
          </cell>
          <cell r="R17">
            <v>45597</v>
          </cell>
          <cell r="S17">
            <v>45597</v>
          </cell>
          <cell r="T17">
            <v>45597</v>
          </cell>
          <cell r="U17">
            <v>45597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15</v>
          </cell>
          <cell r="AN17">
            <v>15</v>
          </cell>
          <cell r="AO17">
            <v>15</v>
          </cell>
          <cell r="AP17">
            <v>15</v>
          </cell>
          <cell r="AQ17">
            <v>15</v>
          </cell>
          <cell r="AR17">
            <v>15</v>
          </cell>
          <cell r="AS17">
            <v>15</v>
          </cell>
          <cell r="AT17">
            <v>15</v>
          </cell>
          <cell r="AU17">
            <v>15</v>
          </cell>
          <cell r="AV17">
            <v>15</v>
          </cell>
          <cell r="AW17">
            <v>15</v>
          </cell>
          <cell r="AX17">
            <v>15</v>
          </cell>
          <cell r="AY17">
            <v>15</v>
          </cell>
          <cell r="AZ17">
            <v>15</v>
          </cell>
          <cell r="BA17">
            <v>15</v>
          </cell>
          <cell r="BB17">
            <v>20</v>
          </cell>
          <cell r="BC17">
            <v>20</v>
          </cell>
        </row>
        <row r="18">
          <cell r="B18" t="str">
            <v>AMBVN4</v>
          </cell>
          <cell r="C18" t="str">
            <v>Ambeven kapsul (4)</v>
          </cell>
          <cell r="D18">
            <v>100</v>
          </cell>
          <cell r="E18" t="str">
            <v>Kapsul</v>
          </cell>
          <cell r="F18">
            <v>100</v>
          </cell>
          <cell r="G18">
            <v>100</v>
          </cell>
          <cell r="H18">
            <v>100</v>
          </cell>
          <cell r="I18">
            <v>1283.52</v>
          </cell>
          <cell r="J18">
            <v>1411.8720000000001</v>
          </cell>
          <cell r="K18">
            <v>1694.2464</v>
          </cell>
          <cell r="L18">
            <v>1500</v>
          </cell>
          <cell r="M18">
            <v>1700</v>
          </cell>
          <cell r="N18">
            <v>0</v>
          </cell>
          <cell r="O18">
            <v>100</v>
          </cell>
          <cell r="P18">
            <v>100</v>
          </cell>
          <cell r="Q18" t="str">
            <v>193MA01</v>
          </cell>
          <cell r="R18">
            <v>45597</v>
          </cell>
          <cell r="S18" t="str">
            <v>KP04/2</v>
          </cell>
          <cell r="T18" t="str">
            <v>PT SINGGASANA WITRA SURYAMAS</v>
          </cell>
          <cell r="U18">
            <v>45597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100</v>
          </cell>
          <cell r="BC18">
            <v>100</v>
          </cell>
        </row>
        <row r="19">
          <cell r="B19" t="str">
            <v>AMBRL6</v>
          </cell>
          <cell r="C19" t="str">
            <v>Ambroxol sirup 15mg/5mL (60ml) (6)</v>
          </cell>
          <cell r="D19">
            <v>1</v>
          </cell>
          <cell r="E19" t="str">
            <v>botol</v>
          </cell>
          <cell r="F19">
            <v>1</v>
          </cell>
          <cell r="G19">
            <v>1</v>
          </cell>
          <cell r="H19">
            <v>1</v>
          </cell>
          <cell r="I19">
            <v>4373.72</v>
          </cell>
          <cell r="J19">
            <v>4811.0920000000006</v>
          </cell>
          <cell r="K19">
            <v>5773.3104000000003</v>
          </cell>
          <cell r="L19">
            <v>4900</v>
          </cell>
          <cell r="M19">
            <v>5800</v>
          </cell>
          <cell r="N19">
            <v>10</v>
          </cell>
          <cell r="O19">
            <v>10</v>
          </cell>
          <cell r="P19">
            <v>10</v>
          </cell>
          <cell r="Q19" t="str">
            <v>17922A0030</v>
          </cell>
          <cell r="R19">
            <v>44748</v>
          </cell>
          <cell r="S19" t="str">
            <v>KP03/007</v>
          </cell>
          <cell r="T19" t="str">
            <v>PT KIMIA FARMA</v>
          </cell>
          <cell r="U19">
            <v>44748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10</v>
          </cell>
          <cell r="BC19">
            <v>10</v>
          </cell>
        </row>
        <row r="20">
          <cell r="B20" t="str">
            <v>AMBR160</v>
          </cell>
          <cell r="C20" t="str">
            <v>Ambroxol tablet 30 mg (10)</v>
          </cell>
          <cell r="D20">
            <v>100</v>
          </cell>
          <cell r="E20" t="str">
            <v>tablet</v>
          </cell>
          <cell r="F20">
            <v>100</v>
          </cell>
          <cell r="G20">
            <v>100</v>
          </cell>
          <cell r="H20">
            <v>100</v>
          </cell>
          <cell r="I20">
            <v>220</v>
          </cell>
          <cell r="J20">
            <v>242.00000000000003</v>
          </cell>
          <cell r="K20">
            <v>290.40000000000003</v>
          </cell>
          <cell r="L20">
            <v>300</v>
          </cell>
          <cell r="M20">
            <v>300</v>
          </cell>
          <cell r="N20">
            <v>0</v>
          </cell>
          <cell r="O20">
            <v>400</v>
          </cell>
          <cell r="P20">
            <v>400</v>
          </cell>
          <cell r="Q20" t="str">
            <v>0962IJ0030</v>
          </cell>
          <cell r="R20">
            <v>46296</v>
          </cell>
          <cell r="S20" t="str">
            <v>KP04/5</v>
          </cell>
          <cell r="T20" t="str">
            <v>PT PENTA VALENT</v>
          </cell>
          <cell r="U20">
            <v>46296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9</v>
          </cell>
          <cell r="AU20">
            <v>9</v>
          </cell>
          <cell r="AV20">
            <v>9</v>
          </cell>
          <cell r="AW20">
            <v>9</v>
          </cell>
          <cell r="AX20">
            <v>9</v>
          </cell>
          <cell r="AY20">
            <v>9</v>
          </cell>
          <cell r="AZ20">
            <v>9</v>
          </cell>
          <cell r="BA20">
            <v>9</v>
          </cell>
          <cell r="BB20">
            <v>391</v>
          </cell>
          <cell r="BC20">
            <v>391</v>
          </cell>
        </row>
        <row r="21">
          <cell r="B21" t="str">
            <v>AMBR159</v>
          </cell>
          <cell r="C21" t="str">
            <v>Ambroxol tablet 30 mg (9)</v>
          </cell>
          <cell r="D21">
            <v>100</v>
          </cell>
          <cell r="E21" t="str">
            <v>tablet</v>
          </cell>
          <cell r="F21">
            <v>100</v>
          </cell>
          <cell r="G21">
            <v>100</v>
          </cell>
          <cell r="H21">
            <v>100</v>
          </cell>
          <cell r="I21">
            <v>140</v>
          </cell>
          <cell r="J21">
            <v>154</v>
          </cell>
          <cell r="K21">
            <v>184.79999999999998</v>
          </cell>
          <cell r="L21">
            <v>200</v>
          </cell>
          <cell r="M21">
            <v>200</v>
          </cell>
          <cell r="N21">
            <v>156</v>
          </cell>
          <cell r="O21">
            <v>156</v>
          </cell>
          <cell r="P21">
            <v>156</v>
          </cell>
          <cell r="Q21" t="str">
            <v>09621I0110</v>
          </cell>
          <cell r="R21">
            <v>46266</v>
          </cell>
          <cell r="S21" t="str">
            <v>KP03/5</v>
          </cell>
          <cell r="T21" t="str">
            <v>PT PENTA VALENT</v>
          </cell>
          <cell r="U21">
            <v>30</v>
          </cell>
          <cell r="V21">
            <v>0</v>
          </cell>
          <cell r="W21">
            <v>0</v>
          </cell>
          <cell r="X21">
            <v>10</v>
          </cell>
          <cell r="Y21">
            <v>10</v>
          </cell>
          <cell r="Z21">
            <v>10</v>
          </cell>
          <cell r="AA21">
            <v>10</v>
          </cell>
          <cell r="AB21">
            <v>10</v>
          </cell>
          <cell r="AC21">
            <v>10</v>
          </cell>
          <cell r="AD21">
            <v>10</v>
          </cell>
          <cell r="AE21">
            <v>10</v>
          </cell>
          <cell r="AF21">
            <v>10</v>
          </cell>
          <cell r="AG21">
            <v>10</v>
          </cell>
          <cell r="AH21">
            <v>30</v>
          </cell>
          <cell r="AI21">
            <v>30</v>
          </cell>
          <cell r="AJ21">
            <v>30</v>
          </cell>
          <cell r="AK21">
            <v>30</v>
          </cell>
          <cell r="AL21">
            <v>10</v>
          </cell>
          <cell r="AM21">
            <v>10</v>
          </cell>
          <cell r="AN21">
            <v>10</v>
          </cell>
          <cell r="AO21">
            <v>15</v>
          </cell>
          <cell r="AP21">
            <v>15</v>
          </cell>
          <cell r="AQ21">
            <v>15</v>
          </cell>
          <cell r="AR21">
            <v>15</v>
          </cell>
          <cell r="AS21">
            <v>15</v>
          </cell>
          <cell r="AT21">
            <v>21</v>
          </cell>
          <cell r="AU21">
            <v>21</v>
          </cell>
          <cell r="AV21">
            <v>21</v>
          </cell>
          <cell r="AW21">
            <v>21</v>
          </cell>
          <cell r="AX21">
            <v>21</v>
          </cell>
          <cell r="AY21">
            <v>21</v>
          </cell>
          <cell r="AZ21">
            <v>156</v>
          </cell>
          <cell r="BA21">
            <v>156</v>
          </cell>
          <cell r="BB21">
            <v>0</v>
          </cell>
          <cell r="BC21">
            <v>0</v>
          </cell>
        </row>
        <row r="22">
          <cell r="B22" t="str">
            <v>AMLD12</v>
          </cell>
          <cell r="C22" t="str">
            <v>Amlodipine tablet  5 mg (12)</v>
          </cell>
          <cell r="D22">
            <v>100</v>
          </cell>
          <cell r="E22" t="str">
            <v>tablet</v>
          </cell>
          <cell r="F22">
            <v>100</v>
          </cell>
          <cell r="G22">
            <v>100</v>
          </cell>
          <cell r="H22">
            <v>100</v>
          </cell>
          <cell r="I22">
            <v>188.63636363636363</v>
          </cell>
          <cell r="J22">
            <v>207.5</v>
          </cell>
          <cell r="K22">
            <v>249</v>
          </cell>
          <cell r="L22">
            <v>300</v>
          </cell>
          <cell r="M22">
            <v>300</v>
          </cell>
          <cell r="N22">
            <v>77</v>
          </cell>
          <cell r="O22">
            <v>77</v>
          </cell>
          <cell r="P22">
            <v>77</v>
          </cell>
          <cell r="Q22" t="str">
            <v>HTALNE15429</v>
          </cell>
          <cell r="R22">
            <v>45170</v>
          </cell>
          <cell r="S22" t="str">
            <v>KP11/4</v>
          </cell>
          <cell r="T22" t="str">
            <v>PT KUDAMAS JAYA MAKMUR SENTOSA</v>
          </cell>
          <cell r="U22">
            <v>5</v>
          </cell>
          <cell r="V22">
            <v>0</v>
          </cell>
          <cell r="W22">
            <v>0</v>
          </cell>
          <cell r="X22">
            <v>40</v>
          </cell>
          <cell r="Y22">
            <v>30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  <cell r="AD22">
            <v>2</v>
          </cell>
          <cell r="AE22">
            <v>2</v>
          </cell>
          <cell r="AF22">
            <v>2</v>
          </cell>
          <cell r="AG22">
            <v>2</v>
          </cell>
          <cell r="AH22">
            <v>2</v>
          </cell>
          <cell r="AI22">
            <v>2</v>
          </cell>
          <cell r="AJ22">
            <v>2</v>
          </cell>
          <cell r="AK22">
            <v>2</v>
          </cell>
          <cell r="AL22">
            <v>2</v>
          </cell>
          <cell r="AM22">
            <v>2</v>
          </cell>
          <cell r="AN22">
            <v>2</v>
          </cell>
          <cell r="AO22">
            <v>2</v>
          </cell>
          <cell r="AP22">
            <v>2</v>
          </cell>
          <cell r="AQ22">
            <v>2</v>
          </cell>
          <cell r="AR22">
            <v>2</v>
          </cell>
          <cell r="AS22">
            <v>2</v>
          </cell>
          <cell r="AT22">
            <v>2</v>
          </cell>
          <cell r="AU22">
            <v>2</v>
          </cell>
          <cell r="AV22">
            <v>2</v>
          </cell>
          <cell r="AW22">
            <v>2</v>
          </cell>
          <cell r="AX22">
            <v>2</v>
          </cell>
          <cell r="AY22">
            <v>2</v>
          </cell>
          <cell r="AZ22">
            <v>77</v>
          </cell>
          <cell r="BA22">
            <v>77</v>
          </cell>
          <cell r="BB22">
            <v>0</v>
          </cell>
          <cell r="BC22">
            <v>0</v>
          </cell>
        </row>
        <row r="23">
          <cell r="B23" t="str">
            <v>AMLD13</v>
          </cell>
          <cell r="C23" t="str">
            <v>Amlodipine tablet  5 mg (13)</v>
          </cell>
          <cell r="D23">
            <v>100</v>
          </cell>
          <cell r="E23" t="str">
            <v>tablet</v>
          </cell>
          <cell r="F23">
            <v>100</v>
          </cell>
          <cell r="G23">
            <v>100</v>
          </cell>
          <cell r="H23">
            <v>100</v>
          </cell>
          <cell r="I23">
            <v>188.63636363636363</v>
          </cell>
          <cell r="J23">
            <v>207.5</v>
          </cell>
          <cell r="K23">
            <v>249</v>
          </cell>
          <cell r="L23">
            <v>300</v>
          </cell>
          <cell r="M23">
            <v>300</v>
          </cell>
          <cell r="N23">
            <v>310</v>
          </cell>
          <cell r="O23">
            <v>310</v>
          </cell>
          <cell r="P23">
            <v>310</v>
          </cell>
          <cell r="Q23" t="str">
            <v>HTALNE15488</v>
          </cell>
          <cell r="R23">
            <v>45170</v>
          </cell>
          <cell r="S23" t="str">
            <v>KP11/4</v>
          </cell>
          <cell r="T23" t="str">
            <v>PT KUDAMAS JAYA MAKMUR SENTOSA</v>
          </cell>
          <cell r="U23">
            <v>45170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28</v>
          </cell>
          <cell r="AA23">
            <v>60</v>
          </cell>
          <cell r="AB23">
            <v>20</v>
          </cell>
          <cell r="AC23">
            <v>20</v>
          </cell>
          <cell r="AD23">
            <v>20</v>
          </cell>
          <cell r="AE23">
            <v>30</v>
          </cell>
          <cell r="AF23">
            <v>100</v>
          </cell>
          <cell r="AG23">
            <v>72</v>
          </cell>
          <cell r="AH23">
            <v>72</v>
          </cell>
          <cell r="AI23">
            <v>72</v>
          </cell>
          <cell r="AJ23">
            <v>72</v>
          </cell>
          <cell r="AK23">
            <v>72</v>
          </cell>
          <cell r="AL23">
            <v>72</v>
          </cell>
          <cell r="AM23">
            <v>72</v>
          </cell>
          <cell r="AN23">
            <v>72</v>
          </cell>
          <cell r="AO23">
            <v>72</v>
          </cell>
          <cell r="AP23">
            <v>72</v>
          </cell>
          <cell r="AQ23">
            <v>72</v>
          </cell>
          <cell r="AR23">
            <v>72</v>
          </cell>
          <cell r="AS23">
            <v>72</v>
          </cell>
          <cell r="AT23">
            <v>72</v>
          </cell>
          <cell r="AU23">
            <v>72</v>
          </cell>
          <cell r="AV23">
            <v>72</v>
          </cell>
          <cell r="AW23">
            <v>72</v>
          </cell>
          <cell r="AX23">
            <v>72</v>
          </cell>
          <cell r="AY23">
            <v>72</v>
          </cell>
          <cell r="AZ23">
            <v>310</v>
          </cell>
          <cell r="BA23">
            <v>310</v>
          </cell>
          <cell r="BB23">
            <v>0</v>
          </cell>
          <cell r="BC23">
            <v>0</v>
          </cell>
        </row>
        <row r="24">
          <cell r="B24" t="str">
            <v>AMLD14</v>
          </cell>
          <cell r="C24" t="str">
            <v>Amlodipine tablet  5 mg (14)</v>
          </cell>
          <cell r="D24">
            <v>100</v>
          </cell>
          <cell r="E24" t="str">
            <v>tablet</v>
          </cell>
          <cell r="F24">
            <v>100</v>
          </cell>
          <cell r="G24">
            <v>100</v>
          </cell>
          <cell r="H24">
            <v>100</v>
          </cell>
          <cell r="I24">
            <v>236.34420000000003</v>
          </cell>
          <cell r="J24">
            <v>259.97862000000003</v>
          </cell>
          <cell r="K24">
            <v>311.97434400000003</v>
          </cell>
          <cell r="L24">
            <v>300</v>
          </cell>
          <cell r="M24">
            <v>400</v>
          </cell>
          <cell r="N24">
            <v>0</v>
          </cell>
          <cell r="O24">
            <v>300</v>
          </cell>
          <cell r="P24">
            <v>300</v>
          </cell>
          <cell r="Q24" t="str">
            <v>HTALNF21497</v>
          </cell>
          <cell r="R24">
            <v>45292</v>
          </cell>
          <cell r="S24" t="str">
            <v>KP04/3</v>
          </cell>
          <cell r="T24" t="str">
            <v>PT Enseval Putera Megatrading</v>
          </cell>
          <cell r="U24">
            <v>45292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18</v>
          </cell>
          <cell r="AH24">
            <v>30</v>
          </cell>
          <cell r="AI24">
            <v>30</v>
          </cell>
          <cell r="AJ24">
            <v>30</v>
          </cell>
          <cell r="AK24">
            <v>30</v>
          </cell>
          <cell r="AL24">
            <v>30</v>
          </cell>
          <cell r="AM24">
            <v>30</v>
          </cell>
          <cell r="AN24">
            <v>30</v>
          </cell>
          <cell r="AO24">
            <v>30</v>
          </cell>
          <cell r="AP24">
            <v>30</v>
          </cell>
          <cell r="AQ24">
            <v>30</v>
          </cell>
          <cell r="AR24">
            <v>30</v>
          </cell>
          <cell r="AS24">
            <v>60</v>
          </cell>
          <cell r="AT24">
            <v>60</v>
          </cell>
          <cell r="AU24">
            <v>90</v>
          </cell>
          <cell r="AV24">
            <v>90</v>
          </cell>
          <cell r="AW24">
            <v>90</v>
          </cell>
          <cell r="AX24">
            <v>90</v>
          </cell>
          <cell r="AY24">
            <v>90</v>
          </cell>
          <cell r="AZ24">
            <v>228</v>
          </cell>
          <cell r="BA24">
            <v>228</v>
          </cell>
          <cell r="BB24">
            <v>72</v>
          </cell>
          <cell r="BC24">
            <v>72</v>
          </cell>
        </row>
        <row r="25">
          <cell r="B25" t="str">
            <v>AMLDS11</v>
          </cell>
          <cell r="C25" t="str">
            <v>Amlodipine tablet 10 mg (11)</v>
          </cell>
          <cell r="D25">
            <v>100</v>
          </cell>
          <cell r="E25" t="str">
            <v>tablet</v>
          </cell>
          <cell r="F25">
            <v>100</v>
          </cell>
          <cell r="G25">
            <v>100</v>
          </cell>
          <cell r="H25">
            <v>100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>
            <v>343</v>
          </cell>
          <cell r="O25">
            <v>343</v>
          </cell>
          <cell r="P25">
            <v>343</v>
          </cell>
          <cell r="Q25" t="str">
            <v>HTALNF21372</v>
          </cell>
          <cell r="R25">
            <v>45323</v>
          </cell>
          <cell r="S25" t="e">
            <v>#N/A</v>
          </cell>
          <cell r="T25" t="e">
            <v>#N/A</v>
          </cell>
          <cell r="U25">
            <v>10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  <cell r="Z25">
            <v>30</v>
          </cell>
          <cell r="AA25">
            <v>30</v>
          </cell>
          <cell r="AB25">
            <v>30</v>
          </cell>
          <cell r="AC25">
            <v>30</v>
          </cell>
          <cell r="AD25">
            <v>30</v>
          </cell>
          <cell r="AE25">
            <v>60</v>
          </cell>
          <cell r="AF25">
            <v>100</v>
          </cell>
          <cell r="AG25">
            <v>30</v>
          </cell>
          <cell r="AH25">
            <v>83</v>
          </cell>
          <cell r="AI25">
            <v>83</v>
          </cell>
          <cell r="AJ25">
            <v>83</v>
          </cell>
          <cell r="AK25">
            <v>83</v>
          </cell>
          <cell r="AL25">
            <v>83</v>
          </cell>
          <cell r="AM25">
            <v>83</v>
          </cell>
          <cell r="AN25">
            <v>83</v>
          </cell>
          <cell r="AO25">
            <v>83</v>
          </cell>
          <cell r="AP25">
            <v>83</v>
          </cell>
          <cell r="AQ25">
            <v>83</v>
          </cell>
          <cell r="AR25">
            <v>83</v>
          </cell>
          <cell r="AS25">
            <v>83</v>
          </cell>
          <cell r="AT25">
            <v>83</v>
          </cell>
          <cell r="AU25">
            <v>83</v>
          </cell>
          <cell r="AV25">
            <v>83</v>
          </cell>
          <cell r="AW25">
            <v>83</v>
          </cell>
          <cell r="AX25">
            <v>83</v>
          </cell>
          <cell r="AY25">
            <v>83</v>
          </cell>
          <cell r="AZ25">
            <v>343</v>
          </cell>
          <cell r="BA25">
            <v>343</v>
          </cell>
          <cell r="BB25">
            <v>0</v>
          </cell>
          <cell r="BC25">
            <v>0</v>
          </cell>
        </row>
        <row r="26">
          <cell r="B26" t="str">
            <v>AMLDS12</v>
          </cell>
          <cell r="C26" t="str">
            <v>Amlodipine tablet 10 mg (12)</v>
          </cell>
          <cell r="D26">
            <v>100</v>
          </cell>
          <cell r="E26" t="str">
            <v>tablet</v>
          </cell>
          <cell r="F26">
            <v>100</v>
          </cell>
          <cell r="G26">
            <v>100</v>
          </cell>
          <cell r="H26">
            <v>100</v>
          </cell>
          <cell r="I26">
            <v>418.2</v>
          </cell>
          <cell r="J26">
            <v>460.02000000000004</v>
          </cell>
          <cell r="K26">
            <v>552.024</v>
          </cell>
          <cell r="L26">
            <v>500</v>
          </cell>
          <cell r="M26">
            <v>600</v>
          </cell>
          <cell r="N26">
            <v>0</v>
          </cell>
          <cell r="O26">
            <v>200</v>
          </cell>
          <cell r="P26">
            <v>200</v>
          </cell>
          <cell r="Q26" t="str">
            <v>HTALNF21368</v>
          </cell>
          <cell r="R26">
            <v>45323</v>
          </cell>
          <cell r="S26" t="str">
            <v>KP04/3</v>
          </cell>
          <cell r="T26" t="str">
            <v>PT Enseval Putera Megatrading</v>
          </cell>
          <cell r="U26">
            <v>45323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37</v>
          </cell>
          <cell r="AI26">
            <v>37</v>
          </cell>
          <cell r="AJ26">
            <v>37</v>
          </cell>
          <cell r="AK26">
            <v>37</v>
          </cell>
          <cell r="AL26">
            <v>37</v>
          </cell>
          <cell r="AM26">
            <v>60</v>
          </cell>
          <cell r="AN26">
            <v>30</v>
          </cell>
          <cell r="AO26">
            <v>30</v>
          </cell>
          <cell r="AP26">
            <v>30</v>
          </cell>
          <cell r="AQ26">
            <v>30</v>
          </cell>
          <cell r="AR26">
            <v>30</v>
          </cell>
          <cell r="AS26">
            <v>30</v>
          </cell>
          <cell r="AT26">
            <v>30</v>
          </cell>
          <cell r="AU26">
            <v>30</v>
          </cell>
          <cell r="AV26">
            <v>20</v>
          </cell>
          <cell r="AW26">
            <v>20</v>
          </cell>
          <cell r="AX26">
            <v>20</v>
          </cell>
          <cell r="AY26">
            <v>20</v>
          </cell>
          <cell r="AZ26">
            <v>147</v>
          </cell>
          <cell r="BA26">
            <v>147</v>
          </cell>
          <cell r="BB26">
            <v>53</v>
          </cell>
          <cell r="BC26">
            <v>53</v>
          </cell>
        </row>
        <row r="27">
          <cell r="B27" t="str">
            <v>AMXCS10</v>
          </cell>
          <cell r="C27" t="str">
            <v>Amoxycillin kaplet 500 mg (10)</v>
          </cell>
          <cell r="D27">
            <v>100</v>
          </cell>
          <cell r="E27" t="str">
            <v>kapsul</v>
          </cell>
          <cell r="F27">
            <v>100</v>
          </cell>
          <cell r="G27">
            <v>100</v>
          </cell>
          <cell r="H27">
            <v>100</v>
          </cell>
          <cell r="I27">
            <v>409.08600000000001</v>
          </cell>
          <cell r="J27">
            <v>449.99460000000005</v>
          </cell>
          <cell r="K27">
            <v>539.99351999999999</v>
          </cell>
          <cell r="L27">
            <v>500</v>
          </cell>
          <cell r="M27">
            <v>600</v>
          </cell>
          <cell r="N27">
            <v>0</v>
          </cell>
          <cell r="O27">
            <v>300</v>
          </cell>
          <cell r="P27">
            <v>300</v>
          </cell>
          <cell r="Q27" t="str">
            <v>LL1A086</v>
          </cell>
          <cell r="R27">
            <v>45962</v>
          </cell>
          <cell r="S27" t="str">
            <v>KP04/6</v>
          </cell>
          <cell r="T27" t="str">
            <v>PT SINGGASANA WITRA SURYAMAS</v>
          </cell>
          <cell r="U27">
            <v>45962</v>
          </cell>
          <cell r="V27">
            <v>45962</v>
          </cell>
          <cell r="W27">
            <v>45962</v>
          </cell>
          <cell r="X27">
            <v>45962</v>
          </cell>
          <cell r="Y27">
            <v>45962</v>
          </cell>
          <cell r="Z27">
            <v>45962</v>
          </cell>
          <cell r="AA27">
            <v>45962</v>
          </cell>
          <cell r="AB27">
            <v>45962</v>
          </cell>
          <cell r="AC27">
            <v>45962</v>
          </cell>
          <cell r="AD27">
            <v>45962</v>
          </cell>
          <cell r="AE27">
            <v>45962</v>
          </cell>
          <cell r="AF27">
            <v>45962</v>
          </cell>
          <cell r="AG27">
            <v>45962</v>
          </cell>
          <cell r="AH27">
            <v>45962</v>
          </cell>
          <cell r="AI27">
            <v>45962</v>
          </cell>
          <cell r="AJ27">
            <v>45962</v>
          </cell>
          <cell r="AK27">
            <v>45962</v>
          </cell>
          <cell r="AL27">
            <v>45962</v>
          </cell>
          <cell r="AM27">
            <v>45962</v>
          </cell>
          <cell r="AN27">
            <v>45962</v>
          </cell>
          <cell r="AO27">
            <v>45962</v>
          </cell>
          <cell r="AP27">
            <v>45962</v>
          </cell>
          <cell r="AQ27">
            <v>45962</v>
          </cell>
          <cell r="AR27">
            <v>45962</v>
          </cell>
          <cell r="AS27">
            <v>45962</v>
          </cell>
          <cell r="AT27">
            <v>45962</v>
          </cell>
          <cell r="AU27">
            <v>45962</v>
          </cell>
          <cell r="AV27">
            <v>45962</v>
          </cell>
          <cell r="AW27">
            <v>45962</v>
          </cell>
          <cell r="AX27">
            <v>45962</v>
          </cell>
          <cell r="AY27">
            <v>45962</v>
          </cell>
          <cell r="AZ27">
            <v>0</v>
          </cell>
          <cell r="BA27">
            <v>0</v>
          </cell>
          <cell r="BB27">
            <v>300</v>
          </cell>
          <cell r="BC27">
            <v>300</v>
          </cell>
        </row>
        <row r="28">
          <cell r="B28" t="str">
            <v>AMXCS8</v>
          </cell>
          <cell r="C28" t="str">
            <v>Amoxycillin kaplet 500 mg (8)</v>
          </cell>
          <cell r="D28">
            <v>100</v>
          </cell>
          <cell r="E28" t="str">
            <v>tablet</v>
          </cell>
          <cell r="F28">
            <v>100</v>
          </cell>
          <cell r="G28">
            <v>100</v>
          </cell>
          <cell r="H28">
            <v>100</v>
          </cell>
          <cell r="I28">
            <v>100</v>
          </cell>
          <cell r="J28">
            <v>100</v>
          </cell>
          <cell r="K28">
            <v>100</v>
          </cell>
          <cell r="L28">
            <v>100</v>
          </cell>
          <cell r="M28">
            <v>100</v>
          </cell>
          <cell r="N28">
            <v>64</v>
          </cell>
          <cell r="O28">
            <v>64</v>
          </cell>
          <cell r="P28">
            <v>64</v>
          </cell>
          <cell r="Q28" t="str">
            <v>LL01A080</v>
          </cell>
          <cell r="R28">
            <v>45962</v>
          </cell>
          <cell r="S28">
            <v>45962</v>
          </cell>
          <cell r="T28">
            <v>45962</v>
          </cell>
          <cell r="U28">
            <v>20</v>
          </cell>
          <cell r="V28">
            <v>0</v>
          </cell>
          <cell r="W28">
            <v>0</v>
          </cell>
          <cell r="X28">
            <v>44</v>
          </cell>
          <cell r="Y28">
            <v>44</v>
          </cell>
          <cell r="Z28">
            <v>44</v>
          </cell>
          <cell r="AA28">
            <v>44</v>
          </cell>
          <cell r="AB28">
            <v>44</v>
          </cell>
          <cell r="AC28">
            <v>44</v>
          </cell>
          <cell r="AD28">
            <v>44</v>
          </cell>
          <cell r="AE28">
            <v>44</v>
          </cell>
          <cell r="AF28">
            <v>44</v>
          </cell>
          <cell r="AG28">
            <v>44</v>
          </cell>
          <cell r="AH28">
            <v>44</v>
          </cell>
          <cell r="AI28">
            <v>44</v>
          </cell>
          <cell r="AJ28">
            <v>44</v>
          </cell>
          <cell r="AK28">
            <v>44</v>
          </cell>
          <cell r="AL28">
            <v>44</v>
          </cell>
          <cell r="AM28">
            <v>44</v>
          </cell>
          <cell r="AN28">
            <v>44</v>
          </cell>
          <cell r="AO28">
            <v>44</v>
          </cell>
          <cell r="AP28">
            <v>44</v>
          </cell>
          <cell r="AQ28">
            <v>44</v>
          </cell>
          <cell r="AR28">
            <v>44</v>
          </cell>
          <cell r="AS28">
            <v>44</v>
          </cell>
          <cell r="AT28">
            <v>44</v>
          </cell>
          <cell r="AU28">
            <v>44</v>
          </cell>
          <cell r="AV28">
            <v>44</v>
          </cell>
          <cell r="AW28">
            <v>44</v>
          </cell>
          <cell r="AX28">
            <v>44</v>
          </cell>
          <cell r="AY28">
            <v>44</v>
          </cell>
          <cell r="AZ28">
            <v>64</v>
          </cell>
          <cell r="BA28">
            <v>64</v>
          </cell>
          <cell r="BB28">
            <v>0</v>
          </cell>
          <cell r="BC28">
            <v>0</v>
          </cell>
        </row>
        <row r="29">
          <cell r="B29" t="str">
            <v>AMXCS9</v>
          </cell>
          <cell r="C29" t="str">
            <v>Amoxycillin kaplet 500 mg (9)</v>
          </cell>
          <cell r="D29">
            <v>200</v>
          </cell>
          <cell r="E29" t="str">
            <v>kapsul</v>
          </cell>
          <cell r="F29">
            <v>200</v>
          </cell>
          <cell r="G29">
            <v>200</v>
          </cell>
          <cell r="H29">
            <v>200</v>
          </cell>
          <cell r="I29">
            <v>322.72727272727269</v>
          </cell>
          <cell r="J29">
            <v>355</v>
          </cell>
          <cell r="K29">
            <v>426</v>
          </cell>
          <cell r="L29">
            <v>400</v>
          </cell>
          <cell r="M29">
            <v>500</v>
          </cell>
          <cell r="N29">
            <v>200</v>
          </cell>
          <cell r="O29">
            <v>200</v>
          </cell>
          <cell r="P29">
            <v>200</v>
          </cell>
          <cell r="Q29" t="str">
            <v>TAMXB12956</v>
          </cell>
          <cell r="R29">
            <v>45261</v>
          </cell>
          <cell r="S29" t="str">
            <v>KP03/13</v>
          </cell>
          <cell r="T29" t="str">
            <v>PT KUDAMAS JAYA MAKMUR SENTOSA</v>
          </cell>
          <cell r="U29">
            <v>45261</v>
          </cell>
          <cell r="V29">
            <v>0</v>
          </cell>
          <cell r="W29">
            <v>0</v>
          </cell>
          <cell r="X29">
            <v>0</v>
          </cell>
          <cell r="Y29">
            <v>10</v>
          </cell>
          <cell r="Z29">
            <v>10</v>
          </cell>
          <cell r="AA29">
            <v>10</v>
          </cell>
          <cell r="AB29">
            <v>10</v>
          </cell>
          <cell r="AC29">
            <v>10</v>
          </cell>
          <cell r="AD29">
            <v>10</v>
          </cell>
          <cell r="AE29">
            <v>20</v>
          </cell>
          <cell r="AF29">
            <v>20</v>
          </cell>
          <cell r="AG29">
            <v>20</v>
          </cell>
          <cell r="AH29">
            <v>20</v>
          </cell>
          <cell r="AI29">
            <v>20</v>
          </cell>
          <cell r="AJ29">
            <v>20</v>
          </cell>
          <cell r="AK29">
            <v>20</v>
          </cell>
          <cell r="AL29">
            <v>20</v>
          </cell>
          <cell r="AM29">
            <v>20</v>
          </cell>
          <cell r="AN29">
            <v>20</v>
          </cell>
          <cell r="AO29">
            <v>10</v>
          </cell>
          <cell r="AP29">
            <v>10</v>
          </cell>
          <cell r="AQ29">
            <v>10</v>
          </cell>
          <cell r="AR29">
            <v>10</v>
          </cell>
          <cell r="AS29">
            <v>10</v>
          </cell>
          <cell r="AT29">
            <v>10</v>
          </cell>
          <cell r="AU29">
            <v>10</v>
          </cell>
          <cell r="AV29">
            <v>10</v>
          </cell>
          <cell r="AW29">
            <v>10</v>
          </cell>
          <cell r="AX29">
            <v>10</v>
          </cell>
          <cell r="AY29">
            <v>10</v>
          </cell>
          <cell r="AZ29">
            <v>50</v>
          </cell>
          <cell r="BA29">
            <v>50</v>
          </cell>
          <cell r="BB29">
            <v>150</v>
          </cell>
          <cell r="BC29">
            <v>150</v>
          </cell>
        </row>
        <row r="30">
          <cell r="B30" t="str">
            <v>AMXCL15</v>
          </cell>
          <cell r="C30" t="str">
            <v>Amoxycillin sirup kering 125mg/5mL  (60mL) 5</v>
          </cell>
          <cell r="D30">
            <v>1</v>
          </cell>
          <cell r="E30" t="str">
            <v>botol</v>
          </cell>
          <cell r="F30">
            <v>1</v>
          </cell>
          <cell r="G30">
            <v>1</v>
          </cell>
          <cell r="H30">
            <v>1</v>
          </cell>
          <cell r="I30">
            <v>7000</v>
          </cell>
          <cell r="J30">
            <v>7700.0000000000009</v>
          </cell>
          <cell r="K30">
            <v>9240</v>
          </cell>
          <cell r="L30">
            <v>7700</v>
          </cell>
          <cell r="M30">
            <v>9300</v>
          </cell>
          <cell r="N30">
            <v>0</v>
          </cell>
          <cell r="O30">
            <v>4</v>
          </cell>
          <cell r="P30">
            <v>4</v>
          </cell>
          <cell r="Q30" t="str">
            <v>TDAMXA21194</v>
          </cell>
          <cell r="R30">
            <v>45292</v>
          </cell>
          <cell r="S30" t="str">
            <v>KP04/3</v>
          </cell>
          <cell r="T30" t="str">
            <v>PT Enseval Putera Megatrading</v>
          </cell>
          <cell r="U30">
            <v>45292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2</v>
          </cell>
          <cell r="AO30">
            <v>2</v>
          </cell>
          <cell r="AP30">
            <v>2</v>
          </cell>
          <cell r="AQ30">
            <v>2</v>
          </cell>
          <cell r="AR30">
            <v>2</v>
          </cell>
          <cell r="AS30">
            <v>2</v>
          </cell>
          <cell r="AT30">
            <v>2</v>
          </cell>
          <cell r="AU30">
            <v>2</v>
          </cell>
          <cell r="AV30">
            <v>2</v>
          </cell>
          <cell r="AW30">
            <v>2</v>
          </cell>
          <cell r="AX30">
            <v>2</v>
          </cell>
          <cell r="AY30">
            <v>2</v>
          </cell>
          <cell r="AZ30">
            <v>2</v>
          </cell>
          <cell r="BA30">
            <v>2</v>
          </cell>
          <cell r="BB30">
            <v>2</v>
          </cell>
          <cell r="BC30">
            <v>2</v>
          </cell>
        </row>
        <row r="31">
          <cell r="B31" t="str">
            <v>ANSK3</v>
          </cell>
          <cell r="C31" t="str">
            <v>Analsik tablet (3)</v>
          </cell>
          <cell r="D31">
            <v>100</v>
          </cell>
          <cell r="E31" t="str">
            <v>tablet</v>
          </cell>
          <cell r="F31">
            <v>100</v>
          </cell>
          <cell r="G31">
            <v>100</v>
          </cell>
          <cell r="H31">
            <v>100</v>
          </cell>
          <cell r="I31">
            <v>1525</v>
          </cell>
          <cell r="J31">
            <v>1677.5000000000002</v>
          </cell>
          <cell r="K31">
            <v>2013.0000000000002</v>
          </cell>
          <cell r="L31">
            <v>1700</v>
          </cell>
          <cell r="M31">
            <v>2100</v>
          </cell>
          <cell r="N31">
            <v>7</v>
          </cell>
          <cell r="O31">
            <v>7</v>
          </cell>
          <cell r="P31">
            <v>7</v>
          </cell>
          <cell r="Q31" t="str">
            <v>WG2218</v>
          </cell>
          <cell r="R31">
            <v>44752</v>
          </cell>
          <cell r="S31">
            <v>402710</v>
          </cell>
          <cell r="T31" t="str">
            <v>PT BINA SAN PRIMA</v>
          </cell>
          <cell r="U31">
            <v>402710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6</v>
          </cell>
          <cell r="AT31">
            <v>6</v>
          </cell>
          <cell r="AU31">
            <v>6</v>
          </cell>
          <cell r="AV31">
            <v>6</v>
          </cell>
          <cell r="AW31">
            <v>6</v>
          </cell>
          <cell r="AX31">
            <v>6</v>
          </cell>
          <cell r="AY31">
            <v>6</v>
          </cell>
          <cell r="AZ31">
            <v>6</v>
          </cell>
          <cell r="BA31">
            <v>6</v>
          </cell>
          <cell r="BB31">
            <v>1</v>
          </cell>
          <cell r="BC31">
            <v>1</v>
          </cell>
        </row>
        <row r="32">
          <cell r="B32" t="str">
            <v>ANSK4</v>
          </cell>
          <cell r="C32" t="str">
            <v>Analsik tablet (4)</v>
          </cell>
          <cell r="D32">
            <v>100</v>
          </cell>
          <cell r="E32" t="str">
            <v>Tablet</v>
          </cell>
          <cell r="F32">
            <v>100</v>
          </cell>
          <cell r="G32">
            <v>100</v>
          </cell>
          <cell r="H32">
            <v>100</v>
          </cell>
          <cell r="I32">
            <v>1550</v>
          </cell>
          <cell r="J32">
            <v>1705.0000000000002</v>
          </cell>
          <cell r="K32">
            <v>2046.0000000000002</v>
          </cell>
          <cell r="L32">
            <v>1800</v>
          </cell>
          <cell r="M32">
            <v>2100</v>
          </cell>
          <cell r="N32">
            <v>0</v>
          </cell>
          <cell r="O32">
            <v>200</v>
          </cell>
          <cell r="P32">
            <v>200</v>
          </cell>
          <cell r="Q32" t="str">
            <v>CA2157</v>
          </cell>
          <cell r="R32">
            <v>45292</v>
          </cell>
          <cell r="S32" t="str">
            <v>KP04/7</v>
          </cell>
          <cell r="T32" t="str">
            <v>PT BINA SAN PRIMA</v>
          </cell>
          <cell r="U32">
            <v>45292</v>
          </cell>
          <cell r="V32">
            <v>45292</v>
          </cell>
          <cell r="W32">
            <v>45292</v>
          </cell>
          <cell r="X32">
            <v>45292</v>
          </cell>
          <cell r="Y32">
            <v>45292</v>
          </cell>
          <cell r="Z32">
            <v>45292</v>
          </cell>
          <cell r="AA32">
            <v>45292</v>
          </cell>
          <cell r="AB32">
            <v>45292</v>
          </cell>
          <cell r="AC32">
            <v>45292</v>
          </cell>
          <cell r="AD32">
            <v>45292</v>
          </cell>
          <cell r="AE32">
            <v>45292</v>
          </cell>
          <cell r="AF32">
            <v>45292</v>
          </cell>
          <cell r="AG32">
            <v>45292</v>
          </cell>
          <cell r="AH32">
            <v>45292</v>
          </cell>
          <cell r="AI32">
            <v>45292</v>
          </cell>
          <cell r="AJ32">
            <v>45292</v>
          </cell>
          <cell r="AK32">
            <v>45292</v>
          </cell>
          <cell r="AL32">
            <v>45292</v>
          </cell>
          <cell r="AM32">
            <v>45292</v>
          </cell>
          <cell r="AN32">
            <v>45292</v>
          </cell>
          <cell r="AO32">
            <v>45292</v>
          </cell>
          <cell r="AP32">
            <v>45292</v>
          </cell>
          <cell r="AQ32">
            <v>45292</v>
          </cell>
          <cell r="AR32">
            <v>45292</v>
          </cell>
          <cell r="AS32">
            <v>45292</v>
          </cell>
          <cell r="AT32">
            <v>45292</v>
          </cell>
          <cell r="AU32">
            <v>45292</v>
          </cell>
          <cell r="AV32">
            <v>45292</v>
          </cell>
          <cell r="AW32">
            <v>45292</v>
          </cell>
          <cell r="AX32">
            <v>45292</v>
          </cell>
          <cell r="AY32">
            <v>45292</v>
          </cell>
          <cell r="AZ32">
            <v>0</v>
          </cell>
          <cell r="BA32">
            <v>0</v>
          </cell>
          <cell r="BB32">
            <v>200</v>
          </cell>
          <cell r="BC32">
            <v>200</v>
          </cell>
        </row>
        <row r="33">
          <cell r="B33" t="str">
            <v>ANTSL1</v>
          </cell>
          <cell r="C33" t="str">
            <v>Antasida DOEN suspensi 60 mL (1)</v>
          </cell>
          <cell r="D33">
            <v>1</v>
          </cell>
          <cell r="E33" t="str">
            <v>botol</v>
          </cell>
          <cell r="F33">
            <v>1</v>
          </cell>
          <cell r="G33">
            <v>1</v>
          </cell>
          <cell r="H33">
            <v>1</v>
          </cell>
          <cell r="I33">
            <v>4371.25</v>
          </cell>
          <cell r="J33">
            <v>4808.375</v>
          </cell>
          <cell r="K33">
            <v>5770.05</v>
          </cell>
          <cell r="L33">
            <v>4900</v>
          </cell>
          <cell r="M33">
            <v>5800</v>
          </cell>
          <cell r="N33">
            <v>6</v>
          </cell>
          <cell r="O33">
            <v>6</v>
          </cell>
          <cell r="P33">
            <v>6</v>
          </cell>
          <cell r="Q33" t="str">
            <v>S2356041</v>
          </cell>
          <cell r="R33">
            <v>45078</v>
          </cell>
          <cell r="S33" t="str">
            <v>KP09/09</v>
          </cell>
          <cell r="T33" t="str">
            <v>PT.PENTA VALENT</v>
          </cell>
          <cell r="U33">
            <v>45078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7</v>
          </cell>
          <cell r="BC33">
            <v>7</v>
          </cell>
        </row>
        <row r="34">
          <cell r="B34" t="str">
            <v>ANTSL2</v>
          </cell>
          <cell r="C34" t="str">
            <v>Antasida DOEN suspensi 60 mL (2)</v>
          </cell>
          <cell r="D34">
            <v>1</v>
          </cell>
          <cell r="E34" t="str">
            <v>botol</v>
          </cell>
          <cell r="F34">
            <v>1</v>
          </cell>
          <cell r="G34">
            <v>1</v>
          </cell>
          <cell r="H34">
            <v>1</v>
          </cell>
          <cell r="I34">
            <v>4371.25</v>
          </cell>
          <cell r="J34">
            <v>4808.375</v>
          </cell>
          <cell r="K34">
            <v>5770.05</v>
          </cell>
          <cell r="L34">
            <v>4900</v>
          </cell>
          <cell r="M34">
            <v>5800</v>
          </cell>
          <cell r="N34">
            <v>17</v>
          </cell>
          <cell r="O34">
            <v>17</v>
          </cell>
          <cell r="P34">
            <v>17</v>
          </cell>
          <cell r="Q34" t="str">
            <v>S2356064</v>
          </cell>
          <cell r="R34">
            <v>45170</v>
          </cell>
          <cell r="S34" t="str">
            <v>KP10/14</v>
          </cell>
          <cell r="T34" t="str">
            <v>PT.PENTA VALENT</v>
          </cell>
          <cell r="U34">
            <v>45170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16</v>
          </cell>
          <cell r="BC34">
            <v>16</v>
          </cell>
        </row>
        <row r="35">
          <cell r="B35" t="str">
            <v>ANTSS4</v>
          </cell>
          <cell r="C35" t="str">
            <v>Antasida DOEN tablet (4)</v>
          </cell>
          <cell r="D35">
            <v>100</v>
          </cell>
          <cell r="E35" t="str">
            <v>tablet</v>
          </cell>
          <cell r="F35">
            <v>100</v>
          </cell>
          <cell r="G35">
            <v>100</v>
          </cell>
          <cell r="H35">
            <v>100</v>
          </cell>
          <cell r="I35">
            <v>131.82064000000003</v>
          </cell>
          <cell r="J35">
            <v>145.00270400000005</v>
          </cell>
          <cell r="K35">
            <v>174.00324480000006</v>
          </cell>
          <cell r="L35">
            <v>200</v>
          </cell>
          <cell r="M35">
            <v>200</v>
          </cell>
          <cell r="N35">
            <v>360</v>
          </cell>
          <cell r="O35">
            <v>360</v>
          </cell>
          <cell r="P35">
            <v>360</v>
          </cell>
          <cell r="Q35" t="str">
            <v>044793</v>
          </cell>
          <cell r="R35">
            <v>45566</v>
          </cell>
          <cell r="S35" t="str">
            <v>KP01/002</v>
          </cell>
          <cell r="T35" t="str">
            <v>PT SINGGASANA WITRA</v>
          </cell>
          <cell r="U35">
            <v>45566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360</v>
          </cell>
          <cell r="BC35">
            <v>360</v>
          </cell>
        </row>
        <row r="36">
          <cell r="B36" t="str">
            <v>ASFLT7</v>
          </cell>
          <cell r="C36" t="str">
            <v>Asam folat  tablet 1 mg(7)</v>
          </cell>
          <cell r="D36">
            <v>100</v>
          </cell>
          <cell r="E36" t="str">
            <v>tablet</v>
          </cell>
          <cell r="F36">
            <v>100</v>
          </cell>
          <cell r="G36">
            <v>100</v>
          </cell>
          <cell r="H36">
            <v>100</v>
          </cell>
          <cell r="I36">
            <v>95.45</v>
          </cell>
          <cell r="J36">
            <v>104.995</v>
          </cell>
          <cell r="K36">
            <v>125.994</v>
          </cell>
          <cell r="L36">
            <v>200</v>
          </cell>
          <cell r="M36">
            <v>200</v>
          </cell>
          <cell r="N36">
            <v>347</v>
          </cell>
          <cell r="O36">
            <v>347</v>
          </cell>
          <cell r="P36">
            <v>347</v>
          </cell>
          <cell r="Q36" t="str">
            <v>013613</v>
          </cell>
          <cell r="R36">
            <v>45748</v>
          </cell>
          <cell r="S36" t="str">
            <v>KP11/1</v>
          </cell>
          <cell r="T36" t="str">
            <v>PT.SINGGASANA WITRA SURYAMAS</v>
          </cell>
          <cell r="U36">
            <v>45748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347</v>
          </cell>
          <cell r="BC36">
            <v>347</v>
          </cell>
        </row>
        <row r="37">
          <cell r="B37" t="str">
            <v>ASMMS10</v>
          </cell>
          <cell r="C37" t="str">
            <v>Asam Mefenamat tablet 500 mg (10)</v>
          </cell>
          <cell r="D37">
            <v>100</v>
          </cell>
          <cell r="E37" t="str">
            <v>tablet</v>
          </cell>
          <cell r="F37">
            <v>100</v>
          </cell>
          <cell r="G37">
            <v>100</v>
          </cell>
          <cell r="H37">
            <v>100</v>
          </cell>
          <cell r="I37">
            <v>100</v>
          </cell>
          <cell r="J37">
            <v>100</v>
          </cell>
          <cell r="K37">
            <v>100</v>
          </cell>
          <cell r="L37">
            <v>100</v>
          </cell>
          <cell r="M37">
            <v>100</v>
          </cell>
          <cell r="N37">
            <v>9</v>
          </cell>
          <cell r="O37">
            <v>9</v>
          </cell>
          <cell r="P37">
            <v>9</v>
          </cell>
          <cell r="Q37" t="str">
            <v>HTMECA16035</v>
          </cell>
          <cell r="R37">
            <v>45290</v>
          </cell>
          <cell r="S37" t="str">
            <v>KP02/2</v>
          </cell>
          <cell r="T37" t="str">
            <v>PT.SINGGASANA WITRA SURYAMAS</v>
          </cell>
          <cell r="U37">
            <v>45290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9</v>
          </cell>
          <cell r="AN37">
            <v>9</v>
          </cell>
          <cell r="AO37">
            <v>9</v>
          </cell>
          <cell r="AP37">
            <v>9</v>
          </cell>
          <cell r="AQ37">
            <v>9</v>
          </cell>
          <cell r="AR37">
            <v>9</v>
          </cell>
          <cell r="AS37">
            <v>9</v>
          </cell>
          <cell r="AT37">
            <v>9</v>
          </cell>
          <cell r="AU37">
            <v>9</v>
          </cell>
          <cell r="AV37">
            <v>9</v>
          </cell>
          <cell r="AW37">
            <v>9</v>
          </cell>
          <cell r="AX37">
            <v>9</v>
          </cell>
          <cell r="AY37">
            <v>9</v>
          </cell>
          <cell r="AZ37">
            <v>9</v>
          </cell>
          <cell r="BA37">
            <v>9</v>
          </cell>
          <cell r="BB37">
            <v>0</v>
          </cell>
          <cell r="BC37">
            <v>0</v>
          </cell>
        </row>
        <row r="38">
          <cell r="B38" t="str">
            <v>ASMMS11</v>
          </cell>
          <cell r="C38" t="str">
            <v>Asam Mefenamat tablet 500 mg (11)</v>
          </cell>
          <cell r="D38">
            <v>100</v>
          </cell>
          <cell r="E38" t="str">
            <v>tablet</v>
          </cell>
          <cell r="F38">
            <v>100</v>
          </cell>
          <cell r="G38">
            <v>100</v>
          </cell>
          <cell r="H38">
            <v>100</v>
          </cell>
          <cell r="I38">
            <v>275</v>
          </cell>
          <cell r="J38">
            <v>302.5</v>
          </cell>
          <cell r="K38">
            <v>363</v>
          </cell>
          <cell r="L38">
            <v>400</v>
          </cell>
          <cell r="M38">
            <v>400</v>
          </cell>
          <cell r="N38">
            <v>160</v>
          </cell>
          <cell r="O38">
            <v>160</v>
          </cell>
          <cell r="P38">
            <v>160</v>
          </cell>
          <cell r="Q38" t="str">
            <v>HTMECA16035</v>
          </cell>
          <cell r="R38">
            <v>45290</v>
          </cell>
          <cell r="S38" t="str">
            <v>KP02/2</v>
          </cell>
          <cell r="T38" t="str">
            <v>PT.SINGGASANA WITRA SURYAMAS</v>
          </cell>
          <cell r="U38">
            <v>10</v>
          </cell>
          <cell r="V38">
            <v>0</v>
          </cell>
          <cell r="W38">
            <v>0</v>
          </cell>
          <cell r="X38">
            <v>10</v>
          </cell>
          <cell r="Y38">
            <v>10</v>
          </cell>
          <cell r="Z38">
            <v>35</v>
          </cell>
          <cell r="AA38">
            <v>10</v>
          </cell>
          <cell r="AB38">
            <v>20</v>
          </cell>
          <cell r="AC38">
            <v>20</v>
          </cell>
          <cell r="AD38">
            <v>20</v>
          </cell>
          <cell r="AE38">
            <v>20</v>
          </cell>
          <cell r="AF38">
            <v>20</v>
          </cell>
          <cell r="AG38">
            <v>25</v>
          </cell>
          <cell r="AH38">
            <v>10</v>
          </cell>
          <cell r="AI38">
            <v>10</v>
          </cell>
          <cell r="AJ38">
            <v>10</v>
          </cell>
          <cell r="AK38">
            <v>10</v>
          </cell>
          <cell r="AL38">
            <v>10</v>
          </cell>
          <cell r="AM38">
            <v>10</v>
          </cell>
          <cell r="AN38">
            <v>10</v>
          </cell>
          <cell r="AO38">
            <v>10</v>
          </cell>
          <cell r="AP38">
            <v>10</v>
          </cell>
          <cell r="AQ38">
            <v>10</v>
          </cell>
          <cell r="AR38">
            <v>10</v>
          </cell>
          <cell r="AS38">
            <v>10</v>
          </cell>
          <cell r="AT38">
            <v>10</v>
          </cell>
          <cell r="AU38">
            <v>10</v>
          </cell>
          <cell r="AV38">
            <v>10</v>
          </cell>
          <cell r="AW38">
            <v>10</v>
          </cell>
          <cell r="AX38">
            <v>10</v>
          </cell>
          <cell r="AY38">
            <v>10</v>
          </cell>
          <cell r="AZ38">
            <v>160</v>
          </cell>
          <cell r="BA38">
            <v>160</v>
          </cell>
          <cell r="BB38">
            <v>0</v>
          </cell>
          <cell r="BC38">
            <v>0</v>
          </cell>
        </row>
        <row r="39">
          <cell r="B39" t="str">
            <v>ASMMS12</v>
          </cell>
          <cell r="C39" t="str">
            <v>Asam Mefenamat tablet 500 mg (12)</v>
          </cell>
          <cell r="D39">
            <v>100</v>
          </cell>
          <cell r="E39" t="str">
            <v>tablet</v>
          </cell>
          <cell r="F39">
            <v>100</v>
          </cell>
          <cell r="G39">
            <v>100</v>
          </cell>
          <cell r="H39">
            <v>100</v>
          </cell>
          <cell r="I39">
            <v>245.465</v>
          </cell>
          <cell r="J39">
            <v>270.01150000000001</v>
          </cell>
          <cell r="K39">
            <v>324.0138</v>
          </cell>
          <cell r="L39">
            <v>300</v>
          </cell>
          <cell r="M39">
            <v>400</v>
          </cell>
          <cell r="N39">
            <v>0</v>
          </cell>
          <cell r="O39">
            <v>200</v>
          </cell>
          <cell r="P39">
            <v>200</v>
          </cell>
          <cell r="Q39" t="str">
            <v>HTMECA21156</v>
          </cell>
          <cell r="R39">
            <v>45292</v>
          </cell>
          <cell r="S39" t="str">
            <v>KP04/3</v>
          </cell>
          <cell r="T39" t="str">
            <v>PT Enseval Putera Megatrading</v>
          </cell>
          <cell r="U39">
            <v>45292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6</v>
          </cell>
          <cell r="AN39">
            <v>6</v>
          </cell>
          <cell r="AO39">
            <v>15</v>
          </cell>
          <cell r="AP39">
            <v>15</v>
          </cell>
          <cell r="AQ39">
            <v>15</v>
          </cell>
          <cell r="AR39">
            <v>15</v>
          </cell>
          <cell r="AS39">
            <v>20</v>
          </cell>
          <cell r="AT39">
            <v>20</v>
          </cell>
          <cell r="AU39">
            <v>20</v>
          </cell>
          <cell r="AV39">
            <v>34</v>
          </cell>
          <cell r="AW39">
            <v>34</v>
          </cell>
          <cell r="AX39">
            <v>34</v>
          </cell>
          <cell r="AY39">
            <v>34</v>
          </cell>
          <cell r="AZ39">
            <v>75</v>
          </cell>
          <cell r="BA39">
            <v>75</v>
          </cell>
          <cell r="BB39">
            <v>125</v>
          </cell>
          <cell r="BC39">
            <v>125</v>
          </cell>
        </row>
        <row r="40">
          <cell r="B40" t="str">
            <v>ASTRK1</v>
          </cell>
          <cell r="C40" t="str">
            <v>Asam Traneksamat 500 mg tablet</v>
          </cell>
          <cell r="D40">
            <v>100</v>
          </cell>
          <cell r="E40" t="str">
            <v>tablet</v>
          </cell>
          <cell r="F40">
            <v>100</v>
          </cell>
          <cell r="G40">
            <v>100</v>
          </cell>
          <cell r="H40">
            <v>100</v>
          </cell>
          <cell r="I40">
            <v>680</v>
          </cell>
          <cell r="J40">
            <v>748</v>
          </cell>
          <cell r="K40">
            <v>897.6</v>
          </cell>
          <cell r="L40">
            <v>800</v>
          </cell>
          <cell r="M40">
            <v>900</v>
          </cell>
          <cell r="N40">
            <v>170</v>
          </cell>
          <cell r="O40">
            <v>170</v>
          </cell>
          <cell r="P40">
            <v>170</v>
          </cell>
          <cell r="Q40" t="str">
            <v>077514</v>
          </cell>
          <cell r="R40">
            <v>0</v>
          </cell>
          <cell r="S40" t="str">
            <v>KP11/10</v>
          </cell>
          <cell r="T40" t="str">
            <v>PT KUDAMAS JAYA MAKMUR SENTOSA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170</v>
          </cell>
          <cell r="BC40">
            <v>170</v>
          </cell>
        </row>
        <row r="41">
          <cell r="B41" t="str">
            <v>ASPL5</v>
          </cell>
          <cell r="C41" t="str">
            <v>Aspillet Chew Tablet 80 mg (5)</v>
          </cell>
          <cell r="D41">
            <v>100</v>
          </cell>
          <cell r="E41" t="str">
            <v>tablet</v>
          </cell>
          <cell r="F41">
            <v>100</v>
          </cell>
          <cell r="G41">
            <v>100</v>
          </cell>
          <cell r="H41">
            <v>100</v>
          </cell>
          <cell r="I41">
            <v>554.5454545454545</v>
          </cell>
          <cell r="J41">
            <v>610</v>
          </cell>
          <cell r="K41">
            <v>732</v>
          </cell>
          <cell r="L41">
            <v>700</v>
          </cell>
          <cell r="M41">
            <v>800</v>
          </cell>
          <cell r="N41">
            <v>400</v>
          </cell>
          <cell r="O41">
            <v>400</v>
          </cell>
          <cell r="P41">
            <v>400</v>
          </cell>
          <cell r="Q41" t="str">
            <v>21165401</v>
          </cell>
          <cell r="R41">
            <v>45292</v>
          </cell>
          <cell r="S41" t="str">
            <v>KP10/20</v>
          </cell>
          <cell r="T41" t="str">
            <v>PT KUDAMAS JAYA MAKMUR SENTOSA</v>
          </cell>
          <cell r="U41">
            <v>45292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30</v>
          </cell>
          <cell r="AB41">
            <v>30</v>
          </cell>
          <cell r="AC41">
            <v>30</v>
          </cell>
          <cell r="AD41">
            <v>30</v>
          </cell>
          <cell r="AE41">
            <v>30</v>
          </cell>
          <cell r="AF41">
            <v>30</v>
          </cell>
          <cell r="AG41">
            <v>30</v>
          </cell>
          <cell r="AH41">
            <v>30</v>
          </cell>
          <cell r="AI41">
            <v>30</v>
          </cell>
          <cell r="AJ41">
            <v>30</v>
          </cell>
          <cell r="AK41">
            <v>30</v>
          </cell>
          <cell r="AL41">
            <v>30</v>
          </cell>
          <cell r="AM41">
            <v>30</v>
          </cell>
          <cell r="AN41">
            <v>30</v>
          </cell>
          <cell r="AO41">
            <v>30</v>
          </cell>
          <cell r="AP41">
            <v>30</v>
          </cell>
          <cell r="AQ41">
            <v>30</v>
          </cell>
          <cell r="AR41">
            <v>30</v>
          </cell>
          <cell r="AS41">
            <v>30</v>
          </cell>
          <cell r="AT41">
            <v>30</v>
          </cell>
          <cell r="AU41">
            <v>30</v>
          </cell>
          <cell r="AV41">
            <v>20</v>
          </cell>
          <cell r="AW41">
            <v>20</v>
          </cell>
          <cell r="AX41">
            <v>20</v>
          </cell>
          <cell r="AY41">
            <v>20</v>
          </cell>
          <cell r="AZ41">
            <v>80</v>
          </cell>
          <cell r="BA41">
            <v>80</v>
          </cell>
          <cell r="BB41">
            <v>320</v>
          </cell>
          <cell r="BC41">
            <v>320</v>
          </cell>
        </row>
        <row r="42">
          <cell r="B42" t="str">
            <v>AZTH2</v>
          </cell>
          <cell r="C42" t="str">
            <v>Azithromycin Dihydrat 500 mg (2)</v>
          </cell>
          <cell r="D42">
            <v>10</v>
          </cell>
          <cell r="E42" t="str">
            <v>tablet</v>
          </cell>
          <cell r="F42">
            <v>10</v>
          </cell>
          <cell r="G42">
            <v>10</v>
          </cell>
          <cell r="H42">
            <v>10</v>
          </cell>
          <cell r="I42">
            <v>7000</v>
          </cell>
          <cell r="J42">
            <v>7700.0000000000009</v>
          </cell>
          <cell r="K42">
            <v>9240</v>
          </cell>
          <cell r="L42">
            <v>7700</v>
          </cell>
          <cell r="M42">
            <v>9300</v>
          </cell>
          <cell r="N42">
            <v>290</v>
          </cell>
          <cell r="O42">
            <v>290</v>
          </cell>
          <cell r="P42">
            <v>290</v>
          </cell>
          <cell r="Q42">
            <v>2103102</v>
          </cell>
          <cell r="R42">
            <v>44986</v>
          </cell>
          <cell r="S42" t="str">
            <v>KP06/06</v>
          </cell>
          <cell r="T42">
            <v>44986</v>
          </cell>
          <cell r="U42">
            <v>44986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5</v>
          </cell>
          <cell r="AC42">
            <v>5</v>
          </cell>
          <cell r="AD42">
            <v>5</v>
          </cell>
          <cell r="AE42">
            <v>5</v>
          </cell>
          <cell r="AF42">
            <v>5</v>
          </cell>
          <cell r="AG42">
            <v>5</v>
          </cell>
          <cell r="AH42">
            <v>5</v>
          </cell>
          <cell r="AI42">
            <v>5</v>
          </cell>
          <cell r="AJ42">
            <v>5</v>
          </cell>
          <cell r="AK42">
            <v>5</v>
          </cell>
          <cell r="AL42">
            <v>5</v>
          </cell>
          <cell r="AM42">
            <v>5</v>
          </cell>
          <cell r="AN42">
            <v>5</v>
          </cell>
          <cell r="AO42">
            <v>5</v>
          </cell>
          <cell r="AP42">
            <v>5</v>
          </cell>
          <cell r="AQ42">
            <v>5</v>
          </cell>
          <cell r="AR42">
            <v>5</v>
          </cell>
          <cell r="AS42">
            <v>5</v>
          </cell>
          <cell r="AT42">
            <v>5</v>
          </cell>
          <cell r="AU42">
            <v>5</v>
          </cell>
          <cell r="AV42">
            <v>5</v>
          </cell>
          <cell r="AW42">
            <v>5</v>
          </cell>
          <cell r="AX42">
            <v>5</v>
          </cell>
          <cell r="AY42">
            <v>5</v>
          </cell>
          <cell r="AZ42">
            <v>5</v>
          </cell>
          <cell r="BA42">
            <v>5</v>
          </cell>
          <cell r="BB42">
            <v>285</v>
          </cell>
          <cell r="BC42">
            <v>285</v>
          </cell>
        </row>
        <row r="43">
          <cell r="B43" t="str">
            <v>BTDNX1</v>
          </cell>
          <cell r="C43" t="str">
            <v>Betadine 5cc</v>
          </cell>
          <cell r="D43">
            <v>1</v>
          </cell>
          <cell r="E43" t="str">
            <v>botol</v>
          </cell>
          <cell r="F43">
            <v>3480</v>
          </cell>
          <cell r="G43">
            <v>3828.0000000000005</v>
          </cell>
          <cell r="H43">
            <v>4593.6000000000004</v>
          </cell>
          <cell r="I43">
            <v>3850</v>
          </cell>
          <cell r="J43">
            <v>4235</v>
          </cell>
          <cell r="K43">
            <v>5082</v>
          </cell>
          <cell r="L43">
            <v>4300</v>
          </cell>
          <cell r="M43">
            <v>5100</v>
          </cell>
          <cell r="N43">
            <v>12</v>
          </cell>
          <cell r="O43">
            <v>12</v>
          </cell>
          <cell r="P43">
            <v>12</v>
          </cell>
          <cell r="Q43" t="str">
            <v>HB18050</v>
          </cell>
          <cell r="R43">
            <v>44743</v>
          </cell>
          <cell r="S43" t="str">
            <v>DO-01607/VI/19</v>
          </cell>
          <cell r="T43" t="str">
            <v>PT. SINGGASANA WITRA SURYAMAS</v>
          </cell>
          <cell r="U43">
            <v>44743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12</v>
          </cell>
          <cell r="BC43">
            <v>12</v>
          </cell>
        </row>
        <row r="44">
          <cell r="B44" t="str">
            <v>BTDNX12</v>
          </cell>
          <cell r="C44" t="str">
            <v>Betadine 5cc (2)</v>
          </cell>
          <cell r="D44">
            <v>1</v>
          </cell>
          <cell r="E44" t="str">
            <v>botol</v>
          </cell>
          <cell r="F44">
            <v>1</v>
          </cell>
          <cell r="G44">
            <v>1</v>
          </cell>
          <cell r="H44">
            <v>1</v>
          </cell>
          <cell r="I44">
            <v>3850</v>
          </cell>
          <cell r="J44">
            <v>4235</v>
          </cell>
          <cell r="K44">
            <v>5082</v>
          </cell>
          <cell r="L44">
            <v>4300</v>
          </cell>
          <cell r="M44">
            <v>5100</v>
          </cell>
          <cell r="N44">
            <v>3</v>
          </cell>
          <cell r="O44">
            <v>3</v>
          </cell>
          <cell r="P44">
            <v>3</v>
          </cell>
          <cell r="Q44" t="str">
            <v>BB19070</v>
          </cell>
          <cell r="R44">
            <v>44927</v>
          </cell>
          <cell r="S44" t="str">
            <v>KP01/002</v>
          </cell>
          <cell r="T44" t="str">
            <v>PT SINGGASANA WITRA</v>
          </cell>
          <cell r="U44">
            <v>44927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3</v>
          </cell>
          <cell r="AM44">
            <v>3</v>
          </cell>
          <cell r="AN44">
            <v>3</v>
          </cell>
          <cell r="AO44">
            <v>3</v>
          </cell>
          <cell r="AP44">
            <v>3</v>
          </cell>
          <cell r="AQ44">
            <v>3</v>
          </cell>
          <cell r="AR44">
            <v>3</v>
          </cell>
          <cell r="AS44">
            <v>3</v>
          </cell>
          <cell r="AT44">
            <v>3</v>
          </cell>
          <cell r="AU44">
            <v>3</v>
          </cell>
          <cell r="AV44">
            <v>3</v>
          </cell>
          <cell r="AW44">
            <v>3</v>
          </cell>
          <cell r="AX44">
            <v>3</v>
          </cell>
          <cell r="AY44">
            <v>3</v>
          </cell>
          <cell r="AZ44">
            <v>3</v>
          </cell>
          <cell r="BA44">
            <v>3</v>
          </cell>
          <cell r="BB44">
            <v>0</v>
          </cell>
          <cell r="BC44">
            <v>0</v>
          </cell>
        </row>
        <row r="45">
          <cell r="B45" t="str">
            <v>BTDNX13</v>
          </cell>
          <cell r="C45" t="str">
            <v>Betadine 5cc (3)</v>
          </cell>
          <cell r="D45">
            <v>1</v>
          </cell>
          <cell r="E45" t="str">
            <v>botol</v>
          </cell>
          <cell r="F45">
            <v>1</v>
          </cell>
          <cell r="G45">
            <v>1</v>
          </cell>
          <cell r="H45">
            <v>1</v>
          </cell>
          <cell r="I45">
            <v>3850</v>
          </cell>
          <cell r="J45">
            <v>4235</v>
          </cell>
          <cell r="K45">
            <v>5082</v>
          </cell>
          <cell r="L45">
            <v>4300</v>
          </cell>
          <cell r="M45">
            <v>5100</v>
          </cell>
          <cell r="N45">
            <v>36</v>
          </cell>
          <cell r="O45">
            <v>36</v>
          </cell>
          <cell r="P45">
            <v>36</v>
          </cell>
          <cell r="Q45" t="str">
            <v>IB19055</v>
          </cell>
          <cell r="R45">
            <v>45139</v>
          </cell>
          <cell r="S45" t="str">
            <v>KP01/002</v>
          </cell>
          <cell r="T45" t="str">
            <v>PT SINGGASANA WITRA</v>
          </cell>
          <cell r="U45">
            <v>45139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36</v>
          </cell>
          <cell r="BC45">
            <v>36</v>
          </cell>
        </row>
        <row r="46">
          <cell r="B46" t="str">
            <v>BTDNG1</v>
          </cell>
          <cell r="C46" t="str">
            <v xml:space="preserve">Betadine Gargle </v>
          </cell>
          <cell r="D46">
            <v>1</v>
          </cell>
          <cell r="E46" t="str">
            <v>botol</v>
          </cell>
          <cell r="F46">
            <v>1</v>
          </cell>
          <cell r="G46">
            <v>1</v>
          </cell>
          <cell r="H46">
            <v>1</v>
          </cell>
          <cell r="I46">
            <v>18000</v>
          </cell>
          <cell r="J46">
            <v>19800</v>
          </cell>
          <cell r="K46">
            <v>23760</v>
          </cell>
          <cell r="L46">
            <v>19800</v>
          </cell>
          <cell r="M46">
            <v>23800</v>
          </cell>
          <cell r="N46">
            <v>34</v>
          </cell>
          <cell r="O46">
            <v>34</v>
          </cell>
          <cell r="P46">
            <v>34</v>
          </cell>
          <cell r="Q46" t="str">
            <v>LB21030</v>
          </cell>
          <cell r="R46">
            <v>45597</v>
          </cell>
          <cell r="S46" t="str">
            <v>KP01/07</v>
          </cell>
          <cell r="T46" t="str">
            <v>PT KUDAMAS JAYA MAKMUR SENTOSA</v>
          </cell>
          <cell r="U46">
            <v>45597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34</v>
          </cell>
          <cell r="BC46">
            <v>34</v>
          </cell>
        </row>
        <row r="47">
          <cell r="B47" t="str">
            <v>BTHSS7</v>
          </cell>
          <cell r="C47" t="str">
            <v>Betahistine 6 mg tablet (7)</v>
          </cell>
          <cell r="D47">
            <v>30</v>
          </cell>
          <cell r="E47" t="str">
            <v>tablet</v>
          </cell>
          <cell r="F47">
            <v>30</v>
          </cell>
          <cell r="G47">
            <v>30</v>
          </cell>
          <cell r="H47">
            <v>30</v>
          </cell>
          <cell r="I47">
            <v>490</v>
          </cell>
          <cell r="J47">
            <v>539</v>
          </cell>
          <cell r="K47">
            <v>646.79999999999995</v>
          </cell>
          <cell r="L47">
            <v>600</v>
          </cell>
          <cell r="M47">
            <v>700</v>
          </cell>
          <cell r="N47">
            <v>254</v>
          </cell>
          <cell r="O47">
            <v>254</v>
          </cell>
          <cell r="P47">
            <v>254</v>
          </cell>
          <cell r="Q47" t="str">
            <v>2109023</v>
          </cell>
          <cell r="R47">
            <v>45170</v>
          </cell>
          <cell r="S47" t="str">
            <v>KP10/12</v>
          </cell>
          <cell r="T47" t="str">
            <v>PT.PENTA VALENT</v>
          </cell>
          <cell r="U47">
            <v>45170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10</v>
          </cell>
          <cell r="AC47">
            <v>10</v>
          </cell>
          <cell r="AD47">
            <v>10</v>
          </cell>
          <cell r="AE47">
            <v>10</v>
          </cell>
          <cell r="AF47">
            <v>10</v>
          </cell>
          <cell r="AG47">
            <v>10</v>
          </cell>
          <cell r="AH47">
            <v>10</v>
          </cell>
          <cell r="AI47">
            <v>10</v>
          </cell>
          <cell r="AJ47">
            <v>10</v>
          </cell>
          <cell r="AK47">
            <v>10</v>
          </cell>
          <cell r="AL47">
            <v>10</v>
          </cell>
          <cell r="AM47">
            <v>10</v>
          </cell>
          <cell r="AN47">
            <v>10</v>
          </cell>
          <cell r="AO47">
            <v>15</v>
          </cell>
          <cell r="AP47">
            <v>15</v>
          </cell>
          <cell r="AQ47">
            <v>15</v>
          </cell>
          <cell r="AR47">
            <v>15</v>
          </cell>
          <cell r="AS47">
            <v>15</v>
          </cell>
          <cell r="AT47">
            <v>15</v>
          </cell>
          <cell r="AU47">
            <v>15</v>
          </cell>
          <cell r="AV47">
            <v>15</v>
          </cell>
          <cell r="AW47">
            <v>15</v>
          </cell>
          <cell r="AX47">
            <v>15</v>
          </cell>
          <cell r="AY47">
            <v>15</v>
          </cell>
          <cell r="AZ47">
            <v>45</v>
          </cell>
          <cell r="BA47">
            <v>45</v>
          </cell>
          <cell r="BB47">
            <v>209</v>
          </cell>
          <cell r="BC47">
            <v>209</v>
          </cell>
        </row>
        <row r="48">
          <cell r="B48" t="str">
            <v>BTMSX6</v>
          </cell>
          <cell r="C48" t="str">
            <v>Betametason 0,1% cream 5 g (6)</v>
          </cell>
          <cell r="D48">
            <v>1</v>
          </cell>
          <cell r="E48" t="str">
            <v>tube</v>
          </cell>
          <cell r="F48">
            <v>1</v>
          </cell>
          <cell r="G48">
            <v>1</v>
          </cell>
          <cell r="H48">
            <v>1</v>
          </cell>
          <cell r="I48">
            <v>2160</v>
          </cell>
          <cell r="J48">
            <v>2376</v>
          </cell>
          <cell r="K48">
            <v>2851.2</v>
          </cell>
          <cell r="L48">
            <v>2400</v>
          </cell>
          <cell r="M48">
            <v>2900</v>
          </cell>
          <cell r="N48">
            <v>10</v>
          </cell>
          <cell r="O48">
            <v>10</v>
          </cell>
          <cell r="P48">
            <v>10</v>
          </cell>
          <cell r="Q48" t="str">
            <v>46455017</v>
          </cell>
          <cell r="R48">
            <v>45870</v>
          </cell>
          <cell r="S48">
            <v>45870</v>
          </cell>
          <cell r="T48">
            <v>45870</v>
          </cell>
          <cell r="U48">
            <v>1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</v>
          </cell>
          <cell r="AA48">
            <v>1</v>
          </cell>
          <cell r="AB48">
            <v>1</v>
          </cell>
          <cell r="AC48">
            <v>1</v>
          </cell>
          <cell r="AD48">
            <v>1</v>
          </cell>
          <cell r="AE48">
            <v>1</v>
          </cell>
          <cell r="AF48">
            <v>1</v>
          </cell>
          <cell r="AG48">
            <v>1</v>
          </cell>
          <cell r="AH48">
            <v>1</v>
          </cell>
          <cell r="AI48">
            <v>1</v>
          </cell>
          <cell r="AJ48">
            <v>1</v>
          </cell>
          <cell r="AK48">
            <v>1</v>
          </cell>
          <cell r="AL48">
            <v>1</v>
          </cell>
          <cell r="AM48">
            <v>1</v>
          </cell>
          <cell r="AN48">
            <v>1</v>
          </cell>
          <cell r="AO48">
            <v>1</v>
          </cell>
          <cell r="AP48">
            <v>1</v>
          </cell>
          <cell r="AQ48">
            <v>1</v>
          </cell>
          <cell r="AR48">
            <v>1</v>
          </cell>
          <cell r="AS48">
            <v>1</v>
          </cell>
          <cell r="AT48">
            <v>1</v>
          </cell>
          <cell r="AU48">
            <v>1</v>
          </cell>
          <cell r="AV48">
            <v>1</v>
          </cell>
          <cell r="AW48">
            <v>1</v>
          </cell>
          <cell r="AX48">
            <v>1</v>
          </cell>
          <cell r="AY48">
            <v>1</v>
          </cell>
          <cell r="AZ48">
            <v>2</v>
          </cell>
          <cell r="BA48">
            <v>2</v>
          </cell>
          <cell r="BB48">
            <v>8</v>
          </cell>
          <cell r="BC48">
            <v>8</v>
          </cell>
        </row>
        <row r="49">
          <cell r="B49" t="str">
            <v>BTMSX7</v>
          </cell>
          <cell r="C49" t="str">
            <v>Betametason 0,1% cream 5 g (7)</v>
          </cell>
          <cell r="D49">
            <v>1</v>
          </cell>
          <cell r="E49" t="str">
            <v>tube</v>
          </cell>
          <cell r="F49">
            <v>1</v>
          </cell>
          <cell r="G49">
            <v>1</v>
          </cell>
          <cell r="H49">
            <v>1</v>
          </cell>
          <cell r="I49">
            <v>4545.2365</v>
          </cell>
          <cell r="J49">
            <v>4999.7601500000001</v>
          </cell>
          <cell r="K49">
            <v>5999.7121799999995</v>
          </cell>
          <cell r="L49">
            <v>5000</v>
          </cell>
          <cell r="M49">
            <v>6000</v>
          </cell>
          <cell r="N49">
            <v>14</v>
          </cell>
          <cell r="O49">
            <v>14</v>
          </cell>
          <cell r="P49">
            <v>14</v>
          </cell>
          <cell r="Q49" t="str">
            <v>6518</v>
          </cell>
          <cell r="R49">
            <v>45200</v>
          </cell>
          <cell r="S49" t="str">
            <v>KP01/04</v>
          </cell>
          <cell r="T49" t="str">
            <v>PT SINGGASANA WITRA SURYAMAS</v>
          </cell>
          <cell r="U49">
            <v>45200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4</v>
          </cell>
          <cell r="AM49">
            <v>4</v>
          </cell>
          <cell r="AN49">
            <v>4</v>
          </cell>
          <cell r="AO49">
            <v>4</v>
          </cell>
          <cell r="AP49">
            <v>4</v>
          </cell>
          <cell r="AQ49">
            <v>4</v>
          </cell>
          <cell r="AR49">
            <v>4</v>
          </cell>
          <cell r="AS49">
            <v>2</v>
          </cell>
          <cell r="AT49">
            <v>2</v>
          </cell>
          <cell r="AU49">
            <v>2</v>
          </cell>
          <cell r="AV49">
            <v>1</v>
          </cell>
          <cell r="AW49">
            <v>1</v>
          </cell>
          <cell r="AX49">
            <v>1</v>
          </cell>
          <cell r="AY49">
            <v>1</v>
          </cell>
          <cell r="AZ49">
            <v>9</v>
          </cell>
          <cell r="BA49">
            <v>9</v>
          </cell>
          <cell r="BB49">
            <v>5</v>
          </cell>
          <cell r="BC49">
            <v>5</v>
          </cell>
        </row>
        <row r="50">
          <cell r="B50" t="str">
            <v>BNSNX14</v>
          </cell>
          <cell r="C50" t="str">
            <v>Betason-N cream 5 g (14)</v>
          </cell>
          <cell r="D50">
            <v>1</v>
          </cell>
          <cell r="E50" t="str">
            <v>tube</v>
          </cell>
          <cell r="F50">
            <v>1</v>
          </cell>
          <cell r="G50">
            <v>1</v>
          </cell>
          <cell r="H50">
            <v>1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 t="str">
            <v>K13202W</v>
          </cell>
          <cell r="R50">
            <v>45598</v>
          </cell>
          <cell r="S50">
            <v>45598</v>
          </cell>
          <cell r="T50">
            <v>45598</v>
          </cell>
          <cell r="U50">
            <v>45598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1</v>
          </cell>
          <cell r="AN50">
            <v>1</v>
          </cell>
          <cell r="AO50">
            <v>1</v>
          </cell>
          <cell r="AP50">
            <v>1</v>
          </cell>
          <cell r="AQ50">
            <v>1</v>
          </cell>
          <cell r="AR50">
            <v>1</v>
          </cell>
          <cell r="AS50">
            <v>1</v>
          </cell>
          <cell r="AT50">
            <v>1</v>
          </cell>
          <cell r="AU50">
            <v>1</v>
          </cell>
          <cell r="AV50">
            <v>1</v>
          </cell>
          <cell r="AW50">
            <v>1</v>
          </cell>
          <cell r="AX50">
            <v>1</v>
          </cell>
          <cell r="AY50">
            <v>1</v>
          </cell>
          <cell r="AZ50">
            <v>1</v>
          </cell>
          <cell r="BA50">
            <v>1</v>
          </cell>
          <cell r="BB50">
            <v>0</v>
          </cell>
          <cell r="BC50">
            <v>0</v>
          </cell>
        </row>
        <row r="51">
          <cell r="B51" t="str">
            <v>BNSNX15</v>
          </cell>
          <cell r="C51" t="str">
            <v>Betason-N cream 5 g (15)</v>
          </cell>
          <cell r="D51">
            <v>1</v>
          </cell>
          <cell r="E51" t="str">
            <v>tube</v>
          </cell>
          <cell r="F51">
            <v>1</v>
          </cell>
          <cell r="G51">
            <v>1</v>
          </cell>
          <cell r="H51">
            <v>1</v>
          </cell>
          <cell r="I51">
            <v>10045</v>
          </cell>
          <cell r="J51">
            <v>11049.5</v>
          </cell>
          <cell r="K51">
            <v>13259.4</v>
          </cell>
          <cell r="L51">
            <v>11100</v>
          </cell>
          <cell r="M51">
            <v>13300</v>
          </cell>
          <cell r="N51">
            <v>9</v>
          </cell>
          <cell r="O51">
            <v>9</v>
          </cell>
          <cell r="P51">
            <v>9</v>
          </cell>
          <cell r="Q51" t="str">
            <v>K13202W</v>
          </cell>
          <cell r="R51">
            <v>45597</v>
          </cell>
          <cell r="S51" t="str">
            <v>KP03/3</v>
          </cell>
          <cell r="T51" t="str">
            <v>PT PLANET EXCELENCIA PHARMACY</v>
          </cell>
          <cell r="U51">
            <v>1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1</v>
          </cell>
          <cell r="AA51">
            <v>1</v>
          </cell>
          <cell r="AB51">
            <v>2</v>
          </cell>
          <cell r="AC51">
            <v>2</v>
          </cell>
          <cell r="AD51">
            <v>2</v>
          </cell>
          <cell r="AE51">
            <v>1</v>
          </cell>
          <cell r="AF51">
            <v>1</v>
          </cell>
          <cell r="AG51">
            <v>1</v>
          </cell>
          <cell r="AH51">
            <v>1</v>
          </cell>
          <cell r="AI51">
            <v>1</v>
          </cell>
          <cell r="AJ51">
            <v>1</v>
          </cell>
          <cell r="AK51">
            <v>1</v>
          </cell>
          <cell r="AL51">
            <v>3</v>
          </cell>
          <cell r="AM51">
            <v>3</v>
          </cell>
          <cell r="AN51">
            <v>3</v>
          </cell>
          <cell r="AO51">
            <v>3</v>
          </cell>
          <cell r="AP51">
            <v>3</v>
          </cell>
          <cell r="AQ51">
            <v>3</v>
          </cell>
          <cell r="AR51">
            <v>3</v>
          </cell>
          <cell r="AS51">
            <v>3</v>
          </cell>
          <cell r="AT51">
            <v>3</v>
          </cell>
          <cell r="AU51">
            <v>3</v>
          </cell>
          <cell r="AV51">
            <v>3</v>
          </cell>
          <cell r="AW51">
            <v>3</v>
          </cell>
          <cell r="AX51">
            <v>3</v>
          </cell>
          <cell r="AY51">
            <v>3</v>
          </cell>
          <cell r="AZ51">
            <v>9</v>
          </cell>
          <cell r="BA51">
            <v>9</v>
          </cell>
          <cell r="BB51">
            <v>0</v>
          </cell>
          <cell r="BC51">
            <v>0</v>
          </cell>
        </row>
        <row r="52">
          <cell r="B52" t="str">
            <v>BNSNX16</v>
          </cell>
          <cell r="C52" t="str">
            <v>Betason-N cream 5 g (16)</v>
          </cell>
          <cell r="D52">
            <v>1</v>
          </cell>
          <cell r="E52" t="str">
            <v>tube</v>
          </cell>
          <cell r="F52">
            <v>1</v>
          </cell>
          <cell r="G52">
            <v>1</v>
          </cell>
          <cell r="H52">
            <v>1</v>
          </cell>
          <cell r="I52">
            <v>11287.878787878786</v>
          </cell>
          <cell r="J52">
            <v>12416.666666666666</v>
          </cell>
          <cell r="K52">
            <v>14899.999999999998</v>
          </cell>
          <cell r="L52">
            <v>12500</v>
          </cell>
          <cell r="M52">
            <v>14900</v>
          </cell>
          <cell r="N52">
            <v>0</v>
          </cell>
          <cell r="O52">
            <v>12</v>
          </cell>
          <cell r="P52">
            <v>12</v>
          </cell>
          <cell r="Q52" t="str">
            <v>A20041W</v>
          </cell>
          <cell r="R52">
            <v>45658</v>
          </cell>
          <cell r="S52" t="str">
            <v>KP04/4</v>
          </cell>
          <cell r="T52" t="str">
            <v>PT KUDAMAS JAYA MAKMUR SENTOSA</v>
          </cell>
          <cell r="U52">
            <v>45658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1</v>
          </cell>
          <cell r="AQ52">
            <v>1</v>
          </cell>
          <cell r="AR52">
            <v>1</v>
          </cell>
          <cell r="AS52">
            <v>1</v>
          </cell>
          <cell r="AT52">
            <v>1</v>
          </cell>
          <cell r="AU52">
            <v>1</v>
          </cell>
          <cell r="AV52">
            <v>1</v>
          </cell>
          <cell r="AW52">
            <v>1</v>
          </cell>
          <cell r="AX52">
            <v>1</v>
          </cell>
          <cell r="AY52">
            <v>1</v>
          </cell>
          <cell r="AZ52">
            <v>3</v>
          </cell>
          <cell r="BA52">
            <v>3</v>
          </cell>
          <cell r="BB52">
            <v>9</v>
          </cell>
          <cell r="BC52">
            <v>9</v>
          </cell>
        </row>
        <row r="53">
          <cell r="B53" t="str">
            <v>BPLCX1</v>
          </cell>
          <cell r="C53" t="str">
            <v xml:space="preserve">Bioplacenton gel 15 g </v>
          </cell>
          <cell r="D53">
            <v>1</v>
          </cell>
          <cell r="E53" t="str">
            <v>tube</v>
          </cell>
          <cell r="F53">
            <v>12865</v>
          </cell>
          <cell r="G53">
            <v>14151.500000000002</v>
          </cell>
          <cell r="H53">
            <v>16981.800000000003</v>
          </cell>
          <cell r="I53">
            <v>12865</v>
          </cell>
          <cell r="J53">
            <v>14151.500000000002</v>
          </cell>
          <cell r="K53">
            <v>16981.800000000003</v>
          </cell>
          <cell r="L53">
            <v>14200</v>
          </cell>
          <cell r="M53">
            <v>17000</v>
          </cell>
          <cell r="N53">
            <v>1</v>
          </cell>
          <cell r="O53">
            <v>1</v>
          </cell>
          <cell r="P53">
            <v>1</v>
          </cell>
          <cell r="Q53" t="str">
            <v>KCBPCA05756</v>
          </cell>
          <cell r="R53">
            <v>44835</v>
          </cell>
          <cell r="S53" t="str">
            <v>DO-10131/III/19</v>
          </cell>
          <cell r="T53" t="str">
            <v>PT SINGGASANA WITRA SURYAMAS</v>
          </cell>
          <cell r="U53">
            <v>44835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1</v>
          </cell>
          <cell r="BC53">
            <v>1</v>
          </cell>
        </row>
        <row r="54">
          <cell r="B54" t="str">
            <v>BPLCX2</v>
          </cell>
          <cell r="C54" t="str">
            <v>Bioplacenton gel 15 g (2)</v>
          </cell>
          <cell r="D54">
            <v>1</v>
          </cell>
          <cell r="E54" t="str">
            <v>tube</v>
          </cell>
          <cell r="F54">
            <v>1</v>
          </cell>
          <cell r="G54">
            <v>1</v>
          </cell>
          <cell r="H54">
            <v>1</v>
          </cell>
          <cell r="I54">
            <v>22000</v>
          </cell>
          <cell r="J54">
            <v>24200.000000000004</v>
          </cell>
          <cell r="K54">
            <v>29040.000000000004</v>
          </cell>
          <cell r="L54">
            <v>24200</v>
          </cell>
          <cell r="M54">
            <v>29100</v>
          </cell>
          <cell r="N54">
            <v>10</v>
          </cell>
          <cell r="O54">
            <v>10</v>
          </cell>
          <cell r="P54">
            <v>10</v>
          </cell>
          <cell r="Q54" t="str">
            <v>KCBPCA14910</v>
          </cell>
          <cell r="R54">
            <v>45139</v>
          </cell>
          <cell r="S54" t="str">
            <v>KP11/2</v>
          </cell>
          <cell r="T54" t="str">
            <v>PT.ENSEVAL PUTERA MEGATRADING</v>
          </cell>
          <cell r="U54">
            <v>45139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1</v>
          </cell>
          <cell r="AU54">
            <v>1</v>
          </cell>
          <cell r="AV54">
            <v>1</v>
          </cell>
          <cell r="AW54">
            <v>1</v>
          </cell>
          <cell r="AX54">
            <v>1</v>
          </cell>
          <cell r="AY54">
            <v>1</v>
          </cell>
          <cell r="AZ54">
            <v>1</v>
          </cell>
          <cell r="BA54">
            <v>1</v>
          </cell>
          <cell r="BB54">
            <v>9</v>
          </cell>
          <cell r="BC54">
            <v>9</v>
          </cell>
        </row>
        <row r="55">
          <cell r="B55" t="str">
            <v>BSLV1</v>
          </cell>
          <cell r="C55" t="str">
            <v>Bisolvon Solution 50mL</v>
          </cell>
          <cell r="D55">
            <v>1</v>
          </cell>
          <cell r="E55" t="str">
            <v>botol</v>
          </cell>
          <cell r="F55">
            <v>1</v>
          </cell>
          <cell r="G55">
            <v>1</v>
          </cell>
          <cell r="H55">
            <v>1</v>
          </cell>
          <cell r="I55">
            <v>76363.636363636353</v>
          </cell>
          <cell r="J55">
            <v>84000</v>
          </cell>
          <cell r="K55">
            <v>100800</v>
          </cell>
          <cell r="L55">
            <v>84000</v>
          </cell>
          <cell r="M55">
            <v>100800</v>
          </cell>
          <cell r="N55">
            <v>1</v>
          </cell>
          <cell r="O55">
            <v>1</v>
          </cell>
          <cell r="P55">
            <v>1</v>
          </cell>
          <cell r="Q55" t="str">
            <v>21100528</v>
          </cell>
          <cell r="R55">
            <v>45536</v>
          </cell>
          <cell r="S55" t="str">
            <v>KP01/07</v>
          </cell>
          <cell r="T55" t="str">
            <v>PT KUDAMAS JAYA MAKMUR SENTOSA</v>
          </cell>
          <cell r="U55">
            <v>45536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1</v>
          </cell>
          <cell r="BB55">
            <v>0</v>
          </cell>
          <cell r="BC55">
            <v>0</v>
          </cell>
        </row>
        <row r="56">
          <cell r="B56" t="str">
            <v>BISO1</v>
          </cell>
          <cell r="C56" t="str">
            <v>Bisoprolol Fumarate tablet 2.5 mg</v>
          </cell>
          <cell r="D56">
            <v>100</v>
          </cell>
          <cell r="E56" t="str">
            <v>tablet</v>
          </cell>
          <cell r="F56">
            <v>100</v>
          </cell>
          <cell r="G56">
            <v>100</v>
          </cell>
          <cell r="H56">
            <v>100</v>
          </cell>
          <cell r="I56">
            <v>450</v>
          </cell>
          <cell r="J56">
            <v>495.00000000000006</v>
          </cell>
          <cell r="K56">
            <v>594</v>
          </cell>
          <cell r="L56">
            <v>500</v>
          </cell>
          <cell r="M56">
            <v>600</v>
          </cell>
          <cell r="N56">
            <v>0</v>
          </cell>
          <cell r="O56">
            <v>300</v>
          </cell>
          <cell r="P56">
            <v>300</v>
          </cell>
          <cell r="Q56" t="str">
            <v>HTBSPE21038</v>
          </cell>
          <cell r="R56">
            <v>45323</v>
          </cell>
          <cell r="S56" t="str">
            <v>KP04/3</v>
          </cell>
          <cell r="T56" t="str">
            <v>PT Enseval Putera Megatrading</v>
          </cell>
          <cell r="U56">
            <v>45323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30</v>
          </cell>
          <cell r="AH56">
            <v>30</v>
          </cell>
          <cell r="AI56">
            <v>30</v>
          </cell>
          <cell r="AJ56">
            <v>30</v>
          </cell>
          <cell r="AK56">
            <v>30</v>
          </cell>
          <cell r="AL56">
            <v>30</v>
          </cell>
          <cell r="AM56">
            <v>30</v>
          </cell>
          <cell r="AN56">
            <v>30</v>
          </cell>
          <cell r="AO56">
            <v>30</v>
          </cell>
          <cell r="AP56">
            <v>30</v>
          </cell>
          <cell r="AQ56">
            <v>30</v>
          </cell>
          <cell r="AR56">
            <v>30</v>
          </cell>
          <cell r="AS56">
            <v>30</v>
          </cell>
          <cell r="AT56">
            <v>30</v>
          </cell>
          <cell r="AU56">
            <v>30</v>
          </cell>
          <cell r="AV56">
            <v>30</v>
          </cell>
          <cell r="AW56">
            <v>30</v>
          </cell>
          <cell r="AX56">
            <v>30</v>
          </cell>
          <cell r="AY56">
            <v>30</v>
          </cell>
          <cell r="AZ56">
            <v>90</v>
          </cell>
          <cell r="BA56">
            <v>90</v>
          </cell>
          <cell r="BB56">
            <v>210</v>
          </cell>
          <cell r="BC56">
            <v>210</v>
          </cell>
        </row>
        <row r="57">
          <cell r="B57">
            <v>210</v>
          </cell>
          <cell r="C57">
            <v>210</v>
          </cell>
          <cell r="D57">
            <v>210</v>
          </cell>
          <cell r="E57">
            <v>210</v>
          </cell>
          <cell r="F57">
            <v>210</v>
          </cell>
          <cell r="G57">
            <v>210</v>
          </cell>
          <cell r="H57">
            <v>210</v>
          </cell>
          <cell r="I57">
            <v>210</v>
          </cell>
          <cell r="J57">
            <v>210</v>
          </cell>
          <cell r="K57">
            <v>210</v>
          </cell>
          <cell r="L57">
            <v>210</v>
          </cell>
          <cell r="M57">
            <v>210</v>
          </cell>
          <cell r="N57">
            <v>210</v>
          </cell>
          <cell r="O57">
            <v>210</v>
          </cell>
          <cell r="P57">
            <v>210</v>
          </cell>
          <cell r="Q57">
            <v>210</v>
          </cell>
          <cell r="R57">
            <v>210</v>
          </cell>
          <cell r="S57">
            <v>210</v>
          </cell>
          <cell r="T57">
            <v>210</v>
          </cell>
          <cell r="U57">
            <v>210</v>
          </cell>
          <cell r="V57">
            <v>210</v>
          </cell>
          <cell r="W57">
            <v>210</v>
          </cell>
          <cell r="X57">
            <v>210</v>
          </cell>
          <cell r="Y57">
            <v>210</v>
          </cell>
          <cell r="Z57">
            <v>210</v>
          </cell>
          <cell r="AA57">
            <v>210</v>
          </cell>
          <cell r="AB57">
            <v>210</v>
          </cell>
          <cell r="AC57">
            <v>210</v>
          </cell>
          <cell r="AD57">
            <v>210</v>
          </cell>
          <cell r="AE57">
            <v>210</v>
          </cell>
          <cell r="AF57">
            <v>210</v>
          </cell>
          <cell r="AG57">
            <v>210</v>
          </cell>
          <cell r="AH57">
            <v>210</v>
          </cell>
          <cell r="AI57">
            <v>210</v>
          </cell>
          <cell r="AJ57">
            <v>210</v>
          </cell>
          <cell r="AK57">
            <v>210</v>
          </cell>
          <cell r="AL57">
            <v>210</v>
          </cell>
          <cell r="AM57">
            <v>210</v>
          </cell>
          <cell r="AN57">
            <v>210</v>
          </cell>
          <cell r="AO57">
            <v>210</v>
          </cell>
          <cell r="AP57">
            <v>210</v>
          </cell>
          <cell r="AQ57">
            <v>210</v>
          </cell>
          <cell r="AR57">
            <v>210</v>
          </cell>
          <cell r="AS57">
            <v>210</v>
          </cell>
          <cell r="AT57">
            <v>210</v>
          </cell>
          <cell r="AU57">
            <v>210</v>
          </cell>
          <cell r="AV57">
            <v>210</v>
          </cell>
          <cell r="AW57">
            <v>210</v>
          </cell>
          <cell r="AX57">
            <v>210</v>
          </cell>
          <cell r="AY57">
            <v>210</v>
          </cell>
          <cell r="AZ57">
            <v>210</v>
          </cell>
          <cell r="BA57">
            <v>210</v>
          </cell>
          <cell r="BB57">
            <v>210</v>
          </cell>
          <cell r="BC57">
            <v>210</v>
          </cell>
        </row>
        <row r="58">
          <cell r="B58" t="str">
            <v>BFCMB4</v>
          </cell>
          <cell r="C58" t="str">
            <v>Bufacomb in orabase 5 g (4)</v>
          </cell>
          <cell r="D58">
            <v>1</v>
          </cell>
          <cell r="E58" t="str">
            <v>tube</v>
          </cell>
          <cell r="F58">
            <v>1</v>
          </cell>
          <cell r="G58">
            <v>1</v>
          </cell>
          <cell r="H58">
            <v>1</v>
          </cell>
          <cell r="I58">
            <v>15818.181818181816</v>
          </cell>
          <cell r="J58">
            <v>17400</v>
          </cell>
          <cell r="K58">
            <v>20880</v>
          </cell>
          <cell r="L58">
            <v>17400</v>
          </cell>
          <cell r="M58">
            <v>20900</v>
          </cell>
          <cell r="N58">
            <v>8</v>
          </cell>
          <cell r="O58">
            <v>8</v>
          </cell>
          <cell r="P58">
            <v>8</v>
          </cell>
          <cell r="Q58" t="str">
            <v>H0208101</v>
          </cell>
          <cell r="R58">
            <v>45139</v>
          </cell>
          <cell r="S58" t="str">
            <v>KP01/03</v>
          </cell>
          <cell r="T58" t="str">
            <v>PT KUDAMAS JAYA MAKMUR SENTOSA</v>
          </cell>
          <cell r="U58">
            <v>1</v>
          </cell>
          <cell r="V58">
            <v>0</v>
          </cell>
          <cell r="W58">
            <v>0</v>
          </cell>
          <cell r="X58">
            <v>1</v>
          </cell>
          <cell r="Y58">
            <v>1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D58">
            <v>1</v>
          </cell>
          <cell r="AE58">
            <v>1</v>
          </cell>
          <cell r="AF58">
            <v>1</v>
          </cell>
          <cell r="AG58">
            <v>1</v>
          </cell>
          <cell r="AH58">
            <v>2</v>
          </cell>
          <cell r="AI58">
            <v>2</v>
          </cell>
          <cell r="AJ58">
            <v>2</v>
          </cell>
          <cell r="AK58">
            <v>2</v>
          </cell>
          <cell r="AL58">
            <v>2</v>
          </cell>
          <cell r="AM58">
            <v>2</v>
          </cell>
          <cell r="AN58">
            <v>2</v>
          </cell>
          <cell r="AO58">
            <v>2</v>
          </cell>
          <cell r="AP58">
            <v>2</v>
          </cell>
          <cell r="AQ58">
            <v>2</v>
          </cell>
          <cell r="AR58">
            <v>2</v>
          </cell>
          <cell r="AS58">
            <v>2</v>
          </cell>
          <cell r="AT58">
            <v>2</v>
          </cell>
          <cell r="AU58">
            <v>2</v>
          </cell>
          <cell r="AV58">
            <v>2</v>
          </cell>
          <cell r="AW58">
            <v>2</v>
          </cell>
          <cell r="AX58">
            <v>2</v>
          </cell>
          <cell r="AY58">
            <v>2</v>
          </cell>
          <cell r="AZ58">
            <v>4</v>
          </cell>
          <cell r="BA58">
            <v>4</v>
          </cell>
          <cell r="BB58">
            <v>4</v>
          </cell>
          <cell r="BC58">
            <v>4</v>
          </cell>
        </row>
        <row r="59">
          <cell r="B59" t="str">
            <v>BRCR1</v>
          </cell>
          <cell r="C59" t="str">
            <v>Burnazin Krim 35 gram</v>
          </cell>
          <cell r="D59">
            <v>1</v>
          </cell>
          <cell r="E59" t="str">
            <v>tube</v>
          </cell>
          <cell r="F59">
            <v>1</v>
          </cell>
          <cell r="G59">
            <v>1</v>
          </cell>
          <cell r="H59">
            <v>1</v>
          </cell>
          <cell r="I59">
            <v>62272.727272727265</v>
          </cell>
          <cell r="J59">
            <v>68500</v>
          </cell>
          <cell r="K59">
            <v>82200</v>
          </cell>
          <cell r="L59">
            <v>68500</v>
          </cell>
          <cell r="M59">
            <v>82200</v>
          </cell>
          <cell r="N59">
            <v>6</v>
          </cell>
          <cell r="O59">
            <v>6</v>
          </cell>
          <cell r="P59">
            <v>6</v>
          </cell>
          <cell r="Q59" t="str">
            <v>1AG1359</v>
          </cell>
          <cell r="R59">
            <v>45474</v>
          </cell>
          <cell r="S59" t="str">
            <v>KP11/4</v>
          </cell>
          <cell r="T59" t="str">
            <v>PT KUDAMAS JAYA MAKMUR SENTOSA</v>
          </cell>
          <cell r="U59">
            <v>45474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6</v>
          </cell>
          <cell r="BC59">
            <v>6</v>
          </cell>
        </row>
        <row r="60">
          <cell r="B60" t="str">
            <v>BSCPS22</v>
          </cell>
          <cell r="C60" t="str">
            <v>Buscopan plus tablet 10 mg (2)</v>
          </cell>
          <cell r="D60">
            <v>100</v>
          </cell>
          <cell r="E60" t="str">
            <v>tablet</v>
          </cell>
          <cell r="F60">
            <v>100</v>
          </cell>
          <cell r="G60">
            <v>100</v>
          </cell>
          <cell r="H60">
            <v>100</v>
          </cell>
          <cell r="I60">
            <v>4199.0652</v>
          </cell>
          <cell r="J60">
            <v>4618.9717200000005</v>
          </cell>
          <cell r="K60">
            <v>5542.7660640000004</v>
          </cell>
          <cell r="L60">
            <v>4700</v>
          </cell>
          <cell r="M60">
            <v>5600</v>
          </cell>
          <cell r="N60">
            <v>0</v>
          </cell>
          <cell r="O60">
            <v>100</v>
          </cell>
          <cell r="P60">
            <v>100</v>
          </cell>
          <cell r="Q60" t="str">
            <v>21090506</v>
          </cell>
          <cell r="R60">
            <v>45170</v>
          </cell>
          <cell r="S60" t="str">
            <v>KP04/3</v>
          </cell>
          <cell r="T60" t="str">
            <v>PT Enseval Putera Megatrading</v>
          </cell>
          <cell r="U60">
            <v>45170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10</v>
          </cell>
          <cell r="AN60">
            <v>10</v>
          </cell>
          <cell r="AO60">
            <v>10</v>
          </cell>
          <cell r="AP60">
            <v>10</v>
          </cell>
          <cell r="AQ60">
            <v>10</v>
          </cell>
          <cell r="AR60">
            <v>10</v>
          </cell>
          <cell r="AS60">
            <v>10</v>
          </cell>
          <cell r="AT60">
            <v>10</v>
          </cell>
          <cell r="AU60">
            <v>10</v>
          </cell>
          <cell r="AV60">
            <v>10</v>
          </cell>
          <cell r="AW60">
            <v>10</v>
          </cell>
          <cell r="AX60">
            <v>10</v>
          </cell>
          <cell r="AY60">
            <v>10</v>
          </cell>
          <cell r="AZ60">
            <v>40</v>
          </cell>
          <cell r="BA60">
            <v>40</v>
          </cell>
          <cell r="BB60">
            <v>60</v>
          </cell>
          <cell r="BC60">
            <v>60</v>
          </cell>
        </row>
        <row r="61">
          <cell r="B61" t="str">
            <v>BSCPS13</v>
          </cell>
          <cell r="C61" t="str">
            <v>Buscopan tablet 10 mg (3)</v>
          </cell>
          <cell r="D61">
            <v>100</v>
          </cell>
          <cell r="E61" t="str">
            <v>tablet</v>
          </cell>
          <cell r="F61">
            <v>100</v>
          </cell>
          <cell r="G61">
            <v>100</v>
          </cell>
          <cell r="H61">
            <v>100</v>
          </cell>
          <cell r="I61">
            <v>2947.272727272727</v>
          </cell>
          <cell r="J61">
            <v>3242</v>
          </cell>
          <cell r="K61">
            <v>3890.3999999999996</v>
          </cell>
          <cell r="L61">
            <v>3300</v>
          </cell>
          <cell r="M61">
            <v>3900</v>
          </cell>
          <cell r="N61">
            <v>29</v>
          </cell>
          <cell r="O61">
            <v>29</v>
          </cell>
          <cell r="P61">
            <v>29</v>
          </cell>
          <cell r="Q61" t="str">
            <v>19060941</v>
          </cell>
          <cell r="R61">
            <v>44713</v>
          </cell>
          <cell r="S61" t="str">
            <v>KP10/1</v>
          </cell>
          <cell r="T61" t="str">
            <v>APOTEK BUMI MEDIKA GANESA</v>
          </cell>
          <cell r="U61">
            <v>44713</v>
          </cell>
          <cell r="V61">
            <v>0</v>
          </cell>
          <cell r="W61">
            <v>0</v>
          </cell>
          <cell r="X61">
            <v>0</v>
          </cell>
          <cell r="Y61">
            <v>10</v>
          </cell>
          <cell r="Z61">
            <v>10</v>
          </cell>
          <cell r="AA61">
            <v>10</v>
          </cell>
          <cell r="AB61">
            <v>9</v>
          </cell>
          <cell r="AC61">
            <v>9</v>
          </cell>
          <cell r="AD61">
            <v>9</v>
          </cell>
          <cell r="AE61">
            <v>9</v>
          </cell>
          <cell r="AF61">
            <v>9</v>
          </cell>
          <cell r="AG61">
            <v>9</v>
          </cell>
          <cell r="AH61">
            <v>9</v>
          </cell>
          <cell r="AI61">
            <v>9</v>
          </cell>
          <cell r="AJ61">
            <v>9</v>
          </cell>
          <cell r="AK61">
            <v>9</v>
          </cell>
          <cell r="AL61">
            <v>9</v>
          </cell>
          <cell r="AM61">
            <v>9</v>
          </cell>
          <cell r="AN61">
            <v>9</v>
          </cell>
          <cell r="AO61">
            <v>9</v>
          </cell>
          <cell r="AP61">
            <v>9</v>
          </cell>
          <cell r="AQ61">
            <v>9</v>
          </cell>
          <cell r="AR61">
            <v>9</v>
          </cell>
          <cell r="AS61">
            <v>9</v>
          </cell>
          <cell r="AT61">
            <v>9</v>
          </cell>
          <cell r="AU61">
            <v>9</v>
          </cell>
          <cell r="AV61">
            <v>9</v>
          </cell>
          <cell r="AW61">
            <v>9</v>
          </cell>
          <cell r="AX61">
            <v>9</v>
          </cell>
          <cell r="AY61">
            <v>9</v>
          </cell>
          <cell r="AZ61">
            <v>29</v>
          </cell>
          <cell r="BA61">
            <v>29</v>
          </cell>
          <cell r="BB61">
            <v>0</v>
          </cell>
          <cell r="BC61">
            <v>0</v>
          </cell>
        </row>
        <row r="62">
          <cell r="B62" t="str">
            <v>BSCPS14</v>
          </cell>
          <cell r="C62" t="str">
            <v>Buscopan tablet 10 mg (4)</v>
          </cell>
          <cell r="D62">
            <v>100</v>
          </cell>
          <cell r="E62" t="str">
            <v>tablet</v>
          </cell>
          <cell r="F62">
            <v>100</v>
          </cell>
          <cell r="G62">
            <v>100</v>
          </cell>
          <cell r="H62">
            <v>100</v>
          </cell>
          <cell r="I62">
            <v>3123.29</v>
          </cell>
          <cell r="J62">
            <v>3435.6190000000001</v>
          </cell>
          <cell r="K62">
            <v>4122.7428</v>
          </cell>
          <cell r="L62">
            <v>3500</v>
          </cell>
          <cell r="M62">
            <v>4200</v>
          </cell>
          <cell r="N62">
            <v>100</v>
          </cell>
          <cell r="O62">
            <v>100</v>
          </cell>
          <cell r="P62">
            <v>100</v>
          </cell>
          <cell r="Q62" t="str">
            <v>21040213</v>
          </cell>
          <cell r="R62">
            <v>45352</v>
          </cell>
          <cell r="S62" t="str">
            <v>KP10/7</v>
          </cell>
          <cell r="T62" t="str">
            <v>PT.SINGGASANA WITRA SURYAMAS</v>
          </cell>
          <cell r="U62">
            <v>45352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1</v>
          </cell>
          <cell r="AC62">
            <v>1</v>
          </cell>
          <cell r="AD62">
            <v>1</v>
          </cell>
          <cell r="AE62">
            <v>1</v>
          </cell>
          <cell r="AF62">
            <v>1</v>
          </cell>
          <cell r="AG62">
            <v>1</v>
          </cell>
          <cell r="AH62">
            <v>10</v>
          </cell>
          <cell r="AI62">
            <v>10</v>
          </cell>
          <cell r="AJ62">
            <v>10</v>
          </cell>
          <cell r="AK62">
            <v>10</v>
          </cell>
          <cell r="AL62">
            <v>10</v>
          </cell>
          <cell r="AM62">
            <v>10</v>
          </cell>
          <cell r="AN62">
            <v>10</v>
          </cell>
          <cell r="AO62">
            <v>10</v>
          </cell>
          <cell r="AP62">
            <v>10</v>
          </cell>
          <cell r="AQ62">
            <v>10</v>
          </cell>
          <cell r="AR62">
            <v>10</v>
          </cell>
          <cell r="AS62">
            <v>10</v>
          </cell>
          <cell r="AT62">
            <v>10</v>
          </cell>
          <cell r="AU62">
            <v>10</v>
          </cell>
          <cell r="AV62">
            <v>10</v>
          </cell>
          <cell r="AW62">
            <v>10</v>
          </cell>
          <cell r="AX62">
            <v>10</v>
          </cell>
          <cell r="AY62">
            <v>10</v>
          </cell>
          <cell r="AZ62">
            <v>21</v>
          </cell>
          <cell r="BA62">
            <v>21</v>
          </cell>
          <cell r="BB62">
            <v>79</v>
          </cell>
          <cell r="BC62">
            <v>79</v>
          </cell>
        </row>
        <row r="63">
          <cell r="B63" t="str">
            <v>CLDNX3</v>
          </cell>
          <cell r="C63" t="str">
            <v>Caladine Lotion 60 mL (3)</v>
          </cell>
          <cell r="D63">
            <v>1</v>
          </cell>
          <cell r="E63" t="str">
            <v>botol</v>
          </cell>
          <cell r="F63">
            <v>11865</v>
          </cell>
          <cell r="G63">
            <v>13051.500000000002</v>
          </cell>
          <cell r="H63">
            <v>15661.800000000001</v>
          </cell>
          <cell r="I63">
            <v>11865</v>
          </cell>
          <cell r="J63">
            <v>13051.500000000002</v>
          </cell>
          <cell r="K63">
            <v>15661.800000000001</v>
          </cell>
          <cell r="L63">
            <v>13100</v>
          </cell>
          <cell r="M63">
            <v>15700</v>
          </cell>
          <cell r="N63">
            <v>2</v>
          </cell>
          <cell r="O63">
            <v>2</v>
          </cell>
          <cell r="P63">
            <v>2</v>
          </cell>
          <cell r="Q63" t="str">
            <v>I19009</v>
          </cell>
          <cell r="R63">
            <v>44805</v>
          </cell>
          <cell r="S63" t="str">
            <v>NA</v>
          </cell>
          <cell r="T63" t="str">
            <v>NA</v>
          </cell>
          <cell r="U63">
            <v>44805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1</v>
          </cell>
          <cell r="AP63">
            <v>1</v>
          </cell>
          <cell r="AQ63">
            <v>1</v>
          </cell>
          <cell r="AR63">
            <v>1</v>
          </cell>
          <cell r="AS63">
            <v>1</v>
          </cell>
          <cell r="AT63">
            <v>1</v>
          </cell>
          <cell r="AU63">
            <v>1</v>
          </cell>
          <cell r="AV63">
            <v>1</v>
          </cell>
          <cell r="AW63">
            <v>1</v>
          </cell>
          <cell r="AX63">
            <v>1</v>
          </cell>
          <cell r="AY63">
            <v>1</v>
          </cell>
          <cell r="AZ63">
            <v>1</v>
          </cell>
          <cell r="BA63">
            <v>1</v>
          </cell>
          <cell r="BB63">
            <v>1</v>
          </cell>
          <cell r="BC63">
            <v>1</v>
          </cell>
        </row>
        <row r="64">
          <cell r="B64" t="str">
            <v>CLCMS2</v>
          </cell>
          <cell r="C64" t="str">
            <v>Calcium Lactas Tablet (2)</v>
          </cell>
          <cell r="D64">
            <v>100</v>
          </cell>
          <cell r="E64" t="str">
            <v>tablet</v>
          </cell>
          <cell r="F64">
            <v>100</v>
          </cell>
          <cell r="G64">
            <v>100</v>
          </cell>
          <cell r="H64">
            <v>100</v>
          </cell>
          <cell r="I64">
            <v>154.9</v>
          </cell>
          <cell r="J64">
            <v>170.39000000000001</v>
          </cell>
          <cell r="K64">
            <v>204.46800000000002</v>
          </cell>
          <cell r="L64">
            <v>200</v>
          </cell>
          <cell r="M64">
            <v>300</v>
          </cell>
          <cell r="N64">
            <v>100</v>
          </cell>
          <cell r="O64">
            <v>100</v>
          </cell>
          <cell r="P64">
            <v>100</v>
          </cell>
          <cell r="Q64" t="str">
            <v>26322005</v>
          </cell>
          <cell r="R64">
            <v>44781</v>
          </cell>
          <cell r="S64" t="str">
            <v>KP01/008</v>
          </cell>
          <cell r="T64" t="str">
            <v>PT KIMIA FARMA</v>
          </cell>
          <cell r="U64">
            <v>44781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100</v>
          </cell>
          <cell r="BC64">
            <v>100</v>
          </cell>
        </row>
        <row r="65">
          <cell r="B65" t="str">
            <v>CPTPS12</v>
          </cell>
          <cell r="C65" t="str">
            <v>Captopril tablet 12,5mg (2)</v>
          </cell>
          <cell r="D65">
            <v>100</v>
          </cell>
          <cell r="E65" t="str">
            <v>tablet</v>
          </cell>
          <cell r="F65">
            <v>100</v>
          </cell>
          <cell r="G65">
            <v>100</v>
          </cell>
          <cell r="H65">
            <v>100</v>
          </cell>
          <cell r="I65">
            <v>60</v>
          </cell>
          <cell r="J65">
            <v>66</v>
          </cell>
          <cell r="K65">
            <v>79.2</v>
          </cell>
          <cell r="L65">
            <v>100</v>
          </cell>
          <cell r="M65">
            <v>100</v>
          </cell>
          <cell r="N65">
            <v>1701</v>
          </cell>
          <cell r="O65">
            <v>1701</v>
          </cell>
          <cell r="P65">
            <v>1701</v>
          </cell>
          <cell r="Q65" t="str">
            <v>G91874B</v>
          </cell>
          <cell r="R65">
            <v>45465</v>
          </cell>
          <cell r="S65">
            <v>2802653673</v>
          </cell>
          <cell r="T65" t="str">
            <v>PT KIMIA FARMA</v>
          </cell>
          <cell r="U65">
            <v>2802653184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1701</v>
          </cell>
          <cell r="BC65">
            <v>1701</v>
          </cell>
        </row>
        <row r="66">
          <cell r="B66" t="str">
            <v>CPTPS22</v>
          </cell>
          <cell r="C66" t="str">
            <v>Captopril tablet 25 mg (2)</v>
          </cell>
          <cell r="D66">
            <v>100</v>
          </cell>
          <cell r="E66" t="str">
            <v>tablet</v>
          </cell>
          <cell r="F66">
            <v>100</v>
          </cell>
          <cell r="G66">
            <v>100</v>
          </cell>
          <cell r="H66">
            <v>100</v>
          </cell>
          <cell r="I66">
            <v>74.55</v>
          </cell>
          <cell r="J66">
            <v>82.00500000000001</v>
          </cell>
          <cell r="K66">
            <v>98.406000000000006</v>
          </cell>
          <cell r="L66">
            <v>100</v>
          </cell>
          <cell r="M66">
            <v>100</v>
          </cell>
          <cell r="N66">
            <v>122</v>
          </cell>
          <cell r="O66">
            <v>122</v>
          </cell>
          <cell r="P66">
            <v>122</v>
          </cell>
          <cell r="Q66" t="str">
            <v>H92042B</v>
          </cell>
          <cell r="R66">
            <v>45486</v>
          </cell>
          <cell r="S66">
            <v>2802653673</v>
          </cell>
          <cell r="T66" t="str">
            <v>PT KIMIA FARMA</v>
          </cell>
          <cell r="U66">
            <v>2802653184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60</v>
          </cell>
          <cell r="AF66">
            <v>60</v>
          </cell>
          <cell r="AG66">
            <v>60</v>
          </cell>
          <cell r="AH66">
            <v>60</v>
          </cell>
          <cell r="AI66">
            <v>60</v>
          </cell>
          <cell r="AJ66">
            <v>60</v>
          </cell>
          <cell r="AK66">
            <v>60</v>
          </cell>
          <cell r="AL66">
            <v>60</v>
          </cell>
          <cell r="AM66">
            <v>60</v>
          </cell>
          <cell r="AN66">
            <v>60</v>
          </cell>
          <cell r="AO66">
            <v>60</v>
          </cell>
          <cell r="AP66">
            <v>60</v>
          </cell>
          <cell r="AQ66">
            <v>60</v>
          </cell>
          <cell r="AR66">
            <v>60</v>
          </cell>
          <cell r="AS66">
            <v>60</v>
          </cell>
          <cell r="AT66">
            <v>60</v>
          </cell>
          <cell r="AU66">
            <v>60</v>
          </cell>
          <cell r="AV66">
            <v>60</v>
          </cell>
          <cell r="AW66">
            <v>60</v>
          </cell>
          <cell r="AX66">
            <v>60</v>
          </cell>
          <cell r="AY66">
            <v>60</v>
          </cell>
          <cell r="AZ66">
            <v>60</v>
          </cell>
          <cell r="BA66">
            <v>60</v>
          </cell>
          <cell r="BB66">
            <v>62</v>
          </cell>
          <cell r="BC66">
            <v>62</v>
          </cell>
        </row>
        <row r="67">
          <cell r="B67" t="str">
            <v>CVPLX3</v>
          </cell>
          <cell r="C67" t="str">
            <v>Caviplex Kaplet (3)</v>
          </cell>
          <cell r="D67">
            <v>100</v>
          </cell>
          <cell r="E67" t="str">
            <v>tablet</v>
          </cell>
          <cell r="F67">
            <v>100</v>
          </cell>
          <cell r="G67">
            <v>100</v>
          </cell>
          <cell r="H67">
            <v>100</v>
          </cell>
          <cell r="I67">
            <v>545.44000000000005</v>
          </cell>
          <cell r="J67">
            <v>599.98400000000015</v>
          </cell>
          <cell r="K67">
            <v>719.98080000000016</v>
          </cell>
          <cell r="L67">
            <v>600</v>
          </cell>
          <cell r="M67">
            <v>800</v>
          </cell>
          <cell r="N67">
            <v>567</v>
          </cell>
          <cell r="O67">
            <v>567</v>
          </cell>
          <cell r="P67">
            <v>567</v>
          </cell>
          <cell r="Q67" t="str">
            <v>F1456465</v>
          </cell>
          <cell r="R67">
            <v>45536</v>
          </cell>
          <cell r="S67" t="str">
            <v>KP10/9</v>
          </cell>
          <cell r="T67" t="str">
            <v>PT.PLANET EXCELENCIA PHARMACY</v>
          </cell>
          <cell r="U67">
            <v>45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40</v>
          </cell>
          <cell r="AB67">
            <v>40</v>
          </cell>
          <cell r="AC67">
            <v>40</v>
          </cell>
          <cell r="AD67">
            <v>40</v>
          </cell>
          <cell r="AE67">
            <v>10</v>
          </cell>
          <cell r="AF67">
            <v>10</v>
          </cell>
          <cell r="AG67">
            <v>10</v>
          </cell>
          <cell r="AH67">
            <v>20</v>
          </cell>
          <cell r="AI67">
            <v>20</v>
          </cell>
          <cell r="AJ67">
            <v>20</v>
          </cell>
          <cell r="AK67">
            <v>20</v>
          </cell>
          <cell r="AL67">
            <v>20</v>
          </cell>
          <cell r="AM67">
            <v>20</v>
          </cell>
          <cell r="AN67">
            <v>20</v>
          </cell>
          <cell r="AO67">
            <v>10</v>
          </cell>
          <cell r="AP67">
            <v>10</v>
          </cell>
          <cell r="AQ67">
            <v>10</v>
          </cell>
          <cell r="AR67">
            <v>10</v>
          </cell>
          <cell r="AS67">
            <v>20</v>
          </cell>
          <cell r="AT67">
            <v>10</v>
          </cell>
          <cell r="AU67">
            <v>10</v>
          </cell>
          <cell r="AV67">
            <v>10</v>
          </cell>
          <cell r="AW67">
            <v>10</v>
          </cell>
          <cell r="AX67">
            <v>10</v>
          </cell>
          <cell r="AY67">
            <v>10</v>
          </cell>
          <cell r="AZ67">
            <v>215</v>
          </cell>
          <cell r="BA67">
            <v>215</v>
          </cell>
          <cell r="BB67">
            <v>352</v>
          </cell>
          <cell r="BC67">
            <v>352</v>
          </cell>
        </row>
        <row r="68">
          <cell r="B68" t="str">
            <v>CFDRS14</v>
          </cell>
          <cell r="C68" t="str">
            <v>Cefadroxil kapsul 500 mg (4)</v>
          </cell>
          <cell r="D68">
            <v>100</v>
          </cell>
          <cell r="E68" t="str">
            <v>tablet</v>
          </cell>
          <cell r="F68">
            <v>100</v>
          </cell>
          <cell r="G68">
            <v>100</v>
          </cell>
          <cell r="H68">
            <v>100</v>
          </cell>
          <cell r="I68">
            <v>549.9735280000001</v>
          </cell>
          <cell r="J68">
            <v>604.97088080000015</v>
          </cell>
          <cell r="K68">
            <v>725.9650569600002</v>
          </cell>
          <cell r="L68">
            <v>700</v>
          </cell>
          <cell r="M68">
            <v>800</v>
          </cell>
          <cell r="N68">
            <v>175</v>
          </cell>
          <cell r="O68">
            <v>175</v>
          </cell>
          <cell r="P68">
            <v>175</v>
          </cell>
          <cell r="Q68" t="str">
            <v>KCFDC01060</v>
          </cell>
          <cell r="R68">
            <v>45322</v>
          </cell>
          <cell r="S68" t="str">
            <v>KP03/013</v>
          </cell>
          <cell r="T68" t="str">
            <v>PT ENSEVAL PUTERA MEGATRADING</v>
          </cell>
          <cell r="U68">
            <v>45322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10</v>
          </cell>
          <cell r="AB68">
            <v>10</v>
          </cell>
          <cell r="AC68">
            <v>10</v>
          </cell>
          <cell r="AD68">
            <v>10</v>
          </cell>
          <cell r="AE68">
            <v>10</v>
          </cell>
          <cell r="AF68">
            <v>20</v>
          </cell>
          <cell r="AG68">
            <v>20</v>
          </cell>
          <cell r="AH68">
            <v>20</v>
          </cell>
          <cell r="AI68">
            <v>20</v>
          </cell>
          <cell r="AJ68">
            <v>20</v>
          </cell>
          <cell r="AK68">
            <v>20</v>
          </cell>
          <cell r="AL68">
            <v>10</v>
          </cell>
          <cell r="AM68">
            <v>10</v>
          </cell>
          <cell r="AN68">
            <v>10</v>
          </cell>
          <cell r="AO68">
            <v>10</v>
          </cell>
          <cell r="AP68">
            <v>10</v>
          </cell>
          <cell r="AQ68">
            <v>10</v>
          </cell>
          <cell r="AR68">
            <v>10</v>
          </cell>
          <cell r="AS68">
            <v>10</v>
          </cell>
          <cell r="AT68">
            <v>10</v>
          </cell>
          <cell r="AU68">
            <v>10</v>
          </cell>
          <cell r="AV68">
            <v>10</v>
          </cell>
          <cell r="AW68">
            <v>10</v>
          </cell>
          <cell r="AX68">
            <v>10</v>
          </cell>
          <cell r="AY68">
            <v>10</v>
          </cell>
          <cell r="AZ68">
            <v>60</v>
          </cell>
          <cell r="BA68">
            <v>60</v>
          </cell>
          <cell r="BB68">
            <v>115</v>
          </cell>
          <cell r="BC68">
            <v>115</v>
          </cell>
        </row>
        <row r="69">
          <cell r="B69" t="str">
            <v>CFDRS16</v>
          </cell>
          <cell r="C69" t="str">
            <v>Cefadroxil kapsul 500 mg (6)</v>
          </cell>
          <cell r="D69">
            <v>100</v>
          </cell>
          <cell r="E69" t="str">
            <v>tablet</v>
          </cell>
          <cell r="F69">
            <v>100</v>
          </cell>
          <cell r="G69">
            <v>100</v>
          </cell>
          <cell r="H69">
            <v>100</v>
          </cell>
          <cell r="I69">
            <v>736.36363636363626</v>
          </cell>
          <cell r="J69">
            <v>810</v>
          </cell>
          <cell r="K69">
            <v>972</v>
          </cell>
          <cell r="L69">
            <v>900</v>
          </cell>
          <cell r="M69">
            <v>1000</v>
          </cell>
          <cell r="N69">
            <v>10</v>
          </cell>
          <cell r="O69">
            <v>10</v>
          </cell>
          <cell r="P69">
            <v>10</v>
          </cell>
          <cell r="Q69" t="str">
            <v>KCFDC91001</v>
          </cell>
          <cell r="R69">
            <v>45200</v>
          </cell>
          <cell r="S69" t="str">
            <v>KP10/1</v>
          </cell>
          <cell r="T69" t="str">
            <v>APOTEK BUMI MEDIKA GANESA</v>
          </cell>
          <cell r="U69">
            <v>45200</v>
          </cell>
          <cell r="V69">
            <v>0</v>
          </cell>
          <cell r="W69">
            <v>0</v>
          </cell>
          <cell r="X69">
            <v>10</v>
          </cell>
          <cell r="Y69">
            <v>10</v>
          </cell>
          <cell r="Z69">
            <v>10</v>
          </cell>
          <cell r="AA69">
            <v>10</v>
          </cell>
          <cell r="AB69">
            <v>10</v>
          </cell>
          <cell r="AC69">
            <v>10</v>
          </cell>
          <cell r="AD69">
            <v>10</v>
          </cell>
          <cell r="AE69">
            <v>10</v>
          </cell>
          <cell r="AF69">
            <v>10</v>
          </cell>
          <cell r="AG69">
            <v>10</v>
          </cell>
          <cell r="AH69">
            <v>10</v>
          </cell>
          <cell r="AI69">
            <v>10</v>
          </cell>
          <cell r="AJ69">
            <v>10</v>
          </cell>
          <cell r="AK69">
            <v>10</v>
          </cell>
          <cell r="AL69">
            <v>10</v>
          </cell>
          <cell r="AM69">
            <v>10</v>
          </cell>
          <cell r="AN69">
            <v>10</v>
          </cell>
          <cell r="AO69">
            <v>10</v>
          </cell>
          <cell r="AP69">
            <v>10</v>
          </cell>
          <cell r="AQ69">
            <v>10</v>
          </cell>
          <cell r="AR69">
            <v>10</v>
          </cell>
          <cell r="AS69">
            <v>10</v>
          </cell>
          <cell r="AT69">
            <v>10</v>
          </cell>
          <cell r="AU69">
            <v>10</v>
          </cell>
          <cell r="AV69">
            <v>10</v>
          </cell>
          <cell r="AW69">
            <v>10</v>
          </cell>
          <cell r="AX69">
            <v>10</v>
          </cell>
          <cell r="AY69">
            <v>10</v>
          </cell>
          <cell r="AZ69">
            <v>10</v>
          </cell>
          <cell r="BA69">
            <v>10</v>
          </cell>
          <cell r="BB69">
            <v>0</v>
          </cell>
          <cell r="BC69">
            <v>0</v>
          </cell>
        </row>
        <row r="70">
          <cell r="B70" t="str">
            <v>CFDRL2</v>
          </cell>
          <cell r="C70" t="str">
            <v>Cefadroxil Sirup Kering 125 mg/5 mL (60 mL) (2)</v>
          </cell>
          <cell r="D70">
            <v>1</v>
          </cell>
          <cell r="E70" t="str">
            <v>botol</v>
          </cell>
          <cell r="F70">
            <v>1</v>
          </cell>
          <cell r="G70">
            <v>1</v>
          </cell>
          <cell r="H70">
            <v>1</v>
          </cell>
          <cell r="I70">
            <v>5454.0779999999995</v>
          </cell>
          <cell r="J70">
            <v>5999.4858000000004</v>
          </cell>
          <cell r="K70">
            <v>7199.3829599999999</v>
          </cell>
          <cell r="L70">
            <v>6000</v>
          </cell>
          <cell r="M70">
            <v>7200</v>
          </cell>
          <cell r="N70">
            <v>2</v>
          </cell>
          <cell r="O70">
            <v>2</v>
          </cell>
          <cell r="P70">
            <v>2</v>
          </cell>
          <cell r="Q70" t="str">
            <v>LCFDA00451</v>
          </cell>
          <cell r="R70">
            <v>44958</v>
          </cell>
          <cell r="S70" t="str">
            <v>KP03/04</v>
          </cell>
          <cell r="T70" t="str">
            <v xml:space="preserve">PT PLANET EXCELENCIA PHARMACY </v>
          </cell>
          <cell r="U70">
            <v>44958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2</v>
          </cell>
          <cell r="BC70">
            <v>2</v>
          </cell>
        </row>
        <row r="71">
          <cell r="B71" t="str">
            <v>CEFXM13</v>
          </cell>
          <cell r="C71" t="str">
            <v>Cefixime Kapsul 100 mg (3)</v>
          </cell>
          <cell r="D71">
            <v>100</v>
          </cell>
          <cell r="E71" t="str">
            <v>kapsul</v>
          </cell>
          <cell r="F71">
            <v>100</v>
          </cell>
          <cell r="G71">
            <v>100</v>
          </cell>
          <cell r="H71">
            <v>100</v>
          </cell>
          <cell r="I71">
            <v>991.73818181818172</v>
          </cell>
          <cell r="J71">
            <v>1090.912</v>
          </cell>
          <cell r="K71">
            <v>1309.0944</v>
          </cell>
          <cell r="L71">
            <v>1100</v>
          </cell>
          <cell r="M71">
            <v>1400</v>
          </cell>
          <cell r="N71">
            <v>210</v>
          </cell>
          <cell r="O71">
            <v>210</v>
          </cell>
          <cell r="P71">
            <v>210</v>
          </cell>
          <cell r="Q71" t="str">
            <v xml:space="preserve"> LK04A014</v>
          </cell>
          <cell r="R71">
            <v>45566</v>
          </cell>
          <cell r="S71" t="str">
            <v>KP02/03</v>
          </cell>
          <cell r="T71" t="str">
            <v>PT SINGGASANA WITRA SURYAMAS</v>
          </cell>
          <cell r="U71">
            <v>45566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30</v>
          </cell>
          <cell r="AA71">
            <v>30</v>
          </cell>
          <cell r="AB71">
            <v>10</v>
          </cell>
          <cell r="AC71">
            <v>10</v>
          </cell>
          <cell r="AD71">
            <v>10</v>
          </cell>
          <cell r="AE71">
            <v>10</v>
          </cell>
          <cell r="AF71">
            <v>10</v>
          </cell>
          <cell r="AG71">
            <v>20</v>
          </cell>
          <cell r="AH71">
            <v>14</v>
          </cell>
          <cell r="AI71">
            <v>14</v>
          </cell>
          <cell r="AJ71">
            <v>14</v>
          </cell>
          <cell r="AK71">
            <v>14</v>
          </cell>
          <cell r="AL71">
            <v>30</v>
          </cell>
          <cell r="AM71">
            <v>20</v>
          </cell>
          <cell r="AN71">
            <v>20</v>
          </cell>
          <cell r="AO71">
            <v>20</v>
          </cell>
          <cell r="AP71">
            <v>20</v>
          </cell>
          <cell r="AQ71">
            <v>20</v>
          </cell>
          <cell r="AR71">
            <v>20</v>
          </cell>
          <cell r="AS71">
            <v>10</v>
          </cell>
          <cell r="AT71">
            <v>10</v>
          </cell>
          <cell r="AU71">
            <v>10</v>
          </cell>
          <cell r="AV71">
            <v>10</v>
          </cell>
          <cell r="AW71">
            <v>10</v>
          </cell>
          <cell r="AX71">
            <v>10</v>
          </cell>
          <cell r="AY71">
            <v>10</v>
          </cell>
          <cell r="AZ71">
            <v>164</v>
          </cell>
          <cell r="BA71">
            <v>164</v>
          </cell>
          <cell r="BB71">
            <v>46</v>
          </cell>
          <cell r="BC71">
            <v>46</v>
          </cell>
        </row>
        <row r="72">
          <cell r="B72" t="str">
            <v>CEFXM2</v>
          </cell>
          <cell r="C72" t="str">
            <v xml:space="preserve">Cefixime Kapsul 200 mg </v>
          </cell>
          <cell r="D72">
            <v>100</v>
          </cell>
          <cell r="E72" t="str">
            <v>kapsul</v>
          </cell>
          <cell r="F72">
            <v>100</v>
          </cell>
          <cell r="G72">
            <v>100</v>
          </cell>
          <cell r="H72">
            <v>100</v>
          </cell>
          <cell r="I72">
            <v>2185</v>
          </cell>
          <cell r="J72">
            <v>2403.5</v>
          </cell>
          <cell r="K72">
            <v>2884.2</v>
          </cell>
          <cell r="L72">
            <v>2500</v>
          </cell>
          <cell r="M72">
            <v>2900</v>
          </cell>
          <cell r="N72">
            <v>9</v>
          </cell>
          <cell r="O72">
            <v>9</v>
          </cell>
          <cell r="P72">
            <v>9</v>
          </cell>
          <cell r="Q72" t="str">
            <v>TCETA10135</v>
          </cell>
          <cell r="R72">
            <v>45170</v>
          </cell>
          <cell r="S72" t="str">
            <v>KP01/01</v>
          </cell>
          <cell r="T72" t="str">
            <v>PT ENSEVAL PUTERA MEGATRADING</v>
          </cell>
          <cell r="U72">
            <v>45170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9</v>
          </cell>
          <cell r="AG72">
            <v>9</v>
          </cell>
          <cell r="AH72">
            <v>9</v>
          </cell>
          <cell r="AI72">
            <v>9</v>
          </cell>
          <cell r="AJ72">
            <v>9</v>
          </cell>
          <cell r="AK72">
            <v>9</v>
          </cell>
          <cell r="AL72">
            <v>9</v>
          </cell>
          <cell r="AM72">
            <v>9</v>
          </cell>
          <cell r="AN72">
            <v>9</v>
          </cell>
          <cell r="AO72">
            <v>9</v>
          </cell>
          <cell r="AP72">
            <v>9</v>
          </cell>
          <cell r="AQ72">
            <v>9</v>
          </cell>
          <cell r="AR72">
            <v>9</v>
          </cell>
          <cell r="AS72">
            <v>9</v>
          </cell>
          <cell r="AT72">
            <v>9</v>
          </cell>
          <cell r="AU72">
            <v>9</v>
          </cell>
          <cell r="AV72">
            <v>9</v>
          </cell>
          <cell r="AW72">
            <v>9</v>
          </cell>
          <cell r="AX72">
            <v>9</v>
          </cell>
          <cell r="AY72">
            <v>9</v>
          </cell>
          <cell r="AZ72">
            <v>9</v>
          </cell>
          <cell r="BA72">
            <v>9</v>
          </cell>
          <cell r="BB72">
            <v>0</v>
          </cell>
          <cell r="BC72">
            <v>0</v>
          </cell>
        </row>
        <row r="73">
          <cell r="B73" t="str">
            <v>CEFXM3</v>
          </cell>
          <cell r="C73" t="str">
            <v>Cefixime Kapsul 200 mg (3)</v>
          </cell>
          <cell r="D73">
            <v>100</v>
          </cell>
          <cell r="E73" t="str">
            <v>kapsul</v>
          </cell>
          <cell r="F73">
            <v>100</v>
          </cell>
          <cell r="G73">
            <v>100</v>
          </cell>
          <cell r="H73">
            <v>100</v>
          </cell>
          <cell r="I73">
            <v>1772.6278</v>
          </cell>
          <cell r="J73">
            <v>1949.8905800000002</v>
          </cell>
          <cell r="K73">
            <v>2339.868696</v>
          </cell>
          <cell r="L73">
            <v>2000</v>
          </cell>
          <cell r="M73">
            <v>2400</v>
          </cell>
          <cell r="N73">
            <v>50</v>
          </cell>
          <cell r="O73">
            <v>50</v>
          </cell>
          <cell r="P73">
            <v>50</v>
          </cell>
          <cell r="Q73" t="str">
            <v>LH21A004</v>
          </cell>
          <cell r="R73">
            <v>45139</v>
          </cell>
          <cell r="S73" t="str">
            <v>KP03/6</v>
          </cell>
          <cell r="T73" t="str">
            <v>PT SINGGASANA WITRA SURYAMAS</v>
          </cell>
          <cell r="U73">
            <v>45139</v>
          </cell>
          <cell r="V73">
            <v>0</v>
          </cell>
          <cell r="W73">
            <v>0</v>
          </cell>
          <cell r="X73">
            <v>10</v>
          </cell>
          <cell r="Y73">
            <v>10</v>
          </cell>
          <cell r="Z73">
            <v>10</v>
          </cell>
          <cell r="AA73">
            <v>10</v>
          </cell>
          <cell r="AB73">
            <v>10</v>
          </cell>
          <cell r="AC73">
            <v>10</v>
          </cell>
          <cell r="AD73">
            <v>10</v>
          </cell>
          <cell r="AE73">
            <v>10</v>
          </cell>
          <cell r="AF73">
            <v>20</v>
          </cell>
          <cell r="AG73">
            <v>20</v>
          </cell>
          <cell r="AH73">
            <v>20</v>
          </cell>
          <cell r="AI73">
            <v>20</v>
          </cell>
          <cell r="AJ73">
            <v>20</v>
          </cell>
          <cell r="AK73">
            <v>20</v>
          </cell>
          <cell r="AL73">
            <v>20</v>
          </cell>
          <cell r="AM73">
            <v>20</v>
          </cell>
          <cell r="AN73">
            <v>20</v>
          </cell>
          <cell r="AO73">
            <v>20</v>
          </cell>
          <cell r="AP73">
            <v>20</v>
          </cell>
          <cell r="AQ73">
            <v>20</v>
          </cell>
          <cell r="AR73">
            <v>20</v>
          </cell>
          <cell r="AS73">
            <v>20</v>
          </cell>
          <cell r="AT73">
            <v>20</v>
          </cell>
          <cell r="AU73">
            <v>20</v>
          </cell>
          <cell r="AV73">
            <v>20</v>
          </cell>
          <cell r="AW73">
            <v>20</v>
          </cell>
          <cell r="AX73">
            <v>20</v>
          </cell>
          <cell r="AY73">
            <v>20</v>
          </cell>
          <cell r="AZ73">
            <v>50</v>
          </cell>
          <cell r="BA73">
            <v>50</v>
          </cell>
          <cell r="BB73">
            <v>0</v>
          </cell>
          <cell r="BC73">
            <v>0</v>
          </cell>
        </row>
        <row r="74">
          <cell r="B74" t="str">
            <v>CEFXM4</v>
          </cell>
          <cell r="C74" t="str">
            <v>Cefixime Kapsul 200 mg (4)</v>
          </cell>
          <cell r="D74">
            <v>100</v>
          </cell>
          <cell r="E74" t="str">
            <v>kapsul</v>
          </cell>
          <cell r="F74">
            <v>100</v>
          </cell>
          <cell r="G74">
            <v>100</v>
          </cell>
          <cell r="H74">
            <v>100</v>
          </cell>
          <cell r="I74">
            <v>2185</v>
          </cell>
          <cell r="J74">
            <v>2403.5</v>
          </cell>
          <cell r="K74">
            <v>2884.2</v>
          </cell>
          <cell r="L74">
            <v>2500</v>
          </cell>
          <cell r="M74">
            <v>2900</v>
          </cell>
          <cell r="N74">
            <v>0</v>
          </cell>
          <cell r="O74">
            <v>200</v>
          </cell>
          <cell r="P74">
            <v>200</v>
          </cell>
          <cell r="Q74" t="str">
            <v>TCTA20197</v>
          </cell>
          <cell r="R74">
            <v>45292</v>
          </cell>
          <cell r="S74" t="str">
            <v>KP04/3</v>
          </cell>
          <cell r="T74" t="str">
            <v>PT Enseval Putera Megatrading</v>
          </cell>
          <cell r="U74">
            <v>45292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10</v>
          </cell>
          <cell r="AH74">
            <v>10</v>
          </cell>
          <cell r="AI74">
            <v>10</v>
          </cell>
          <cell r="AJ74">
            <v>10</v>
          </cell>
          <cell r="AK74">
            <v>10</v>
          </cell>
          <cell r="AL74">
            <v>10</v>
          </cell>
          <cell r="AM74">
            <v>30</v>
          </cell>
          <cell r="AN74">
            <v>30</v>
          </cell>
          <cell r="AO74">
            <v>10</v>
          </cell>
          <cell r="AP74">
            <v>10</v>
          </cell>
          <cell r="AQ74">
            <v>10</v>
          </cell>
          <cell r="AR74">
            <v>10</v>
          </cell>
          <cell r="AS74">
            <v>6</v>
          </cell>
          <cell r="AT74">
            <v>6</v>
          </cell>
          <cell r="AU74">
            <v>6</v>
          </cell>
          <cell r="AV74">
            <v>30</v>
          </cell>
          <cell r="AW74">
            <v>30</v>
          </cell>
          <cell r="AX74">
            <v>30</v>
          </cell>
          <cell r="AY74">
            <v>30</v>
          </cell>
          <cell r="AZ74">
            <v>87</v>
          </cell>
          <cell r="BA74">
            <v>87</v>
          </cell>
          <cell r="BB74">
            <v>123</v>
          </cell>
          <cell r="BC74">
            <v>123</v>
          </cell>
        </row>
        <row r="75">
          <cell r="B75" t="str">
            <v>CFXMDS2</v>
          </cell>
          <cell r="C75" t="str">
            <v>Cefixime sirup kering 100 mg/5 mL (30 mL) (2)</v>
          </cell>
          <cell r="D75">
            <v>1</v>
          </cell>
          <cell r="E75" t="str">
            <v>botol</v>
          </cell>
          <cell r="F75">
            <v>1</v>
          </cell>
          <cell r="G75">
            <v>1</v>
          </cell>
          <cell r="H75">
            <v>1</v>
          </cell>
          <cell r="I75">
            <v>18000</v>
          </cell>
          <cell r="J75">
            <v>19800</v>
          </cell>
          <cell r="K75">
            <v>23760</v>
          </cell>
          <cell r="L75">
            <v>19800</v>
          </cell>
          <cell r="M75">
            <v>23800</v>
          </cell>
          <cell r="N75">
            <v>1</v>
          </cell>
          <cell r="O75">
            <v>1</v>
          </cell>
          <cell r="P75">
            <v>1</v>
          </cell>
          <cell r="Q75" t="str">
            <v>DCFMA10799</v>
          </cell>
          <cell r="R75">
            <v>45170</v>
          </cell>
          <cell r="S75" t="str">
            <v>KP11/2</v>
          </cell>
          <cell r="T75" t="str">
            <v>PT.ENSEVAL PUTERA MEGATRADING</v>
          </cell>
          <cell r="U75">
            <v>45170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1</v>
          </cell>
          <cell r="BC75">
            <v>1</v>
          </cell>
        </row>
        <row r="76">
          <cell r="B76" t="str">
            <v>CNLTR3</v>
          </cell>
          <cell r="C76" t="str">
            <v>Cendo Lyteers MND (3)</v>
          </cell>
          <cell r="D76">
            <v>1</v>
          </cell>
          <cell r="E76" t="str">
            <v>Strip</v>
          </cell>
          <cell r="F76">
            <v>1</v>
          </cell>
          <cell r="G76">
            <v>1</v>
          </cell>
          <cell r="H76">
            <v>1</v>
          </cell>
          <cell r="I76">
            <v>17902.5</v>
          </cell>
          <cell r="J76">
            <v>19692.75</v>
          </cell>
          <cell r="K76">
            <v>23631.3</v>
          </cell>
          <cell r="L76">
            <v>19700</v>
          </cell>
          <cell r="M76">
            <v>23700</v>
          </cell>
          <cell r="N76">
            <v>9</v>
          </cell>
          <cell r="O76">
            <v>9</v>
          </cell>
          <cell r="P76">
            <v>9</v>
          </cell>
          <cell r="Q76" t="str">
            <v>1L61117</v>
          </cell>
          <cell r="R76">
            <v>45383</v>
          </cell>
          <cell r="S76" t="str">
            <v>201906181145</v>
          </cell>
          <cell r="T76" t="str">
            <v>PT. KIMIA FARMA</v>
          </cell>
          <cell r="U76">
            <v>45383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1</v>
          </cell>
          <cell r="AI76">
            <v>1</v>
          </cell>
          <cell r="AJ76">
            <v>1</v>
          </cell>
          <cell r="AK76">
            <v>1</v>
          </cell>
          <cell r="AL76">
            <v>1</v>
          </cell>
          <cell r="AM76">
            <v>1</v>
          </cell>
          <cell r="AN76">
            <v>1</v>
          </cell>
          <cell r="AO76">
            <v>1</v>
          </cell>
          <cell r="AP76">
            <v>1</v>
          </cell>
          <cell r="AQ76">
            <v>1</v>
          </cell>
          <cell r="AR76">
            <v>1</v>
          </cell>
          <cell r="AS76">
            <v>1</v>
          </cell>
          <cell r="AT76">
            <v>1</v>
          </cell>
          <cell r="AU76">
            <v>1</v>
          </cell>
          <cell r="AV76">
            <v>1</v>
          </cell>
          <cell r="AW76">
            <v>1</v>
          </cell>
          <cell r="AX76">
            <v>1</v>
          </cell>
          <cell r="AY76">
            <v>1</v>
          </cell>
          <cell r="AZ76">
            <v>3</v>
          </cell>
          <cell r="BA76">
            <v>3</v>
          </cell>
          <cell r="BB76">
            <v>6</v>
          </cell>
          <cell r="BC76">
            <v>6</v>
          </cell>
        </row>
        <row r="77">
          <cell r="B77" t="str">
            <v>CNMYCC2</v>
          </cell>
          <cell r="C77" t="str">
            <v>Cendo Mycos EO 5 gram (2)</v>
          </cell>
          <cell r="D77">
            <v>1</v>
          </cell>
          <cell r="E77" t="str">
            <v>tube</v>
          </cell>
          <cell r="F77">
            <v>1</v>
          </cell>
          <cell r="G77">
            <v>1</v>
          </cell>
          <cell r="H77">
            <v>1</v>
          </cell>
          <cell r="I77">
            <v>23887.5</v>
          </cell>
          <cell r="J77">
            <v>26276.250000000004</v>
          </cell>
          <cell r="K77">
            <v>31531.500000000004</v>
          </cell>
          <cell r="L77">
            <v>26300</v>
          </cell>
          <cell r="M77">
            <v>31600</v>
          </cell>
          <cell r="N77">
            <v>4</v>
          </cell>
          <cell r="O77">
            <v>4</v>
          </cell>
          <cell r="P77">
            <v>4</v>
          </cell>
          <cell r="Q77" t="str">
            <v>951003</v>
          </cell>
          <cell r="R77">
            <v>44835</v>
          </cell>
          <cell r="S77" t="str">
            <v>KP01/004</v>
          </cell>
          <cell r="T77" t="str">
            <v xml:space="preserve">PT COMBI PUTRA </v>
          </cell>
          <cell r="U77">
            <v>44835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4</v>
          </cell>
          <cell r="BC77">
            <v>4</v>
          </cell>
        </row>
        <row r="78">
          <cell r="B78" t="str">
            <v>CTRZNL3</v>
          </cell>
          <cell r="C78" t="str">
            <v>Cetirizine  Sirup 5mg/5mL (60mL)/ (3)</v>
          </cell>
          <cell r="D78">
            <v>1</v>
          </cell>
          <cell r="E78" t="str">
            <v>botol</v>
          </cell>
          <cell r="F78">
            <v>1</v>
          </cell>
          <cell r="G78">
            <v>1</v>
          </cell>
          <cell r="H78">
            <v>1</v>
          </cell>
          <cell r="I78">
            <v>9750</v>
          </cell>
          <cell r="J78">
            <v>10725</v>
          </cell>
          <cell r="K78">
            <v>12870</v>
          </cell>
          <cell r="L78">
            <v>10800</v>
          </cell>
          <cell r="M78">
            <v>12900</v>
          </cell>
          <cell r="N78">
            <v>2</v>
          </cell>
          <cell r="O78">
            <v>2</v>
          </cell>
          <cell r="P78">
            <v>2</v>
          </cell>
          <cell r="Q78" t="str">
            <v>25421E0010</v>
          </cell>
          <cell r="R78">
            <v>45413</v>
          </cell>
          <cell r="S78" t="str">
            <v>KP09/09</v>
          </cell>
          <cell r="T78" t="str">
            <v>PT.PENTA VALENT</v>
          </cell>
          <cell r="U78">
            <v>45413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2</v>
          </cell>
          <cell r="BC78">
            <v>2</v>
          </cell>
        </row>
        <row r="79">
          <cell r="B79" t="str">
            <v>CTRZNL5</v>
          </cell>
          <cell r="C79" t="str">
            <v>Cetirizine  Sirup 5mg/5mL (60mL)/ (5)</v>
          </cell>
          <cell r="D79">
            <v>1</v>
          </cell>
          <cell r="E79" t="str">
            <v>botol</v>
          </cell>
          <cell r="F79">
            <v>1</v>
          </cell>
          <cell r="G79">
            <v>1</v>
          </cell>
          <cell r="H79">
            <v>1</v>
          </cell>
          <cell r="I79">
            <v>3305.454545454545</v>
          </cell>
          <cell r="J79">
            <v>3636</v>
          </cell>
          <cell r="K79">
            <v>4363.2</v>
          </cell>
          <cell r="L79">
            <v>3700</v>
          </cell>
          <cell r="M79">
            <v>4400</v>
          </cell>
          <cell r="N79">
            <v>2</v>
          </cell>
          <cell r="O79">
            <v>2</v>
          </cell>
          <cell r="P79">
            <v>2</v>
          </cell>
          <cell r="Q79" t="str">
            <v>S01007BB</v>
          </cell>
          <cell r="R79">
            <v>45292</v>
          </cell>
          <cell r="S79" t="str">
            <v>KP02/5</v>
          </cell>
          <cell r="T79" t="str">
            <v>PT. PLANET EXCELENCIA PHARMACY</v>
          </cell>
          <cell r="U79">
            <v>45292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1</v>
          </cell>
          <cell r="AG79">
            <v>1</v>
          </cell>
          <cell r="AH79">
            <v>1</v>
          </cell>
          <cell r="AI79">
            <v>1</v>
          </cell>
          <cell r="AJ79">
            <v>1</v>
          </cell>
          <cell r="AK79">
            <v>1</v>
          </cell>
          <cell r="AL79">
            <v>1</v>
          </cell>
          <cell r="AM79">
            <v>1</v>
          </cell>
          <cell r="AN79">
            <v>1</v>
          </cell>
          <cell r="AO79">
            <v>1</v>
          </cell>
          <cell r="AP79">
            <v>1</v>
          </cell>
          <cell r="AQ79">
            <v>1</v>
          </cell>
          <cell r="AR79">
            <v>1</v>
          </cell>
          <cell r="AS79">
            <v>1</v>
          </cell>
          <cell r="AT79">
            <v>1</v>
          </cell>
          <cell r="AU79">
            <v>1</v>
          </cell>
          <cell r="AV79">
            <v>1</v>
          </cell>
          <cell r="AW79">
            <v>1</v>
          </cell>
          <cell r="AX79">
            <v>1</v>
          </cell>
          <cell r="AY79">
            <v>1</v>
          </cell>
          <cell r="AZ79">
            <v>1</v>
          </cell>
          <cell r="BA79">
            <v>1</v>
          </cell>
          <cell r="BB79">
            <v>1</v>
          </cell>
          <cell r="BC79">
            <v>1</v>
          </cell>
        </row>
        <row r="80">
          <cell r="B80" t="str">
            <v>CTRZS4</v>
          </cell>
          <cell r="C80" t="str">
            <v>Cetirizine 10 mg tablet (4)</v>
          </cell>
          <cell r="D80">
            <v>100</v>
          </cell>
          <cell r="E80" t="str">
            <v>tablet</v>
          </cell>
          <cell r="F80">
            <v>100</v>
          </cell>
          <cell r="G80">
            <v>100</v>
          </cell>
          <cell r="H80">
            <v>100</v>
          </cell>
          <cell r="I80">
            <v>199.101</v>
          </cell>
          <cell r="J80">
            <v>219.01110000000003</v>
          </cell>
          <cell r="K80">
            <v>262.81332000000003</v>
          </cell>
          <cell r="L80">
            <v>300</v>
          </cell>
          <cell r="M80">
            <v>300</v>
          </cell>
          <cell r="N80">
            <v>10</v>
          </cell>
          <cell r="O80">
            <v>10</v>
          </cell>
          <cell r="P80">
            <v>10</v>
          </cell>
          <cell r="Q80" t="str">
            <v>20622A0010</v>
          </cell>
          <cell r="R80">
            <v>45292</v>
          </cell>
          <cell r="S80" t="str">
            <v>KP10/15</v>
          </cell>
          <cell r="T80" t="str">
            <v>PT.ENSEVAL PUTERA MEGATRADING</v>
          </cell>
          <cell r="U80">
            <v>45292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10</v>
          </cell>
          <cell r="BC80">
            <v>0</v>
          </cell>
        </row>
        <row r="81">
          <cell r="B81" t="str">
            <v>CTRZS5</v>
          </cell>
          <cell r="C81" t="str">
            <v>Cetirizine 10 mg tablet (5)</v>
          </cell>
          <cell r="D81">
            <v>100</v>
          </cell>
          <cell r="E81" t="str">
            <v>tablet</v>
          </cell>
          <cell r="F81">
            <v>100</v>
          </cell>
          <cell r="G81">
            <v>100</v>
          </cell>
          <cell r="H81">
            <v>100</v>
          </cell>
          <cell r="I81">
            <v>199.101</v>
          </cell>
          <cell r="J81">
            <v>219.01110000000003</v>
          </cell>
          <cell r="K81">
            <v>262.81332000000003</v>
          </cell>
          <cell r="L81">
            <v>300</v>
          </cell>
          <cell r="M81">
            <v>300</v>
          </cell>
          <cell r="N81">
            <v>81</v>
          </cell>
          <cell r="O81">
            <v>81</v>
          </cell>
          <cell r="P81">
            <v>81</v>
          </cell>
          <cell r="Q81" t="str">
            <v>20622A0010</v>
          </cell>
          <cell r="R81">
            <v>45292</v>
          </cell>
          <cell r="S81" t="str">
            <v>KP10/15</v>
          </cell>
          <cell r="T81" t="str">
            <v>PT.ENSEVAL PUTERA MEGATRADING</v>
          </cell>
          <cell r="U81">
            <v>30</v>
          </cell>
          <cell r="V81">
            <v>0</v>
          </cell>
          <cell r="W81">
            <v>0</v>
          </cell>
          <cell r="X81">
            <v>30</v>
          </cell>
          <cell r="Y81">
            <v>10</v>
          </cell>
          <cell r="Z81">
            <v>11</v>
          </cell>
          <cell r="AA81">
            <v>11</v>
          </cell>
          <cell r="AB81">
            <v>11</v>
          </cell>
          <cell r="AC81">
            <v>11</v>
          </cell>
          <cell r="AD81">
            <v>11</v>
          </cell>
          <cell r="AE81">
            <v>11</v>
          </cell>
          <cell r="AF81">
            <v>11</v>
          </cell>
          <cell r="AG81">
            <v>11</v>
          </cell>
          <cell r="AH81">
            <v>11</v>
          </cell>
          <cell r="AI81">
            <v>11</v>
          </cell>
          <cell r="AJ81">
            <v>11</v>
          </cell>
          <cell r="AK81">
            <v>11</v>
          </cell>
          <cell r="AL81">
            <v>11</v>
          </cell>
          <cell r="AM81">
            <v>11</v>
          </cell>
          <cell r="AN81">
            <v>11</v>
          </cell>
          <cell r="AO81">
            <v>11</v>
          </cell>
          <cell r="AP81">
            <v>11</v>
          </cell>
          <cell r="AQ81">
            <v>11</v>
          </cell>
          <cell r="AR81">
            <v>11</v>
          </cell>
          <cell r="AS81">
            <v>11</v>
          </cell>
          <cell r="AT81">
            <v>11</v>
          </cell>
          <cell r="AU81">
            <v>11</v>
          </cell>
          <cell r="AV81">
            <v>11</v>
          </cell>
          <cell r="AW81">
            <v>11</v>
          </cell>
          <cell r="AX81">
            <v>11</v>
          </cell>
          <cell r="AY81">
            <v>11</v>
          </cell>
          <cell r="AZ81">
            <v>81</v>
          </cell>
          <cell r="BA81">
            <v>81</v>
          </cell>
          <cell r="BB81">
            <v>0</v>
          </cell>
          <cell r="BC81">
            <v>0</v>
          </cell>
        </row>
        <row r="82">
          <cell r="B82" t="str">
            <v>CTRZS6</v>
          </cell>
          <cell r="C82" t="str">
            <v>Cetirizine 10 mg tablet (6)</v>
          </cell>
          <cell r="D82">
            <v>100</v>
          </cell>
          <cell r="E82" t="str">
            <v>tablet</v>
          </cell>
          <cell r="F82">
            <v>100</v>
          </cell>
          <cell r="G82">
            <v>100</v>
          </cell>
          <cell r="H82">
            <v>100</v>
          </cell>
          <cell r="I82">
            <v>199.101</v>
          </cell>
          <cell r="J82">
            <v>219.01110000000003</v>
          </cell>
          <cell r="K82">
            <v>262.81332000000003</v>
          </cell>
          <cell r="L82">
            <v>300</v>
          </cell>
          <cell r="M82">
            <v>300</v>
          </cell>
          <cell r="N82">
            <v>0</v>
          </cell>
          <cell r="O82">
            <v>400</v>
          </cell>
          <cell r="P82">
            <v>400</v>
          </cell>
          <cell r="Q82" t="str">
            <v>HTCTRC21076</v>
          </cell>
          <cell r="R82">
            <v>45292</v>
          </cell>
          <cell r="S82" t="str">
            <v>KP04/3</v>
          </cell>
          <cell r="T82" t="str">
            <v>PT Enseval Putera Megatrading</v>
          </cell>
          <cell r="U82">
            <v>45292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40</v>
          </cell>
          <cell r="AB82">
            <v>40</v>
          </cell>
          <cell r="AC82">
            <v>40</v>
          </cell>
          <cell r="AD82">
            <v>40</v>
          </cell>
          <cell r="AE82">
            <v>20</v>
          </cell>
          <cell r="AF82">
            <v>20</v>
          </cell>
          <cell r="AG82">
            <v>20</v>
          </cell>
          <cell r="AH82">
            <v>10</v>
          </cell>
          <cell r="AI82">
            <v>10</v>
          </cell>
          <cell r="AJ82">
            <v>10</v>
          </cell>
          <cell r="AK82">
            <v>10</v>
          </cell>
          <cell r="AL82">
            <v>20</v>
          </cell>
          <cell r="AM82">
            <v>30</v>
          </cell>
          <cell r="AN82">
            <v>20</v>
          </cell>
          <cell r="AO82">
            <v>20</v>
          </cell>
          <cell r="AP82">
            <v>20</v>
          </cell>
          <cell r="AQ82">
            <v>20</v>
          </cell>
          <cell r="AR82">
            <v>20</v>
          </cell>
          <cell r="AS82">
            <v>10</v>
          </cell>
          <cell r="AT82">
            <v>20</v>
          </cell>
          <cell r="AU82">
            <v>15</v>
          </cell>
          <cell r="AV82">
            <v>10</v>
          </cell>
          <cell r="AW82">
            <v>10</v>
          </cell>
          <cell r="AX82">
            <v>10</v>
          </cell>
          <cell r="AY82">
            <v>10</v>
          </cell>
          <cell r="AZ82">
            <v>295</v>
          </cell>
          <cell r="BA82">
            <v>295</v>
          </cell>
          <cell r="BB82">
            <v>105</v>
          </cell>
          <cell r="BC82">
            <v>105</v>
          </cell>
        </row>
        <row r="83">
          <cell r="B83" t="str">
            <v>CRPNC1</v>
          </cell>
          <cell r="C83" t="str">
            <v>Chloramphenicol 250 mg kapsul</v>
          </cell>
          <cell r="D83">
            <v>100</v>
          </cell>
          <cell r="E83" t="str">
            <v>kapsul</v>
          </cell>
          <cell r="F83">
            <v>100</v>
          </cell>
          <cell r="G83">
            <v>100</v>
          </cell>
          <cell r="H83">
            <v>100</v>
          </cell>
          <cell r="I83">
            <v>450.48129999999998</v>
          </cell>
          <cell r="J83">
            <v>495.52942999999999</v>
          </cell>
          <cell r="K83">
            <v>594.63531599999999</v>
          </cell>
          <cell r="L83">
            <v>500</v>
          </cell>
          <cell r="M83">
            <v>600</v>
          </cell>
          <cell r="N83">
            <v>100</v>
          </cell>
          <cell r="O83">
            <v>100</v>
          </cell>
          <cell r="P83">
            <v>100</v>
          </cell>
          <cell r="Q83" t="str">
            <v>1908-01-251</v>
          </cell>
          <cell r="R83">
            <v>45139</v>
          </cell>
          <cell r="S83" t="str">
            <v>FKT/BDG/2019/00019413</v>
          </cell>
          <cell r="T83" t="str">
            <v>PT RAJAWALI NUSINDO</v>
          </cell>
          <cell r="U83">
            <v>45139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100</v>
          </cell>
          <cell r="BC83">
            <v>100</v>
          </cell>
        </row>
        <row r="84">
          <cell r="B84" t="str">
            <v>CTM0S2</v>
          </cell>
          <cell r="C84" t="str">
            <v>Chlorfeniramin tablet 4 mg (CTM) (2)</v>
          </cell>
          <cell r="D84">
            <v>100</v>
          </cell>
          <cell r="E84" t="str">
            <v>tablet</v>
          </cell>
          <cell r="F84">
            <v>100</v>
          </cell>
          <cell r="G84">
            <v>100</v>
          </cell>
          <cell r="H84">
            <v>100</v>
          </cell>
          <cell r="I84">
            <v>81.818181818181813</v>
          </cell>
          <cell r="J84">
            <v>90</v>
          </cell>
          <cell r="K84">
            <v>108</v>
          </cell>
          <cell r="L84">
            <v>100</v>
          </cell>
          <cell r="M84">
            <v>200</v>
          </cell>
          <cell r="N84">
            <v>72</v>
          </cell>
          <cell r="O84">
            <v>72</v>
          </cell>
          <cell r="P84">
            <v>72</v>
          </cell>
          <cell r="Q84" t="str">
            <v>00708101</v>
          </cell>
          <cell r="R84">
            <v>45870</v>
          </cell>
          <cell r="S84" t="str">
            <v>KP01/03</v>
          </cell>
          <cell r="T84" t="str">
            <v>PT KUDAMAS JAYA MAKMUR SENTOSA</v>
          </cell>
          <cell r="U84">
            <v>5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10</v>
          </cell>
          <cell r="AP84">
            <v>10</v>
          </cell>
          <cell r="AQ84">
            <v>10</v>
          </cell>
          <cell r="AR84">
            <v>10</v>
          </cell>
          <cell r="AS84">
            <v>10</v>
          </cell>
          <cell r="AT84">
            <v>10</v>
          </cell>
          <cell r="AU84">
            <v>10</v>
          </cell>
          <cell r="AV84">
            <v>10</v>
          </cell>
          <cell r="AW84">
            <v>10</v>
          </cell>
          <cell r="AX84">
            <v>10</v>
          </cell>
          <cell r="AY84">
            <v>10</v>
          </cell>
          <cell r="AZ84">
            <v>15</v>
          </cell>
          <cell r="BA84">
            <v>15</v>
          </cell>
          <cell r="BB84">
            <v>57</v>
          </cell>
          <cell r="BC84">
            <v>57</v>
          </cell>
        </row>
        <row r="85">
          <cell r="B85" t="str">
            <v>CPRFS5</v>
          </cell>
          <cell r="C85" t="str">
            <v>Ciprofloxacin kaplet 500 mg (5)</v>
          </cell>
          <cell r="D85">
            <v>100</v>
          </cell>
          <cell r="E85" t="str">
            <v>kaplet</v>
          </cell>
          <cell r="F85">
            <v>100</v>
          </cell>
          <cell r="G85">
            <v>100</v>
          </cell>
          <cell r="H85">
            <v>100</v>
          </cell>
          <cell r="I85">
            <v>430</v>
          </cell>
          <cell r="J85">
            <v>473.00000000000006</v>
          </cell>
          <cell r="K85">
            <v>567.6</v>
          </cell>
          <cell r="L85">
            <v>500</v>
          </cell>
          <cell r="M85">
            <v>600</v>
          </cell>
          <cell r="N85">
            <v>428</v>
          </cell>
          <cell r="O85">
            <v>428</v>
          </cell>
          <cell r="P85">
            <v>428</v>
          </cell>
          <cell r="Q85" t="str">
            <v>HTCFXC95679</v>
          </cell>
          <cell r="R85">
            <v>45199</v>
          </cell>
          <cell r="S85" t="str">
            <v>KP01/013</v>
          </cell>
          <cell r="T85" t="str">
            <v>PT ENSEVAL PUTRA MEGATRADING</v>
          </cell>
          <cell r="U85">
            <v>45199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428</v>
          </cell>
          <cell r="BC85">
            <v>428</v>
          </cell>
        </row>
        <row r="86">
          <cell r="B86" t="str">
            <v>CLNDS14</v>
          </cell>
          <cell r="C86" t="str">
            <v>Clindamycin  kapsul 150 mg (4)</v>
          </cell>
          <cell r="D86">
            <v>50</v>
          </cell>
          <cell r="E86" t="str">
            <v>kapsul</v>
          </cell>
          <cell r="F86">
            <v>50</v>
          </cell>
          <cell r="G86">
            <v>50</v>
          </cell>
          <cell r="H86">
            <v>50</v>
          </cell>
          <cell r="I86">
            <v>1212.1199999999999</v>
          </cell>
          <cell r="J86">
            <v>1333.3319999999999</v>
          </cell>
          <cell r="K86">
            <v>1599.9983999999997</v>
          </cell>
          <cell r="L86">
            <v>1400</v>
          </cell>
          <cell r="M86">
            <v>1600</v>
          </cell>
          <cell r="N86">
            <v>117</v>
          </cell>
          <cell r="O86">
            <v>117</v>
          </cell>
          <cell r="P86">
            <v>117</v>
          </cell>
          <cell r="Q86">
            <v>36437001</v>
          </cell>
          <cell r="R86">
            <v>45292</v>
          </cell>
          <cell r="S86" t="str">
            <v>NA</v>
          </cell>
          <cell r="T86" t="str">
            <v>NA</v>
          </cell>
          <cell r="U86">
            <v>45292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10</v>
          </cell>
          <cell r="AA86">
            <v>10</v>
          </cell>
          <cell r="AB86">
            <v>10</v>
          </cell>
          <cell r="AC86">
            <v>10</v>
          </cell>
          <cell r="AD86">
            <v>10</v>
          </cell>
          <cell r="AE86">
            <v>10</v>
          </cell>
          <cell r="AF86">
            <v>10</v>
          </cell>
          <cell r="AG86">
            <v>10</v>
          </cell>
          <cell r="AH86">
            <v>10</v>
          </cell>
          <cell r="AI86">
            <v>10</v>
          </cell>
          <cell r="AJ86">
            <v>10</v>
          </cell>
          <cell r="AK86">
            <v>10</v>
          </cell>
          <cell r="AL86">
            <v>10</v>
          </cell>
          <cell r="AM86">
            <v>10</v>
          </cell>
          <cell r="AN86">
            <v>10</v>
          </cell>
          <cell r="AO86">
            <v>10</v>
          </cell>
          <cell r="AP86">
            <v>10</v>
          </cell>
          <cell r="AQ86">
            <v>10</v>
          </cell>
          <cell r="AR86">
            <v>10</v>
          </cell>
          <cell r="AS86">
            <v>10</v>
          </cell>
          <cell r="AT86">
            <v>10</v>
          </cell>
          <cell r="AU86">
            <v>10</v>
          </cell>
          <cell r="AV86">
            <v>10</v>
          </cell>
          <cell r="AW86">
            <v>10</v>
          </cell>
          <cell r="AX86">
            <v>10</v>
          </cell>
          <cell r="AY86">
            <v>10</v>
          </cell>
          <cell r="AZ86">
            <v>10</v>
          </cell>
          <cell r="BA86">
            <v>10</v>
          </cell>
          <cell r="BB86">
            <v>107</v>
          </cell>
          <cell r="BC86">
            <v>107</v>
          </cell>
        </row>
        <row r="87">
          <cell r="B87" t="str">
            <v>CLNDS2</v>
          </cell>
          <cell r="C87" t="str">
            <v>Clindamycin kapsul 300 mg</v>
          </cell>
          <cell r="D87">
            <v>50</v>
          </cell>
          <cell r="E87" t="str">
            <v>kapsul</v>
          </cell>
          <cell r="F87">
            <v>1250</v>
          </cell>
          <cell r="G87">
            <v>1375</v>
          </cell>
          <cell r="H87">
            <v>1650</v>
          </cell>
          <cell r="I87">
            <v>1300</v>
          </cell>
          <cell r="J87">
            <v>1430.0000000000002</v>
          </cell>
          <cell r="K87">
            <v>1716.0000000000002</v>
          </cell>
          <cell r="L87">
            <v>1500</v>
          </cell>
          <cell r="M87">
            <v>1800</v>
          </cell>
          <cell r="N87">
            <v>100</v>
          </cell>
          <cell r="O87">
            <v>100</v>
          </cell>
          <cell r="P87">
            <v>100</v>
          </cell>
          <cell r="Q87">
            <v>1808011</v>
          </cell>
          <cell r="R87">
            <v>44816</v>
          </cell>
          <cell r="S87">
            <v>2801956245</v>
          </cell>
          <cell r="T87" t="str">
            <v>PT. KIMIA FARMA</v>
          </cell>
          <cell r="U87">
            <v>2801954816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20</v>
          </cell>
          <cell r="AT87">
            <v>10</v>
          </cell>
          <cell r="AU87">
            <v>10</v>
          </cell>
          <cell r="AV87">
            <v>10</v>
          </cell>
          <cell r="AW87">
            <v>10</v>
          </cell>
          <cell r="AX87">
            <v>10</v>
          </cell>
          <cell r="AY87">
            <v>10</v>
          </cell>
          <cell r="AZ87">
            <v>30</v>
          </cell>
          <cell r="BA87">
            <v>30</v>
          </cell>
          <cell r="BB87">
            <v>70</v>
          </cell>
          <cell r="BC87">
            <v>70</v>
          </cell>
        </row>
        <row r="88">
          <cell r="B88" t="str">
            <v>CLNDS22</v>
          </cell>
          <cell r="C88" t="str">
            <v>Clindamycin kapsul 300 mg (2)</v>
          </cell>
          <cell r="D88">
            <v>50</v>
          </cell>
          <cell r="E88" t="str">
            <v>kapsul</v>
          </cell>
          <cell r="F88">
            <v>50</v>
          </cell>
          <cell r="G88">
            <v>50</v>
          </cell>
          <cell r="H88">
            <v>50</v>
          </cell>
          <cell r="I88">
            <v>1300</v>
          </cell>
          <cell r="J88">
            <v>1430.0000000000002</v>
          </cell>
          <cell r="K88">
            <v>1716.0000000000002</v>
          </cell>
          <cell r="L88">
            <v>1500</v>
          </cell>
          <cell r="M88">
            <v>1800</v>
          </cell>
          <cell r="N88">
            <v>96</v>
          </cell>
          <cell r="O88">
            <v>96</v>
          </cell>
          <cell r="P88">
            <v>96</v>
          </cell>
          <cell r="Q88" t="str">
            <v>19CL2005</v>
          </cell>
          <cell r="R88">
            <v>45010</v>
          </cell>
          <cell r="S88">
            <v>2802617390</v>
          </cell>
          <cell r="T88" t="str">
            <v>PT KIMIA FARMA</v>
          </cell>
          <cell r="U88">
            <v>2802616320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96</v>
          </cell>
          <cell r="BC88">
            <v>96</v>
          </cell>
        </row>
        <row r="89">
          <cell r="B89" t="str">
            <v>CDX4</v>
          </cell>
          <cell r="C89" t="str">
            <v>Codein 10 mg tablet (4)</v>
          </cell>
          <cell r="D89">
            <v>100</v>
          </cell>
          <cell r="E89" t="str">
            <v>Tablet</v>
          </cell>
          <cell r="F89">
            <v>100</v>
          </cell>
          <cell r="G89">
            <v>100</v>
          </cell>
          <cell r="H89">
            <v>100</v>
          </cell>
          <cell r="I89">
            <v>622.70000000000005</v>
          </cell>
          <cell r="J89">
            <v>684.97000000000014</v>
          </cell>
          <cell r="K89">
            <v>821.96400000000017</v>
          </cell>
          <cell r="L89">
            <v>700</v>
          </cell>
          <cell r="M89">
            <v>900</v>
          </cell>
          <cell r="N89">
            <v>202</v>
          </cell>
          <cell r="O89">
            <v>202</v>
          </cell>
          <cell r="P89">
            <v>202</v>
          </cell>
          <cell r="Q89" t="str">
            <v>F81729J</v>
          </cell>
          <cell r="R89">
            <v>44717</v>
          </cell>
          <cell r="S89" t="str">
            <v>VIII/2019</v>
          </cell>
          <cell r="T89" t="str">
            <v>PT KIMIA FARMA</v>
          </cell>
          <cell r="U89">
            <v>10</v>
          </cell>
          <cell r="V89">
            <v>0</v>
          </cell>
          <cell r="W89">
            <v>0</v>
          </cell>
          <cell r="X89">
            <v>10</v>
          </cell>
          <cell r="Y89">
            <v>10</v>
          </cell>
          <cell r="Z89">
            <v>10</v>
          </cell>
          <cell r="AA89">
            <v>10</v>
          </cell>
          <cell r="AB89">
            <v>10</v>
          </cell>
          <cell r="AC89">
            <v>10</v>
          </cell>
          <cell r="AD89">
            <v>10</v>
          </cell>
          <cell r="AE89">
            <v>10</v>
          </cell>
          <cell r="AF89">
            <v>10</v>
          </cell>
          <cell r="AG89">
            <v>10</v>
          </cell>
          <cell r="AH89">
            <v>10</v>
          </cell>
          <cell r="AI89">
            <v>10</v>
          </cell>
          <cell r="AJ89">
            <v>10</v>
          </cell>
          <cell r="AK89">
            <v>10</v>
          </cell>
          <cell r="AL89">
            <v>10</v>
          </cell>
          <cell r="AM89">
            <v>20</v>
          </cell>
          <cell r="AN89">
            <v>20</v>
          </cell>
          <cell r="AO89">
            <v>20</v>
          </cell>
          <cell r="AP89">
            <v>20</v>
          </cell>
          <cell r="AQ89">
            <v>20</v>
          </cell>
          <cell r="AR89">
            <v>20</v>
          </cell>
          <cell r="AS89">
            <v>20</v>
          </cell>
          <cell r="AT89">
            <v>20</v>
          </cell>
          <cell r="AU89">
            <v>20</v>
          </cell>
          <cell r="AV89">
            <v>20</v>
          </cell>
          <cell r="AW89">
            <v>20</v>
          </cell>
          <cell r="AX89">
            <v>20</v>
          </cell>
          <cell r="AY89">
            <v>20</v>
          </cell>
          <cell r="AZ89">
            <v>40</v>
          </cell>
          <cell r="BA89">
            <v>40</v>
          </cell>
          <cell r="BB89">
            <v>162</v>
          </cell>
          <cell r="BC89">
            <v>162</v>
          </cell>
        </row>
        <row r="90">
          <cell r="B90" t="str">
            <v>CMBNS1</v>
          </cell>
          <cell r="C90" t="str">
            <v>Combantrin  kapsul 250 mg</v>
          </cell>
          <cell r="D90">
            <v>50</v>
          </cell>
          <cell r="E90" t="str">
            <v>kapsul</v>
          </cell>
          <cell r="F90">
            <v>5502</v>
          </cell>
          <cell r="G90">
            <v>6052.2000000000007</v>
          </cell>
          <cell r="H90">
            <v>7262.64</v>
          </cell>
          <cell r="I90">
            <v>5940</v>
          </cell>
          <cell r="J90">
            <v>6534.0000000000009</v>
          </cell>
          <cell r="K90">
            <v>7840.8000000000011</v>
          </cell>
          <cell r="L90">
            <v>6600</v>
          </cell>
          <cell r="M90">
            <v>7900</v>
          </cell>
          <cell r="N90">
            <v>94</v>
          </cell>
          <cell r="O90">
            <v>94</v>
          </cell>
          <cell r="P90">
            <v>94</v>
          </cell>
          <cell r="Q90" t="str">
            <v>A180486</v>
          </cell>
          <cell r="R90">
            <v>44743</v>
          </cell>
          <cell r="S90" t="str">
            <v>DO-10166/III/19</v>
          </cell>
          <cell r="T90" t="str">
            <v>PT SINGGASANA WITRA SURYAMAS</v>
          </cell>
          <cell r="U90">
            <v>44743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94</v>
          </cell>
          <cell r="BC90">
            <v>94</v>
          </cell>
        </row>
        <row r="91">
          <cell r="B91" t="str">
            <v>CRVS3</v>
          </cell>
          <cell r="C91" t="str">
            <v>Corovit Sirup 100mL (3)</v>
          </cell>
          <cell r="D91">
            <v>1</v>
          </cell>
          <cell r="E91" t="str">
            <v>botol</v>
          </cell>
          <cell r="F91">
            <v>1</v>
          </cell>
          <cell r="G91">
            <v>1</v>
          </cell>
          <cell r="H91">
            <v>1</v>
          </cell>
          <cell r="I91">
            <v>21000</v>
          </cell>
          <cell r="J91">
            <v>23100.000000000004</v>
          </cell>
          <cell r="K91">
            <v>27720.000000000004</v>
          </cell>
          <cell r="L91">
            <v>23100</v>
          </cell>
          <cell r="M91">
            <v>27800</v>
          </cell>
          <cell r="N91">
            <v>4</v>
          </cell>
          <cell r="O91">
            <v>4</v>
          </cell>
          <cell r="P91">
            <v>4</v>
          </cell>
          <cell r="Q91" t="str">
            <v>21M005</v>
          </cell>
          <cell r="R91">
            <v>45352</v>
          </cell>
          <cell r="S91" t="str">
            <v>KP11/7</v>
          </cell>
          <cell r="T91" t="str">
            <v>PT CORONET CROWN</v>
          </cell>
          <cell r="U91">
            <v>45352</v>
          </cell>
          <cell r="V91">
            <v>0</v>
          </cell>
          <cell r="W91">
            <v>0</v>
          </cell>
          <cell r="X91">
            <v>1</v>
          </cell>
          <cell r="Y91">
            <v>1</v>
          </cell>
          <cell r="Z91">
            <v>1</v>
          </cell>
          <cell r="AA91">
            <v>1</v>
          </cell>
          <cell r="AB91">
            <v>1</v>
          </cell>
          <cell r="AC91">
            <v>1</v>
          </cell>
          <cell r="AD91">
            <v>1</v>
          </cell>
          <cell r="AE91">
            <v>1</v>
          </cell>
          <cell r="AF91">
            <v>1</v>
          </cell>
          <cell r="AG91">
            <v>1</v>
          </cell>
          <cell r="AH91">
            <v>1</v>
          </cell>
          <cell r="AI91">
            <v>1</v>
          </cell>
          <cell r="AJ91">
            <v>1</v>
          </cell>
          <cell r="AK91">
            <v>1</v>
          </cell>
          <cell r="AL91">
            <v>1</v>
          </cell>
          <cell r="AM91">
            <v>1</v>
          </cell>
          <cell r="AN91">
            <v>1</v>
          </cell>
          <cell r="AO91">
            <v>1</v>
          </cell>
          <cell r="AP91">
            <v>1</v>
          </cell>
          <cell r="AQ91">
            <v>1</v>
          </cell>
          <cell r="AR91">
            <v>1</v>
          </cell>
          <cell r="AS91">
            <v>1</v>
          </cell>
          <cell r="AT91">
            <v>1</v>
          </cell>
          <cell r="AU91">
            <v>1</v>
          </cell>
          <cell r="AV91">
            <v>1</v>
          </cell>
          <cell r="AW91">
            <v>1</v>
          </cell>
          <cell r="AX91">
            <v>1</v>
          </cell>
          <cell r="AY91">
            <v>1</v>
          </cell>
          <cell r="AZ91">
            <v>3</v>
          </cell>
          <cell r="BA91">
            <v>3</v>
          </cell>
          <cell r="BB91">
            <v>1</v>
          </cell>
          <cell r="BC91">
            <v>1</v>
          </cell>
        </row>
        <row r="92">
          <cell r="B92" t="str">
            <v>CRVS4</v>
          </cell>
          <cell r="C92" t="str">
            <v>Corovit Sirup 100mL (4)</v>
          </cell>
          <cell r="D92">
            <v>1</v>
          </cell>
          <cell r="E92" t="str">
            <v>botol</v>
          </cell>
          <cell r="F92">
            <v>1</v>
          </cell>
          <cell r="G92">
            <v>1</v>
          </cell>
          <cell r="H92">
            <v>1</v>
          </cell>
          <cell r="I92">
            <v>21000</v>
          </cell>
          <cell r="J92">
            <v>23100.000000000004</v>
          </cell>
          <cell r="K92">
            <v>27720.000000000004</v>
          </cell>
          <cell r="L92">
            <v>23100</v>
          </cell>
          <cell r="M92">
            <v>27800</v>
          </cell>
          <cell r="N92">
            <v>0</v>
          </cell>
          <cell r="O92">
            <v>3</v>
          </cell>
          <cell r="P92">
            <v>3</v>
          </cell>
          <cell r="Q92" t="str">
            <v>21MM007</v>
          </cell>
          <cell r="R92">
            <v>46174</v>
          </cell>
          <cell r="S92" t="str">
            <v>KP04/8</v>
          </cell>
          <cell r="T92" t="str">
            <v>PT CORONET CROWN</v>
          </cell>
          <cell r="U92">
            <v>46174</v>
          </cell>
          <cell r="V92">
            <v>46174</v>
          </cell>
          <cell r="W92">
            <v>46174</v>
          </cell>
          <cell r="X92">
            <v>46174</v>
          </cell>
          <cell r="Y92">
            <v>46174</v>
          </cell>
          <cell r="Z92">
            <v>46174</v>
          </cell>
          <cell r="AA92">
            <v>46174</v>
          </cell>
          <cell r="AB92">
            <v>46174</v>
          </cell>
          <cell r="AC92">
            <v>46174</v>
          </cell>
          <cell r="AD92">
            <v>46174</v>
          </cell>
          <cell r="AE92">
            <v>46174</v>
          </cell>
          <cell r="AF92">
            <v>46174</v>
          </cell>
          <cell r="AG92">
            <v>46174</v>
          </cell>
          <cell r="AH92">
            <v>46174</v>
          </cell>
          <cell r="AI92">
            <v>46174</v>
          </cell>
          <cell r="AJ92">
            <v>46174</v>
          </cell>
          <cell r="AK92">
            <v>46174</v>
          </cell>
          <cell r="AL92">
            <v>46174</v>
          </cell>
          <cell r="AM92">
            <v>46174</v>
          </cell>
          <cell r="AN92">
            <v>46174</v>
          </cell>
          <cell r="AO92">
            <v>46174</v>
          </cell>
          <cell r="AP92">
            <v>46174</v>
          </cell>
          <cell r="AQ92">
            <v>46174</v>
          </cell>
          <cell r="AR92">
            <v>46174</v>
          </cell>
          <cell r="AS92">
            <v>46174</v>
          </cell>
          <cell r="AT92">
            <v>46174</v>
          </cell>
          <cell r="AU92">
            <v>46174</v>
          </cell>
          <cell r="AV92">
            <v>46174</v>
          </cell>
          <cell r="AW92">
            <v>46174</v>
          </cell>
          <cell r="AX92">
            <v>46174</v>
          </cell>
          <cell r="AY92">
            <v>46174</v>
          </cell>
          <cell r="AZ92">
            <v>0</v>
          </cell>
          <cell r="BA92">
            <v>0</v>
          </cell>
          <cell r="BB92">
            <v>3</v>
          </cell>
          <cell r="BC92">
            <v>3</v>
          </cell>
        </row>
        <row r="93">
          <cell r="B93" t="str">
            <v>CTRMZ1</v>
          </cell>
          <cell r="C93" t="str">
            <v>Cotrimoxazole Suspensi 240 mg/ 5mL/ 60mL</v>
          </cell>
          <cell r="D93">
            <v>1</v>
          </cell>
          <cell r="E93" t="str">
            <v>botol</v>
          </cell>
          <cell r="F93">
            <v>1</v>
          </cell>
          <cell r="G93">
            <v>1</v>
          </cell>
          <cell r="H93">
            <v>1</v>
          </cell>
          <cell r="I93">
            <v>4921</v>
          </cell>
          <cell r="J93">
            <v>5413.1</v>
          </cell>
          <cell r="K93">
            <v>6495.72</v>
          </cell>
          <cell r="L93">
            <v>5500</v>
          </cell>
          <cell r="M93">
            <v>6500</v>
          </cell>
          <cell r="N93">
            <v>3</v>
          </cell>
          <cell r="O93">
            <v>3</v>
          </cell>
          <cell r="P93">
            <v>3</v>
          </cell>
          <cell r="Q93">
            <v>36335001</v>
          </cell>
          <cell r="R93">
            <v>45322</v>
          </cell>
          <cell r="S93" t="str">
            <v>KP03/009</v>
          </cell>
          <cell r="T93" t="str">
            <v>PT RAJAWALI NUSINDO</v>
          </cell>
          <cell r="U93">
            <v>45322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3</v>
          </cell>
          <cell r="BC93">
            <v>3</v>
          </cell>
        </row>
        <row r="94">
          <cell r="B94" t="str">
            <v>CTRMS1</v>
          </cell>
          <cell r="C94" t="str">
            <v>Cotrimoxazole tablet 480 mg</v>
          </cell>
          <cell r="D94">
            <v>100</v>
          </cell>
          <cell r="E94" t="str">
            <v>tablet</v>
          </cell>
          <cell r="F94">
            <v>173.25</v>
          </cell>
          <cell r="G94">
            <v>190.57500000000002</v>
          </cell>
          <cell r="H94">
            <v>228.69000000000003</v>
          </cell>
          <cell r="I94">
            <v>249.28</v>
          </cell>
          <cell r="J94">
            <v>274.20800000000003</v>
          </cell>
          <cell r="K94">
            <v>329.0496</v>
          </cell>
          <cell r="L94">
            <v>300</v>
          </cell>
          <cell r="M94">
            <v>400</v>
          </cell>
          <cell r="N94">
            <v>285</v>
          </cell>
          <cell r="O94">
            <v>285</v>
          </cell>
          <cell r="P94">
            <v>285</v>
          </cell>
          <cell r="Q94" t="str">
            <v>C80569B</v>
          </cell>
          <cell r="R94">
            <v>44983</v>
          </cell>
          <cell r="S94">
            <v>2801956245</v>
          </cell>
          <cell r="T94" t="str">
            <v>PT. KIMIA FARMA</v>
          </cell>
          <cell r="U94">
            <v>2801954816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285</v>
          </cell>
          <cell r="BC94">
            <v>285</v>
          </cell>
        </row>
        <row r="95">
          <cell r="B95" t="str">
            <v>CROFD10</v>
          </cell>
          <cell r="C95" t="str">
            <v>Crofed Tablet (10)</v>
          </cell>
          <cell r="D95">
            <v>100</v>
          </cell>
          <cell r="E95" t="str">
            <v>tablet</v>
          </cell>
          <cell r="F95">
            <v>100</v>
          </cell>
          <cell r="G95">
            <v>100</v>
          </cell>
          <cell r="H95">
            <v>100</v>
          </cell>
          <cell r="I95">
            <v>1236.3636363636363</v>
          </cell>
          <cell r="J95">
            <v>1360</v>
          </cell>
          <cell r="K95">
            <v>1632</v>
          </cell>
          <cell r="L95">
            <v>1400</v>
          </cell>
          <cell r="M95">
            <v>1700</v>
          </cell>
          <cell r="N95">
            <v>396</v>
          </cell>
          <cell r="O95">
            <v>396</v>
          </cell>
          <cell r="P95">
            <v>396</v>
          </cell>
          <cell r="Q95" t="str">
            <v>21KA022</v>
          </cell>
          <cell r="R95">
            <v>45566</v>
          </cell>
          <cell r="S95" t="str">
            <v>KP03/5</v>
          </cell>
          <cell r="T95" t="str">
            <v>PT CORONET CROWN</v>
          </cell>
          <cell r="U95">
            <v>20</v>
          </cell>
          <cell r="V95">
            <v>0</v>
          </cell>
          <cell r="W95">
            <v>0</v>
          </cell>
          <cell r="X95">
            <v>10</v>
          </cell>
          <cell r="Y95">
            <v>20</v>
          </cell>
          <cell r="Z95">
            <v>10</v>
          </cell>
          <cell r="AA95">
            <v>10</v>
          </cell>
          <cell r="AB95">
            <v>15</v>
          </cell>
          <cell r="AC95">
            <v>15</v>
          </cell>
          <cell r="AD95">
            <v>15</v>
          </cell>
          <cell r="AE95">
            <v>10</v>
          </cell>
          <cell r="AF95">
            <v>30</v>
          </cell>
          <cell r="AG95">
            <v>10</v>
          </cell>
          <cell r="AH95">
            <v>10</v>
          </cell>
          <cell r="AI95">
            <v>10</v>
          </cell>
          <cell r="AJ95">
            <v>10</v>
          </cell>
          <cell r="AK95">
            <v>10</v>
          </cell>
          <cell r="AL95">
            <v>10</v>
          </cell>
          <cell r="AM95">
            <v>10</v>
          </cell>
          <cell r="AN95">
            <v>10</v>
          </cell>
          <cell r="AO95">
            <v>10</v>
          </cell>
          <cell r="AP95">
            <v>10</v>
          </cell>
          <cell r="AQ95">
            <v>10</v>
          </cell>
          <cell r="AR95">
            <v>10</v>
          </cell>
          <cell r="AS95">
            <v>10</v>
          </cell>
          <cell r="AT95">
            <v>10</v>
          </cell>
          <cell r="AU95">
            <v>12</v>
          </cell>
          <cell r="AV95">
            <v>12</v>
          </cell>
          <cell r="AW95">
            <v>12</v>
          </cell>
          <cell r="AX95">
            <v>12</v>
          </cell>
          <cell r="AY95">
            <v>12</v>
          </cell>
          <cell r="AZ95">
            <v>177</v>
          </cell>
          <cell r="BA95">
            <v>177</v>
          </cell>
          <cell r="BB95">
            <v>219</v>
          </cell>
          <cell r="BC95">
            <v>219</v>
          </cell>
        </row>
        <row r="96">
          <cell r="B96" t="str">
            <v>DANERN4</v>
          </cell>
          <cell r="C96" t="str">
            <v>Daneuron Tablet (4)</v>
          </cell>
          <cell r="D96">
            <v>100</v>
          </cell>
          <cell r="E96" t="str">
            <v>tablet</v>
          </cell>
          <cell r="F96">
            <v>100</v>
          </cell>
          <cell r="G96">
            <v>100</v>
          </cell>
          <cell r="H96">
            <v>100</v>
          </cell>
          <cell r="I96">
            <v>372.72727272727269</v>
          </cell>
          <cell r="J96">
            <v>372.72727272727269</v>
          </cell>
          <cell r="K96">
            <v>492</v>
          </cell>
          <cell r="L96">
            <v>400</v>
          </cell>
          <cell r="M96">
            <v>500</v>
          </cell>
          <cell r="N96">
            <v>755</v>
          </cell>
          <cell r="O96">
            <v>755</v>
          </cell>
          <cell r="P96">
            <v>755</v>
          </cell>
          <cell r="Q96" t="str">
            <v>HTDNRG14259</v>
          </cell>
          <cell r="R96">
            <v>45139</v>
          </cell>
          <cell r="S96" t="str">
            <v>KP10/11</v>
          </cell>
          <cell r="T96" t="str">
            <v>PT KUDAMAS JAYA MAKMUR SENTOSA</v>
          </cell>
          <cell r="U96">
            <v>45139</v>
          </cell>
          <cell r="V96">
            <v>0</v>
          </cell>
          <cell r="W96">
            <v>0</v>
          </cell>
          <cell r="X96">
            <v>10</v>
          </cell>
          <cell r="Y96">
            <v>30</v>
          </cell>
          <cell r="Z96">
            <v>40</v>
          </cell>
          <cell r="AA96">
            <v>40</v>
          </cell>
          <cell r="AB96">
            <v>40</v>
          </cell>
          <cell r="AC96">
            <v>40</v>
          </cell>
          <cell r="AD96">
            <v>40</v>
          </cell>
          <cell r="AE96">
            <v>40</v>
          </cell>
          <cell r="AF96">
            <v>10</v>
          </cell>
          <cell r="AG96">
            <v>10</v>
          </cell>
          <cell r="AH96">
            <v>10</v>
          </cell>
          <cell r="AI96">
            <v>10</v>
          </cell>
          <cell r="AJ96">
            <v>10</v>
          </cell>
          <cell r="AK96">
            <v>10</v>
          </cell>
          <cell r="AL96">
            <v>10</v>
          </cell>
          <cell r="AM96">
            <v>10</v>
          </cell>
          <cell r="AN96">
            <v>10</v>
          </cell>
          <cell r="AO96">
            <v>10</v>
          </cell>
          <cell r="AP96">
            <v>10</v>
          </cell>
          <cell r="AQ96">
            <v>10</v>
          </cell>
          <cell r="AR96">
            <v>10</v>
          </cell>
          <cell r="AS96">
            <v>10</v>
          </cell>
          <cell r="AT96">
            <v>10</v>
          </cell>
          <cell r="AU96">
            <v>10</v>
          </cell>
          <cell r="AV96">
            <v>10</v>
          </cell>
          <cell r="AW96">
            <v>10</v>
          </cell>
          <cell r="AX96">
            <v>10</v>
          </cell>
          <cell r="AY96">
            <v>10</v>
          </cell>
          <cell r="AZ96">
            <v>120</v>
          </cell>
          <cell r="BA96">
            <v>120</v>
          </cell>
          <cell r="BB96">
            <v>635</v>
          </cell>
          <cell r="BC96">
            <v>635</v>
          </cell>
        </row>
        <row r="97">
          <cell r="B97" t="str">
            <v>DEMC3</v>
          </cell>
          <cell r="C97" t="str">
            <v>Demacolin Tablet (3)</v>
          </cell>
          <cell r="D97">
            <v>100</v>
          </cell>
          <cell r="E97" t="str">
            <v>tablet</v>
          </cell>
          <cell r="F97">
            <v>100</v>
          </cell>
          <cell r="G97">
            <v>100</v>
          </cell>
          <cell r="H97">
            <v>100</v>
          </cell>
          <cell r="I97">
            <v>378.81818181818176</v>
          </cell>
          <cell r="J97">
            <v>416.7</v>
          </cell>
          <cell r="K97">
            <v>500.03999999999996</v>
          </cell>
          <cell r="L97">
            <v>500</v>
          </cell>
          <cell r="M97">
            <v>600</v>
          </cell>
          <cell r="N97">
            <v>2</v>
          </cell>
          <cell r="O97">
            <v>2</v>
          </cell>
          <cell r="P97">
            <v>2</v>
          </cell>
          <cell r="Q97" t="str">
            <v xml:space="preserve"> AOA027</v>
          </cell>
          <cell r="R97">
            <v>45352</v>
          </cell>
          <cell r="S97">
            <v>45352</v>
          </cell>
          <cell r="T97" t="str">
            <v>APOTEK BUMI MEDIKA GANESHA</v>
          </cell>
          <cell r="U97">
            <v>45352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2</v>
          </cell>
          <cell r="BC97">
            <v>2</v>
          </cell>
        </row>
        <row r="98">
          <cell r="B98" t="str">
            <v>DENTAL1</v>
          </cell>
          <cell r="C98" t="str">
            <v>Dental Floss toothpicks</v>
          </cell>
          <cell r="D98">
            <v>1</v>
          </cell>
          <cell r="E98" t="str">
            <v>pack</v>
          </cell>
          <cell r="F98">
            <v>1</v>
          </cell>
          <cell r="G98">
            <v>1</v>
          </cell>
          <cell r="H98">
            <v>1</v>
          </cell>
          <cell r="I98">
            <v>27000</v>
          </cell>
          <cell r="J98">
            <v>29700.000000000004</v>
          </cell>
          <cell r="K98">
            <v>35640</v>
          </cell>
          <cell r="L98">
            <v>29700</v>
          </cell>
          <cell r="M98">
            <v>35700</v>
          </cell>
          <cell r="N98">
            <v>31</v>
          </cell>
          <cell r="O98">
            <v>31</v>
          </cell>
          <cell r="P98">
            <v>31</v>
          </cell>
          <cell r="Q98">
            <v>0</v>
          </cell>
          <cell r="R98">
            <v>0</v>
          </cell>
          <cell r="S98" t="str">
            <v>KP01/06</v>
          </cell>
          <cell r="T98" t="str">
            <v>PT. TERANG JAYA DENTAL SUPPLY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1</v>
          </cell>
          <cell r="AU98">
            <v>1</v>
          </cell>
          <cell r="AV98">
            <v>1</v>
          </cell>
          <cell r="AW98">
            <v>1</v>
          </cell>
          <cell r="AX98">
            <v>1</v>
          </cell>
          <cell r="AY98">
            <v>1</v>
          </cell>
          <cell r="AZ98">
            <v>3</v>
          </cell>
          <cell r="BA98">
            <v>3</v>
          </cell>
          <cell r="BB98">
            <v>28</v>
          </cell>
          <cell r="BC98">
            <v>28</v>
          </cell>
        </row>
        <row r="99">
          <cell r="B99" t="str">
            <v>DXMTS3</v>
          </cell>
          <cell r="C99" t="str">
            <v xml:space="preserve">Dexamethasone 0.5 mg Tablet </v>
          </cell>
          <cell r="D99">
            <v>100</v>
          </cell>
          <cell r="E99" t="str">
            <v>tablet</v>
          </cell>
          <cell r="F99">
            <v>100</v>
          </cell>
          <cell r="G99">
            <v>100</v>
          </cell>
          <cell r="H99">
            <v>100</v>
          </cell>
          <cell r="I99">
            <v>144</v>
          </cell>
          <cell r="J99">
            <v>158.4</v>
          </cell>
          <cell r="K99">
            <v>190.08</v>
          </cell>
          <cell r="L99">
            <v>200</v>
          </cell>
          <cell r="M99">
            <v>200</v>
          </cell>
          <cell r="N99">
            <v>255</v>
          </cell>
          <cell r="O99">
            <v>255</v>
          </cell>
          <cell r="P99">
            <v>255</v>
          </cell>
          <cell r="Q99" t="str">
            <v>00721E0020</v>
          </cell>
          <cell r="R99">
            <v>45778</v>
          </cell>
          <cell r="S99" t="str">
            <v>KP11/1</v>
          </cell>
          <cell r="T99" t="str">
            <v>PT.SINGGASANA WITRA SURYAMAS</v>
          </cell>
          <cell r="U99">
            <v>45778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10</v>
          </cell>
          <cell r="AA99">
            <v>10</v>
          </cell>
          <cell r="AB99">
            <v>10</v>
          </cell>
          <cell r="AC99">
            <v>10</v>
          </cell>
          <cell r="AD99">
            <v>10</v>
          </cell>
          <cell r="AE99">
            <v>10</v>
          </cell>
          <cell r="AF99">
            <v>20</v>
          </cell>
          <cell r="AG99">
            <v>20</v>
          </cell>
          <cell r="AH99">
            <v>20</v>
          </cell>
          <cell r="AI99">
            <v>20</v>
          </cell>
          <cell r="AJ99">
            <v>20</v>
          </cell>
          <cell r="AK99">
            <v>20</v>
          </cell>
          <cell r="AL99">
            <v>20</v>
          </cell>
          <cell r="AM99">
            <v>20</v>
          </cell>
          <cell r="AN99">
            <v>20</v>
          </cell>
          <cell r="AO99">
            <v>20</v>
          </cell>
          <cell r="AP99">
            <v>20</v>
          </cell>
          <cell r="AQ99">
            <v>20</v>
          </cell>
          <cell r="AR99">
            <v>20</v>
          </cell>
          <cell r="AS99">
            <v>20</v>
          </cell>
          <cell r="AT99">
            <v>20</v>
          </cell>
          <cell r="AU99">
            <v>10</v>
          </cell>
          <cell r="AV99">
            <v>10</v>
          </cell>
          <cell r="AW99">
            <v>10</v>
          </cell>
          <cell r="AX99">
            <v>10</v>
          </cell>
          <cell r="AY99">
            <v>10</v>
          </cell>
          <cell r="AZ99">
            <v>60</v>
          </cell>
          <cell r="BA99">
            <v>60</v>
          </cell>
          <cell r="BB99">
            <v>195</v>
          </cell>
          <cell r="BC99">
            <v>195</v>
          </cell>
        </row>
        <row r="100">
          <cell r="B100" t="str">
            <v>DXMJ1</v>
          </cell>
          <cell r="C100" t="str">
            <v>Dexamethasone 5 mg (1 mL) Injeksi</v>
          </cell>
          <cell r="D100">
            <v>1</v>
          </cell>
          <cell r="E100" t="str">
            <v>ampul</v>
          </cell>
          <cell r="F100">
            <v>1</v>
          </cell>
          <cell r="G100">
            <v>1</v>
          </cell>
          <cell r="H100">
            <v>1</v>
          </cell>
          <cell r="I100">
            <v>1499.9999999999998</v>
          </cell>
          <cell r="J100">
            <v>1650</v>
          </cell>
          <cell r="K100">
            <v>1980</v>
          </cell>
          <cell r="L100">
            <v>1700</v>
          </cell>
          <cell r="M100">
            <v>2000</v>
          </cell>
          <cell r="N100">
            <v>9</v>
          </cell>
          <cell r="O100">
            <v>9</v>
          </cell>
          <cell r="P100">
            <v>9</v>
          </cell>
          <cell r="Q100" t="str">
            <v>463370831</v>
          </cell>
          <cell r="R100">
            <v>45474</v>
          </cell>
          <cell r="S100" t="str">
            <v>KP11/4</v>
          </cell>
          <cell r="T100" t="str">
            <v>PT KUDAMAS JAYA MAKMUR SENTOSA</v>
          </cell>
          <cell r="U100">
            <v>45474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9</v>
          </cell>
          <cell r="BC100">
            <v>9</v>
          </cell>
        </row>
        <row r="101">
          <cell r="B101" t="str">
            <v>DIAZI1</v>
          </cell>
          <cell r="C101" t="str">
            <v>Diazepam injeksi 5mg/mL</v>
          </cell>
          <cell r="D101">
            <v>10</v>
          </cell>
          <cell r="E101" t="str">
            <v>ampul</v>
          </cell>
          <cell r="F101">
            <v>10</v>
          </cell>
          <cell r="G101">
            <v>10</v>
          </cell>
          <cell r="H101">
            <v>10</v>
          </cell>
          <cell r="I101">
            <v>1577.3</v>
          </cell>
          <cell r="J101">
            <v>1735.0300000000002</v>
          </cell>
          <cell r="K101">
            <v>2082.0360000000001</v>
          </cell>
          <cell r="L101">
            <v>1800</v>
          </cell>
          <cell r="M101">
            <v>2100</v>
          </cell>
          <cell r="N101">
            <v>10</v>
          </cell>
          <cell r="O101">
            <v>10</v>
          </cell>
          <cell r="P101">
            <v>10</v>
          </cell>
          <cell r="Q101" t="str">
            <v>F9L289</v>
          </cell>
          <cell r="R101">
            <v>44895</v>
          </cell>
          <cell r="S101" t="str">
            <v>KP03/002</v>
          </cell>
          <cell r="T101" t="str">
            <v>PT KIMIA FARMA</v>
          </cell>
          <cell r="U101">
            <v>44895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10</v>
          </cell>
          <cell r="BC101">
            <v>10</v>
          </cell>
        </row>
        <row r="102">
          <cell r="B102" t="str">
            <v>DMPSR3</v>
          </cell>
          <cell r="C102" t="str">
            <v>Domperidon sirup 5 mg/mL (60 mL) (3)</v>
          </cell>
          <cell r="D102">
            <v>1</v>
          </cell>
          <cell r="E102" t="str">
            <v>botol</v>
          </cell>
          <cell r="F102">
            <v>1</v>
          </cell>
          <cell r="G102">
            <v>1</v>
          </cell>
          <cell r="H102">
            <v>1</v>
          </cell>
          <cell r="I102">
            <v>3090.9090909090905</v>
          </cell>
          <cell r="J102">
            <v>3400</v>
          </cell>
          <cell r="K102">
            <v>4080</v>
          </cell>
          <cell r="L102">
            <v>3400</v>
          </cell>
          <cell r="M102">
            <v>4100</v>
          </cell>
          <cell r="N102">
            <v>1</v>
          </cell>
          <cell r="O102">
            <v>1</v>
          </cell>
          <cell r="P102">
            <v>1</v>
          </cell>
          <cell r="Q102" t="str">
            <v>C02806BZ</v>
          </cell>
          <cell r="R102">
            <v>45292</v>
          </cell>
          <cell r="S102" t="str">
            <v>KP03/13</v>
          </cell>
          <cell r="T102" t="str">
            <v>PT KUDAMAS JAYA MAKMUR SENTOSA</v>
          </cell>
          <cell r="U102">
            <v>45292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1</v>
          </cell>
          <cell r="BC102">
            <v>1</v>
          </cell>
        </row>
        <row r="103">
          <cell r="B103" t="str">
            <v>DMPRS6</v>
          </cell>
          <cell r="C103" t="str">
            <v>Domperidon tablet 10 mg (6)</v>
          </cell>
          <cell r="D103">
            <v>100</v>
          </cell>
          <cell r="E103" t="str">
            <v>tablet</v>
          </cell>
          <cell r="F103">
            <v>100</v>
          </cell>
          <cell r="G103">
            <v>100</v>
          </cell>
          <cell r="H103">
            <v>100</v>
          </cell>
          <cell r="I103" t="e">
            <v>#N/A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>
            <v>70</v>
          </cell>
          <cell r="O103">
            <v>70</v>
          </cell>
          <cell r="P103">
            <v>70</v>
          </cell>
          <cell r="Q103" t="e">
            <v>#N/A</v>
          </cell>
          <cell r="R103" t="e">
            <v>#N/A</v>
          </cell>
          <cell r="S103" t="e">
            <v>#N/A</v>
          </cell>
          <cell r="T103" t="e">
            <v>#N/A</v>
          </cell>
          <cell r="U103">
            <v>70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15</v>
          </cell>
          <cell r="AA103">
            <v>20</v>
          </cell>
          <cell r="AB103">
            <v>20</v>
          </cell>
          <cell r="AC103">
            <v>20</v>
          </cell>
          <cell r="AD103">
            <v>20</v>
          </cell>
          <cell r="AE103">
            <v>20</v>
          </cell>
          <cell r="AF103">
            <v>20</v>
          </cell>
          <cell r="AG103">
            <v>20</v>
          </cell>
          <cell r="AH103">
            <v>20</v>
          </cell>
          <cell r="AI103">
            <v>20</v>
          </cell>
          <cell r="AJ103">
            <v>20</v>
          </cell>
          <cell r="AK103">
            <v>20</v>
          </cell>
          <cell r="AL103">
            <v>20</v>
          </cell>
          <cell r="AM103">
            <v>20</v>
          </cell>
          <cell r="AN103">
            <v>20</v>
          </cell>
          <cell r="AO103">
            <v>20</v>
          </cell>
          <cell r="AP103">
            <v>20</v>
          </cell>
          <cell r="AQ103">
            <v>20</v>
          </cell>
          <cell r="AR103">
            <v>20</v>
          </cell>
          <cell r="AS103">
            <v>20</v>
          </cell>
          <cell r="AT103">
            <v>20</v>
          </cell>
          <cell r="AU103">
            <v>20</v>
          </cell>
          <cell r="AV103">
            <v>20</v>
          </cell>
          <cell r="AW103">
            <v>20</v>
          </cell>
          <cell r="AX103">
            <v>20</v>
          </cell>
          <cell r="AY103">
            <v>20</v>
          </cell>
          <cell r="AZ103">
            <v>35</v>
          </cell>
          <cell r="BA103">
            <v>35</v>
          </cell>
          <cell r="BB103">
            <v>35</v>
          </cell>
          <cell r="BC103">
            <v>35</v>
          </cell>
        </row>
        <row r="104">
          <cell r="B104" t="str">
            <v>DMPRS7</v>
          </cell>
          <cell r="C104" t="str">
            <v>Domperidon tablet 10 mg (7)</v>
          </cell>
          <cell r="D104">
            <v>100</v>
          </cell>
          <cell r="E104" t="str">
            <v>tablet</v>
          </cell>
          <cell r="F104">
            <v>100</v>
          </cell>
          <cell r="G104">
            <v>100</v>
          </cell>
          <cell r="H104">
            <v>100</v>
          </cell>
          <cell r="I104">
            <v>169</v>
          </cell>
          <cell r="J104">
            <v>185.9</v>
          </cell>
          <cell r="K104">
            <v>223.08</v>
          </cell>
          <cell r="L104">
            <v>200</v>
          </cell>
          <cell r="M104">
            <v>300</v>
          </cell>
          <cell r="N104">
            <v>0</v>
          </cell>
          <cell r="O104">
            <v>300</v>
          </cell>
          <cell r="P104">
            <v>300</v>
          </cell>
          <cell r="Q104" t="str">
            <v>HTDPDB21103</v>
          </cell>
          <cell r="R104">
            <v>45292</v>
          </cell>
          <cell r="S104" t="str">
            <v>KP04/3</v>
          </cell>
          <cell r="T104" t="str">
            <v>PT Enseval Putera Megatrading</v>
          </cell>
          <cell r="U104">
            <v>45292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10</v>
          </cell>
          <cell r="AB104">
            <v>10</v>
          </cell>
          <cell r="AC104">
            <v>10</v>
          </cell>
          <cell r="AD104">
            <v>10</v>
          </cell>
          <cell r="AE104">
            <v>30</v>
          </cell>
          <cell r="AF104">
            <v>30</v>
          </cell>
          <cell r="AG104">
            <v>10</v>
          </cell>
          <cell r="AH104">
            <v>10</v>
          </cell>
          <cell r="AI104">
            <v>10</v>
          </cell>
          <cell r="AJ104">
            <v>10</v>
          </cell>
          <cell r="AK104">
            <v>10</v>
          </cell>
          <cell r="AL104">
            <v>10</v>
          </cell>
          <cell r="AM104">
            <v>10</v>
          </cell>
          <cell r="AN104">
            <v>30</v>
          </cell>
          <cell r="AO104">
            <v>10</v>
          </cell>
          <cell r="AP104">
            <v>10</v>
          </cell>
          <cell r="AQ104">
            <v>10</v>
          </cell>
          <cell r="AR104">
            <v>10</v>
          </cell>
          <cell r="AS104">
            <v>10</v>
          </cell>
          <cell r="AT104">
            <v>10</v>
          </cell>
          <cell r="AU104">
            <v>10</v>
          </cell>
          <cell r="AV104">
            <v>10</v>
          </cell>
          <cell r="AW104">
            <v>10</v>
          </cell>
          <cell r="AX104">
            <v>10</v>
          </cell>
          <cell r="AY104">
            <v>10</v>
          </cell>
          <cell r="AZ104">
            <v>130</v>
          </cell>
          <cell r="BA104">
            <v>130</v>
          </cell>
          <cell r="BB104">
            <v>170</v>
          </cell>
          <cell r="BC104">
            <v>170</v>
          </cell>
        </row>
        <row r="105">
          <cell r="B105" t="str">
            <v>DLCLR1</v>
          </cell>
          <cell r="C105" t="str">
            <v>Dulcolax supo anak 5 mg</v>
          </cell>
          <cell r="D105">
            <v>6</v>
          </cell>
          <cell r="E105" t="str">
            <v>suppositoria</v>
          </cell>
          <cell r="F105">
            <v>14083</v>
          </cell>
          <cell r="G105">
            <v>15491.300000000001</v>
          </cell>
          <cell r="H105">
            <v>18589.560000000001</v>
          </cell>
          <cell r="I105">
            <v>14787.5</v>
          </cell>
          <cell r="J105">
            <v>16266.250000000002</v>
          </cell>
          <cell r="K105">
            <v>19519.5</v>
          </cell>
          <cell r="L105">
            <v>16300</v>
          </cell>
          <cell r="M105">
            <v>19600</v>
          </cell>
          <cell r="N105">
            <v>6</v>
          </cell>
          <cell r="O105">
            <v>6</v>
          </cell>
          <cell r="P105">
            <v>6</v>
          </cell>
          <cell r="Q105">
            <v>18091354</v>
          </cell>
          <cell r="R105">
            <v>44834</v>
          </cell>
          <cell r="S105" t="str">
            <v>DO-10128/III/19</v>
          </cell>
          <cell r="T105" t="str">
            <v>PT SINGGASANA WITRA SURYAMAS</v>
          </cell>
          <cell r="U105">
            <v>44834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6</v>
          </cell>
          <cell r="BC105">
            <v>6</v>
          </cell>
        </row>
        <row r="106">
          <cell r="B106" t="str">
            <v>DLCLS3</v>
          </cell>
          <cell r="C106" t="str">
            <v>Dulcolax Tab  Per Strip (1 strip @ 4 tablet) (3)</v>
          </cell>
          <cell r="D106">
            <v>80</v>
          </cell>
          <cell r="E106" t="str">
            <v>tablet</v>
          </cell>
          <cell r="F106">
            <v>80</v>
          </cell>
          <cell r="G106">
            <v>80</v>
          </cell>
          <cell r="H106">
            <v>80</v>
          </cell>
          <cell r="I106">
            <v>1749.8002499999998</v>
          </cell>
          <cell r="J106">
            <v>1924.7802749999998</v>
          </cell>
          <cell r="K106">
            <v>2309.7363299999997</v>
          </cell>
          <cell r="L106">
            <v>2000</v>
          </cell>
          <cell r="M106">
            <v>2400</v>
          </cell>
          <cell r="N106">
            <v>80</v>
          </cell>
          <cell r="O106">
            <v>80</v>
          </cell>
          <cell r="P106">
            <v>80</v>
          </cell>
          <cell r="Q106" t="str">
            <v>21030184</v>
          </cell>
          <cell r="R106">
            <v>45352</v>
          </cell>
          <cell r="S106" t="str">
            <v>KP10/15</v>
          </cell>
          <cell r="T106" t="str">
            <v>PT.ENSEVAL PUTERA MEGATRADING</v>
          </cell>
          <cell r="U106">
            <v>45352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80</v>
          </cell>
          <cell r="BC106">
            <v>80</v>
          </cell>
        </row>
        <row r="107">
          <cell r="B107" t="str">
            <v>DVTS8</v>
          </cell>
          <cell r="C107" t="str">
            <v>D-VIT Tablet (8)</v>
          </cell>
          <cell r="D107">
            <v>30</v>
          </cell>
          <cell r="E107" t="str">
            <v>tablet</v>
          </cell>
          <cell r="F107">
            <v>30</v>
          </cell>
          <cell r="G107">
            <v>30</v>
          </cell>
          <cell r="H107">
            <v>30</v>
          </cell>
          <cell r="I107">
            <v>2425</v>
          </cell>
          <cell r="J107">
            <v>2667.5</v>
          </cell>
          <cell r="K107">
            <v>3201</v>
          </cell>
          <cell r="L107">
            <v>2700</v>
          </cell>
          <cell r="M107">
            <v>3300</v>
          </cell>
          <cell r="N107">
            <v>21</v>
          </cell>
          <cell r="O107">
            <v>21</v>
          </cell>
          <cell r="P107">
            <v>21</v>
          </cell>
          <cell r="Q107" t="str">
            <v>PH005</v>
          </cell>
          <cell r="R107">
            <v>45139</v>
          </cell>
          <cell r="S107" t="str">
            <v>KP10/14</v>
          </cell>
          <cell r="T107" t="str">
            <v>PT.PENTA VALENT</v>
          </cell>
          <cell r="U107">
            <v>45139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20</v>
          </cell>
          <cell r="AI107">
            <v>20</v>
          </cell>
          <cell r="AJ107">
            <v>20</v>
          </cell>
          <cell r="AK107">
            <v>20</v>
          </cell>
          <cell r="AL107">
            <v>20</v>
          </cell>
          <cell r="AM107">
            <v>20</v>
          </cell>
          <cell r="AN107">
            <v>20</v>
          </cell>
          <cell r="AO107">
            <v>20</v>
          </cell>
          <cell r="AP107">
            <v>20</v>
          </cell>
          <cell r="AQ107">
            <v>20</v>
          </cell>
          <cell r="AR107">
            <v>20</v>
          </cell>
          <cell r="AS107">
            <v>20</v>
          </cell>
          <cell r="AT107">
            <v>20</v>
          </cell>
          <cell r="AU107">
            <v>20</v>
          </cell>
          <cell r="AV107">
            <v>20</v>
          </cell>
          <cell r="AW107">
            <v>20</v>
          </cell>
          <cell r="AX107">
            <v>20</v>
          </cell>
          <cell r="AY107">
            <v>20</v>
          </cell>
          <cell r="AZ107">
            <v>20</v>
          </cell>
          <cell r="BA107">
            <v>20</v>
          </cell>
          <cell r="BB107">
            <v>1</v>
          </cell>
          <cell r="BC107">
            <v>1</v>
          </cell>
        </row>
        <row r="108">
          <cell r="B108" t="str">
            <v>DVTS9</v>
          </cell>
          <cell r="C108" t="str">
            <v>D-VIT Tablet (9)</v>
          </cell>
          <cell r="D108">
            <v>30</v>
          </cell>
          <cell r="E108" t="str">
            <v>tablet</v>
          </cell>
          <cell r="F108">
            <v>30</v>
          </cell>
          <cell r="G108">
            <v>30</v>
          </cell>
          <cell r="H108">
            <v>30</v>
          </cell>
          <cell r="I108">
            <v>2425</v>
          </cell>
          <cell r="J108">
            <v>2667.5</v>
          </cell>
          <cell r="K108">
            <v>3201</v>
          </cell>
          <cell r="L108">
            <v>2700</v>
          </cell>
          <cell r="M108">
            <v>3300</v>
          </cell>
          <cell r="N108">
            <v>120</v>
          </cell>
          <cell r="O108">
            <v>120</v>
          </cell>
          <cell r="P108">
            <v>120</v>
          </cell>
          <cell r="Q108" t="str">
            <v>PH012</v>
          </cell>
          <cell r="R108">
            <v>45139</v>
          </cell>
          <cell r="S108" t="str">
            <v>KP10/14</v>
          </cell>
          <cell r="T108" t="str">
            <v>PT.PENTA VALENT</v>
          </cell>
          <cell r="U108">
            <v>45139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10</v>
          </cell>
          <cell r="AW108">
            <v>10</v>
          </cell>
          <cell r="AX108">
            <v>10</v>
          </cell>
          <cell r="AY108">
            <v>10</v>
          </cell>
          <cell r="AZ108">
            <v>10</v>
          </cell>
          <cell r="BA108">
            <v>10</v>
          </cell>
          <cell r="BB108">
            <v>110</v>
          </cell>
          <cell r="BC108">
            <v>110</v>
          </cell>
        </row>
        <row r="109">
          <cell r="B109" t="str">
            <v>ENFA3</v>
          </cell>
          <cell r="C109" t="str">
            <v>Enfavit Tablet (3)</v>
          </cell>
          <cell r="D109">
            <v>100</v>
          </cell>
          <cell r="E109" t="str">
            <v>tablet</v>
          </cell>
          <cell r="F109">
            <v>100</v>
          </cell>
          <cell r="G109">
            <v>100</v>
          </cell>
          <cell r="H109">
            <v>100</v>
          </cell>
          <cell r="I109">
            <v>1999.9999999999998</v>
          </cell>
          <cell r="J109">
            <v>2200</v>
          </cell>
          <cell r="K109">
            <v>2640</v>
          </cell>
          <cell r="L109">
            <v>2200</v>
          </cell>
          <cell r="M109">
            <v>2700</v>
          </cell>
          <cell r="N109">
            <v>455</v>
          </cell>
          <cell r="O109">
            <v>455</v>
          </cell>
          <cell r="P109">
            <v>455</v>
          </cell>
          <cell r="Q109" t="str">
            <v>21IM001</v>
          </cell>
          <cell r="R109">
            <v>45536</v>
          </cell>
          <cell r="S109" t="str">
            <v>KP03/4</v>
          </cell>
          <cell r="T109" t="str">
            <v>PT CORONET CROWN</v>
          </cell>
          <cell r="U109">
            <v>45536</v>
          </cell>
          <cell r="V109">
            <v>0</v>
          </cell>
          <cell r="W109">
            <v>0</v>
          </cell>
          <cell r="X109">
            <v>20</v>
          </cell>
          <cell r="Y109">
            <v>10</v>
          </cell>
          <cell r="Z109">
            <v>20</v>
          </cell>
          <cell r="AA109">
            <v>20</v>
          </cell>
          <cell r="AB109">
            <v>20</v>
          </cell>
          <cell r="AC109">
            <v>20</v>
          </cell>
          <cell r="AD109">
            <v>20</v>
          </cell>
          <cell r="AE109">
            <v>20</v>
          </cell>
          <cell r="AF109">
            <v>30</v>
          </cell>
          <cell r="AG109">
            <v>30</v>
          </cell>
          <cell r="AH109">
            <v>20</v>
          </cell>
          <cell r="AI109">
            <v>20</v>
          </cell>
          <cell r="AJ109">
            <v>20</v>
          </cell>
          <cell r="AK109">
            <v>20</v>
          </cell>
          <cell r="AL109">
            <v>30</v>
          </cell>
          <cell r="AM109">
            <v>20</v>
          </cell>
          <cell r="AN109">
            <v>30</v>
          </cell>
          <cell r="AO109">
            <v>10</v>
          </cell>
          <cell r="AP109">
            <v>10</v>
          </cell>
          <cell r="AQ109">
            <v>10</v>
          </cell>
          <cell r="AR109">
            <v>10</v>
          </cell>
          <cell r="AS109">
            <v>10</v>
          </cell>
          <cell r="AT109">
            <v>10</v>
          </cell>
          <cell r="AU109">
            <v>10</v>
          </cell>
          <cell r="AV109">
            <v>10</v>
          </cell>
          <cell r="AW109">
            <v>10</v>
          </cell>
          <cell r="AX109">
            <v>10</v>
          </cell>
          <cell r="AY109">
            <v>10</v>
          </cell>
          <cell r="AZ109">
            <v>220</v>
          </cell>
          <cell r="BA109">
            <v>220</v>
          </cell>
          <cell r="BB109">
            <v>235</v>
          </cell>
          <cell r="BC109">
            <v>235</v>
          </cell>
        </row>
        <row r="110">
          <cell r="B110" t="str">
            <v>ENFA4</v>
          </cell>
          <cell r="C110" t="str">
            <v>Enfavit Tablet (4)</v>
          </cell>
          <cell r="D110">
            <v>100</v>
          </cell>
          <cell r="E110" t="str">
            <v>tablet</v>
          </cell>
          <cell r="F110">
            <v>100</v>
          </cell>
          <cell r="G110">
            <v>100</v>
          </cell>
          <cell r="H110">
            <v>100</v>
          </cell>
          <cell r="I110">
            <v>2200</v>
          </cell>
          <cell r="J110">
            <v>2420</v>
          </cell>
          <cell r="K110">
            <v>2904</v>
          </cell>
          <cell r="L110">
            <v>2500</v>
          </cell>
          <cell r="M110">
            <v>3000</v>
          </cell>
          <cell r="N110">
            <v>0</v>
          </cell>
          <cell r="O110">
            <v>200</v>
          </cell>
          <cell r="P110">
            <v>200</v>
          </cell>
          <cell r="Q110" t="str">
            <v xml:space="preserve"> 21IM001</v>
          </cell>
          <cell r="R110">
            <v>45537</v>
          </cell>
          <cell r="S110" t="str">
            <v>KP04/1</v>
          </cell>
          <cell r="T110" t="str">
            <v>APOTEK BUMI MEDIKA GANESA</v>
          </cell>
          <cell r="U110">
            <v>45537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200</v>
          </cell>
          <cell r="BC110">
            <v>200</v>
          </cell>
        </row>
        <row r="111">
          <cell r="B111" t="str">
            <v>ENFA5</v>
          </cell>
          <cell r="C111" t="str">
            <v>Enfavit Tablet (5)</v>
          </cell>
          <cell r="D111">
            <v>100</v>
          </cell>
          <cell r="E111" t="str">
            <v>tablet</v>
          </cell>
          <cell r="F111">
            <v>100</v>
          </cell>
          <cell r="G111">
            <v>100</v>
          </cell>
          <cell r="H111">
            <v>100</v>
          </cell>
          <cell r="I111">
            <v>2200</v>
          </cell>
          <cell r="J111">
            <v>2420</v>
          </cell>
          <cell r="K111">
            <v>2904</v>
          </cell>
          <cell r="L111">
            <v>2500</v>
          </cell>
          <cell r="M111">
            <v>3000</v>
          </cell>
          <cell r="N111">
            <v>0</v>
          </cell>
          <cell r="O111">
            <v>100</v>
          </cell>
          <cell r="P111">
            <v>100</v>
          </cell>
          <cell r="Q111" t="str">
            <v>21IM001</v>
          </cell>
          <cell r="R111">
            <v>45536</v>
          </cell>
          <cell r="S111" t="str">
            <v>KP04/8</v>
          </cell>
          <cell r="T111" t="str">
            <v>PT CORONET CROWN</v>
          </cell>
          <cell r="U111">
            <v>45536</v>
          </cell>
          <cell r="V111">
            <v>45536</v>
          </cell>
          <cell r="W111">
            <v>45536</v>
          </cell>
          <cell r="X111">
            <v>45536</v>
          </cell>
          <cell r="Y111">
            <v>45536</v>
          </cell>
          <cell r="Z111">
            <v>45536</v>
          </cell>
          <cell r="AA111">
            <v>45536</v>
          </cell>
          <cell r="AB111">
            <v>45536</v>
          </cell>
          <cell r="AC111">
            <v>45536</v>
          </cell>
          <cell r="AD111">
            <v>45536</v>
          </cell>
          <cell r="AE111">
            <v>45536</v>
          </cell>
          <cell r="AF111">
            <v>45536</v>
          </cell>
          <cell r="AG111">
            <v>45536</v>
          </cell>
          <cell r="AH111">
            <v>45536</v>
          </cell>
          <cell r="AI111">
            <v>45536</v>
          </cell>
          <cell r="AJ111">
            <v>45536</v>
          </cell>
          <cell r="AK111">
            <v>45536</v>
          </cell>
          <cell r="AL111">
            <v>45536</v>
          </cell>
          <cell r="AM111">
            <v>45536</v>
          </cell>
          <cell r="AN111">
            <v>45536</v>
          </cell>
          <cell r="AO111">
            <v>45536</v>
          </cell>
          <cell r="AP111">
            <v>45536</v>
          </cell>
          <cell r="AQ111">
            <v>45536</v>
          </cell>
          <cell r="AR111">
            <v>45536</v>
          </cell>
          <cell r="AS111">
            <v>45536</v>
          </cell>
          <cell r="AT111">
            <v>45536</v>
          </cell>
          <cell r="AU111">
            <v>45536</v>
          </cell>
          <cell r="AV111">
            <v>45536</v>
          </cell>
          <cell r="AW111">
            <v>45536</v>
          </cell>
          <cell r="AX111">
            <v>45536</v>
          </cell>
          <cell r="AY111">
            <v>45536</v>
          </cell>
          <cell r="AZ111">
            <v>0</v>
          </cell>
          <cell r="BA111">
            <v>0</v>
          </cell>
          <cell r="BB111">
            <v>100</v>
          </cell>
          <cell r="BC111">
            <v>100</v>
          </cell>
        </row>
        <row r="112">
          <cell r="B112" t="str">
            <v>EPRSN5</v>
          </cell>
          <cell r="C112" t="str">
            <v>Eperisone Tablet 50 mg (5)</v>
          </cell>
          <cell r="D112">
            <v>50</v>
          </cell>
          <cell r="E112" t="str">
            <v>tablet</v>
          </cell>
          <cell r="F112">
            <v>50</v>
          </cell>
          <cell r="G112">
            <v>50</v>
          </cell>
          <cell r="H112">
            <v>50</v>
          </cell>
          <cell r="I112">
            <v>50</v>
          </cell>
          <cell r="J112">
            <v>50</v>
          </cell>
          <cell r="K112">
            <v>50</v>
          </cell>
          <cell r="L112">
            <v>50</v>
          </cell>
          <cell r="M112">
            <v>50</v>
          </cell>
          <cell r="N112">
            <v>70</v>
          </cell>
          <cell r="O112">
            <v>70</v>
          </cell>
          <cell r="P112">
            <v>70</v>
          </cell>
          <cell r="Q112">
            <v>2111046</v>
          </cell>
          <cell r="R112">
            <v>45231</v>
          </cell>
          <cell r="S112">
            <v>45231</v>
          </cell>
          <cell r="T112">
            <v>45231</v>
          </cell>
          <cell r="U112">
            <v>45231</v>
          </cell>
          <cell r="V112">
            <v>0</v>
          </cell>
          <cell r="W112">
            <v>0</v>
          </cell>
          <cell r="X112">
            <v>0</v>
          </cell>
          <cell r="Y112">
            <v>10</v>
          </cell>
          <cell r="Z112">
            <v>10</v>
          </cell>
          <cell r="AA112">
            <v>15</v>
          </cell>
          <cell r="AB112">
            <v>10</v>
          </cell>
          <cell r="AC112">
            <v>10</v>
          </cell>
          <cell r="AD112">
            <v>10</v>
          </cell>
          <cell r="AE112">
            <v>15</v>
          </cell>
          <cell r="AF112">
            <v>10</v>
          </cell>
          <cell r="AG112">
            <v>10</v>
          </cell>
          <cell r="AH112">
            <v>10</v>
          </cell>
          <cell r="AI112">
            <v>10</v>
          </cell>
          <cell r="AJ112">
            <v>10</v>
          </cell>
          <cell r="AK112">
            <v>10</v>
          </cell>
          <cell r="AL112">
            <v>10</v>
          </cell>
          <cell r="AM112">
            <v>10</v>
          </cell>
          <cell r="AN112">
            <v>10</v>
          </cell>
          <cell r="AO112">
            <v>10</v>
          </cell>
          <cell r="AP112">
            <v>10</v>
          </cell>
          <cell r="AQ112">
            <v>10</v>
          </cell>
          <cell r="AR112">
            <v>10</v>
          </cell>
          <cell r="AS112">
            <v>10</v>
          </cell>
          <cell r="AT112">
            <v>10</v>
          </cell>
          <cell r="AU112">
            <v>10</v>
          </cell>
          <cell r="AV112">
            <v>10</v>
          </cell>
          <cell r="AW112">
            <v>10</v>
          </cell>
          <cell r="AX112">
            <v>10</v>
          </cell>
          <cell r="AY112">
            <v>10</v>
          </cell>
          <cell r="AZ112">
            <v>70</v>
          </cell>
          <cell r="BA112">
            <v>70</v>
          </cell>
          <cell r="BB112">
            <v>0</v>
          </cell>
          <cell r="BC112">
            <v>0</v>
          </cell>
        </row>
        <row r="113">
          <cell r="B113" t="str">
            <v>EPRSN6</v>
          </cell>
          <cell r="C113" t="str">
            <v>Eperisone Tablet 50 mg (6)</v>
          </cell>
          <cell r="D113">
            <v>50</v>
          </cell>
          <cell r="E113" t="str">
            <v>tablet</v>
          </cell>
          <cell r="F113">
            <v>50</v>
          </cell>
          <cell r="G113">
            <v>50</v>
          </cell>
          <cell r="H113">
            <v>50</v>
          </cell>
          <cell r="I113">
            <v>1400</v>
          </cell>
          <cell r="J113">
            <v>1540.0000000000002</v>
          </cell>
          <cell r="K113">
            <v>1848.0000000000002</v>
          </cell>
          <cell r="L113">
            <v>1600</v>
          </cell>
          <cell r="M113">
            <v>1900</v>
          </cell>
          <cell r="N113">
            <v>0</v>
          </cell>
          <cell r="O113">
            <v>200</v>
          </cell>
          <cell r="P113">
            <v>200</v>
          </cell>
          <cell r="Q113" t="str">
            <v>2112049</v>
          </cell>
          <cell r="R113">
            <v>45261</v>
          </cell>
          <cell r="S113" t="str">
            <v>KP04/5</v>
          </cell>
          <cell r="T113" t="str">
            <v>PT PENTA VALENT</v>
          </cell>
          <cell r="U113">
            <v>45261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25</v>
          </cell>
          <cell r="AH113">
            <v>25</v>
          </cell>
          <cell r="AI113">
            <v>25</v>
          </cell>
          <cell r="AJ113">
            <v>25</v>
          </cell>
          <cell r="AK113">
            <v>25</v>
          </cell>
          <cell r="AL113">
            <v>20</v>
          </cell>
          <cell r="AM113">
            <v>20</v>
          </cell>
          <cell r="AN113">
            <v>20</v>
          </cell>
          <cell r="AO113">
            <v>20</v>
          </cell>
          <cell r="AP113">
            <v>10</v>
          </cell>
          <cell r="AQ113">
            <v>10</v>
          </cell>
          <cell r="AR113">
            <v>10</v>
          </cell>
          <cell r="AS113">
            <v>10</v>
          </cell>
          <cell r="AT113">
            <v>10</v>
          </cell>
          <cell r="AU113">
            <v>10</v>
          </cell>
          <cell r="AV113">
            <v>10</v>
          </cell>
          <cell r="AW113">
            <v>10</v>
          </cell>
          <cell r="AX113">
            <v>10</v>
          </cell>
          <cell r="AY113">
            <v>10</v>
          </cell>
          <cell r="AZ113">
            <v>95</v>
          </cell>
          <cell r="BA113">
            <v>95</v>
          </cell>
          <cell r="BB113">
            <v>105</v>
          </cell>
          <cell r="BC113">
            <v>105</v>
          </cell>
        </row>
        <row r="114">
          <cell r="B114" t="str">
            <v>EPHJ1</v>
          </cell>
          <cell r="C114" t="str">
            <v>Epinephrine 0.1% (1 mL) Injeksi</v>
          </cell>
          <cell r="D114">
            <v>1</v>
          </cell>
          <cell r="E114" t="str">
            <v>ampul</v>
          </cell>
          <cell r="F114">
            <v>1</v>
          </cell>
          <cell r="G114">
            <v>1</v>
          </cell>
          <cell r="H114">
            <v>1</v>
          </cell>
          <cell r="I114">
            <v>9545.4545454545441</v>
          </cell>
          <cell r="J114">
            <v>10500</v>
          </cell>
          <cell r="K114">
            <v>12600</v>
          </cell>
          <cell r="L114">
            <v>10500</v>
          </cell>
          <cell r="M114">
            <v>12600</v>
          </cell>
          <cell r="N114">
            <v>3</v>
          </cell>
          <cell r="O114">
            <v>3</v>
          </cell>
          <cell r="P114">
            <v>3</v>
          </cell>
          <cell r="Q114" t="str">
            <v>9621E0110A</v>
          </cell>
          <cell r="R114">
            <v>45047</v>
          </cell>
          <cell r="S114" t="str">
            <v>KP11/4</v>
          </cell>
          <cell r="T114" t="str">
            <v>PT KUDAMAS JAYA MAKMUR SENTOSA</v>
          </cell>
          <cell r="U114">
            <v>45047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3</v>
          </cell>
          <cell r="BC114">
            <v>3</v>
          </cell>
        </row>
        <row r="115">
          <cell r="B115" t="str">
            <v>ERTHO1</v>
          </cell>
          <cell r="C115" t="str">
            <v>Eritromisin tablet 500 mg</v>
          </cell>
          <cell r="D115">
            <v>100</v>
          </cell>
          <cell r="E115" t="str">
            <v>tablet</v>
          </cell>
          <cell r="F115">
            <v>100</v>
          </cell>
          <cell r="G115">
            <v>100</v>
          </cell>
          <cell r="H115">
            <v>100</v>
          </cell>
          <cell r="I115">
            <v>740.90834999999993</v>
          </cell>
          <cell r="J115">
            <v>814.99918500000001</v>
          </cell>
          <cell r="K115">
            <v>977.99902199999997</v>
          </cell>
          <cell r="L115">
            <v>900</v>
          </cell>
          <cell r="M115">
            <v>1000</v>
          </cell>
          <cell r="N115">
            <v>100</v>
          </cell>
          <cell r="O115">
            <v>100</v>
          </cell>
          <cell r="P115">
            <v>100</v>
          </cell>
          <cell r="Q115" t="str">
            <v>T09094BK</v>
          </cell>
          <cell r="R115">
            <v>44805</v>
          </cell>
          <cell r="S115" t="str">
            <v>KP03/04</v>
          </cell>
          <cell r="T115" t="str">
            <v xml:space="preserve">PT PLANET EXCELENCIA PHARMACY </v>
          </cell>
          <cell r="U115">
            <v>20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20</v>
          </cell>
          <cell r="BA115">
            <v>20</v>
          </cell>
          <cell r="BB115">
            <v>80</v>
          </cell>
          <cell r="BC115">
            <v>80</v>
          </cell>
        </row>
        <row r="116">
          <cell r="B116" t="str">
            <v>ERLATT2</v>
          </cell>
          <cell r="C116" t="str">
            <v>Erlamycetin TT (2)</v>
          </cell>
          <cell r="D116">
            <v>1</v>
          </cell>
          <cell r="E116" t="str">
            <v>botol</v>
          </cell>
          <cell r="F116">
            <v>1</v>
          </cell>
          <cell r="G116">
            <v>1</v>
          </cell>
          <cell r="H116">
            <v>1</v>
          </cell>
          <cell r="I116">
            <v>7399.7333333333336</v>
          </cell>
          <cell r="J116">
            <v>8139.7066666666678</v>
          </cell>
          <cell r="K116">
            <v>9767.648000000001</v>
          </cell>
          <cell r="L116">
            <v>8200</v>
          </cell>
          <cell r="M116">
            <v>9800</v>
          </cell>
          <cell r="N116">
            <v>3</v>
          </cell>
          <cell r="O116">
            <v>3</v>
          </cell>
          <cell r="P116">
            <v>3</v>
          </cell>
          <cell r="Q116" t="str">
            <v>D-0654143</v>
          </cell>
          <cell r="R116">
            <v>44805</v>
          </cell>
          <cell r="S116" t="str">
            <v>FJ-1910/3592</v>
          </cell>
          <cell r="T116" t="str">
            <v>PT KUDAMAS JAYA MAKMUR</v>
          </cell>
          <cell r="U116">
            <v>44805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3</v>
          </cell>
          <cell r="BC116">
            <v>3</v>
          </cell>
        </row>
        <row r="117">
          <cell r="B117" t="str">
            <v>ERLATT3</v>
          </cell>
          <cell r="C117" t="str">
            <v>Erlamycetin TT (3)</v>
          </cell>
          <cell r="D117">
            <v>1</v>
          </cell>
          <cell r="E117" t="str">
            <v>botol</v>
          </cell>
          <cell r="F117">
            <v>1</v>
          </cell>
          <cell r="G117">
            <v>1</v>
          </cell>
          <cell r="H117">
            <v>1</v>
          </cell>
          <cell r="I117">
            <v>7399.7333333333336</v>
          </cell>
          <cell r="J117">
            <v>8139.7066666666678</v>
          </cell>
          <cell r="K117">
            <v>9767.648000000001</v>
          </cell>
          <cell r="L117">
            <v>8200</v>
          </cell>
          <cell r="M117">
            <v>9800</v>
          </cell>
          <cell r="N117">
            <v>1</v>
          </cell>
          <cell r="O117">
            <v>1</v>
          </cell>
          <cell r="P117">
            <v>1</v>
          </cell>
          <cell r="Q117" t="str">
            <v>D-0655095</v>
          </cell>
          <cell r="R117">
            <v>44986</v>
          </cell>
          <cell r="S117" t="str">
            <v>NA</v>
          </cell>
          <cell r="T117" t="str">
            <v>NA</v>
          </cell>
          <cell r="U117">
            <v>44986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1</v>
          </cell>
          <cell r="BC117">
            <v>1</v>
          </cell>
        </row>
        <row r="118">
          <cell r="B118" t="str">
            <v>ERTHL1</v>
          </cell>
          <cell r="C118" t="str">
            <v>Erythromycin sirup kering 200mg/5mL (60mL)</v>
          </cell>
          <cell r="D118">
            <v>1</v>
          </cell>
          <cell r="E118" t="str">
            <v>botol</v>
          </cell>
          <cell r="F118">
            <v>8828</v>
          </cell>
          <cell r="G118">
            <v>9710.8000000000011</v>
          </cell>
          <cell r="H118">
            <v>11652.960000000001</v>
          </cell>
          <cell r="I118">
            <v>12474</v>
          </cell>
          <cell r="J118">
            <v>13721.400000000001</v>
          </cell>
          <cell r="K118">
            <v>16465.68</v>
          </cell>
          <cell r="L118">
            <v>13800</v>
          </cell>
          <cell r="M118">
            <v>16500</v>
          </cell>
          <cell r="N118">
            <v>5</v>
          </cell>
          <cell r="O118">
            <v>5</v>
          </cell>
          <cell r="P118">
            <v>5</v>
          </cell>
          <cell r="Q118" t="str">
            <v>A80140J</v>
          </cell>
          <cell r="R118">
            <v>44955</v>
          </cell>
          <cell r="S118">
            <v>2801959345</v>
          </cell>
          <cell r="T118" t="str">
            <v>PT. KIMIA FARMA</v>
          </cell>
          <cell r="U118">
            <v>2801958912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5</v>
          </cell>
          <cell r="BC118">
            <v>5</v>
          </cell>
        </row>
        <row r="119">
          <cell r="B119" t="str">
            <v>ETHMS2</v>
          </cell>
          <cell r="C119" t="str">
            <v>Ethambutol tablet 500mg</v>
          </cell>
          <cell r="D119">
            <v>100</v>
          </cell>
          <cell r="E119" t="str">
            <v>tablet</v>
          </cell>
          <cell r="F119">
            <v>594.5</v>
          </cell>
          <cell r="G119">
            <v>653.95000000000005</v>
          </cell>
          <cell r="H119">
            <v>784.74</v>
          </cell>
          <cell r="I119">
            <v>800</v>
          </cell>
          <cell r="J119">
            <v>880.00000000000011</v>
          </cell>
          <cell r="K119">
            <v>1056</v>
          </cell>
          <cell r="L119">
            <v>900</v>
          </cell>
          <cell r="M119">
            <v>1100</v>
          </cell>
          <cell r="N119">
            <v>500</v>
          </cell>
          <cell r="O119">
            <v>500</v>
          </cell>
          <cell r="P119">
            <v>500</v>
          </cell>
          <cell r="Q119">
            <v>1802004</v>
          </cell>
          <cell r="R119">
            <v>45270</v>
          </cell>
          <cell r="S119">
            <v>1220018024</v>
          </cell>
          <cell r="T119" t="str">
            <v>PT. INDOFARMA GLOBAL MEDIKA</v>
          </cell>
          <cell r="U119">
            <v>1220017152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500</v>
          </cell>
          <cell r="BC119">
            <v>500</v>
          </cell>
        </row>
        <row r="120">
          <cell r="B120" t="str">
            <v>FAVI1</v>
          </cell>
          <cell r="C120" t="str">
            <v xml:space="preserve">Favikal Tablet </v>
          </cell>
          <cell r="D120">
            <v>100</v>
          </cell>
          <cell r="E120" t="str">
            <v>tablet</v>
          </cell>
          <cell r="F120">
            <v>100</v>
          </cell>
          <cell r="G120">
            <v>100</v>
          </cell>
          <cell r="H120">
            <v>100</v>
          </cell>
          <cell r="I120">
            <v>15454.545454545454</v>
          </cell>
          <cell r="J120">
            <v>17000</v>
          </cell>
          <cell r="K120">
            <v>20400</v>
          </cell>
          <cell r="L120">
            <v>17000</v>
          </cell>
          <cell r="M120">
            <v>20400</v>
          </cell>
          <cell r="N120">
            <v>120</v>
          </cell>
          <cell r="O120">
            <v>120</v>
          </cell>
          <cell r="P120">
            <v>120</v>
          </cell>
          <cell r="Q120" t="str">
            <v>KTFAKA14014</v>
          </cell>
          <cell r="R120">
            <v>44743</v>
          </cell>
          <cell r="S120" t="str">
            <v>KP02/08</v>
          </cell>
          <cell r="T120" t="str">
            <v>PT PLANET EXCELENCIA PHARMACY</v>
          </cell>
          <cell r="U120">
            <v>44743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120</v>
          </cell>
          <cell r="BC120">
            <v>120</v>
          </cell>
        </row>
        <row r="121">
          <cell r="B121" t="str">
            <v>FRMEO2</v>
          </cell>
          <cell r="C121" t="str">
            <v>Forumen Tetes Telinga (2)</v>
          </cell>
          <cell r="D121">
            <v>1</v>
          </cell>
          <cell r="E121" t="str">
            <v>botol</v>
          </cell>
          <cell r="F121">
            <v>1</v>
          </cell>
          <cell r="G121">
            <v>1</v>
          </cell>
          <cell r="H121">
            <v>1</v>
          </cell>
          <cell r="I121">
            <v>27545.454545454544</v>
          </cell>
          <cell r="J121">
            <v>30300</v>
          </cell>
          <cell r="K121">
            <v>36360</v>
          </cell>
          <cell r="L121">
            <v>30300</v>
          </cell>
          <cell r="M121">
            <v>36400</v>
          </cell>
          <cell r="N121">
            <v>2</v>
          </cell>
          <cell r="O121">
            <v>2</v>
          </cell>
          <cell r="P121">
            <v>2</v>
          </cell>
          <cell r="Q121" t="str">
            <v>BK1786</v>
          </cell>
          <cell r="R121">
            <v>45383</v>
          </cell>
          <cell r="S121" t="str">
            <v>KP01/03</v>
          </cell>
          <cell r="T121" t="str">
            <v>PT KUDAMAS JAYA MAKMUR SENTOSA</v>
          </cell>
          <cell r="U121">
            <v>45383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2</v>
          </cell>
          <cell r="BC121">
            <v>2</v>
          </cell>
        </row>
        <row r="122">
          <cell r="B122" t="str">
            <v>FRMEO3</v>
          </cell>
          <cell r="C122" t="str">
            <v>Forumen Tetes Telinga (3)</v>
          </cell>
          <cell r="D122">
            <v>1</v>
          </cell>
          <cell r="E122" t="str">
            <v>botol</v>
          </cell>
          <cell r="F122">
            <v>1</v>
          </cell>
          <cell r="G122">
            <v>1</v>
          </cell>
          <cell r="H122">
            <v>1</v>
          </cell>
          <cell r="I122">
            <v>27795.454545454544</v>
          </cell>
          <cell r="J122">
            <v>30575</v>
          </cell>
          <cell r="K122">
            <v>36690</v>
          </cell>
          <cell r="L122">
            <v>30600</v>
          </cell>
          <cell r="M122">
            <v>36700</v>
          </cell>
          <cell r="N122">
            <v>0</v>
          </cell>
          <cell r="O122">
            <v>2</v>
          </cell>
          <cell r="P122">
            <v>2</v>
          </cell>
          <cell r="Q122" t="str">
            <v>CA1998</v>
          </cell>
          <cell r="R122">
            <v>45474</v>
          </cell>
          <cell r="S122" t="str">
            <v>KP04/4</v>
          </cell>
          <cell r="T122" t="str">
            <v>PT KUDAMAS JAYA MAKMUR SENTOSA</v>
          </cell>
          <cell r="U122">
            <v>45474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2</v>
          </cell>
          <cell r="BC122">
            <v>2</v>
          </cell>
        </row>
        <row r="123">
          <cell r="B123" t="str">
            <v>GENOSM1</v>
          </cell>
          <cell r="C123" t="str">
            <v>Genoint Salep Mata (2)</v>
          </cell>
          <cell r="D123">
            <v>1</v>
          </cell>
          <cell r="E123" t="str">
            <v>botol</v>
          </cell>
          <cell r="F123">
            <v>1</v>
          </cell>
          <cell r="G123">
            <v>1</v>
          </cell>
          <cell r="H123">
            <v>1</v>
          </cell>
          <cell r="I123">
            <v>6227.272727272727</v>
          </cell>
          <cell r="J123">
            <v>6850</v>
          </cell>
          <cell r="K123">
            <v>8220</v>
          </cell>
          <cell r="L123">
            <v>6900</v>
          </cell>
          <cell r="M123">
            <v>8300</v>
          </cell>
          <cell r="N123">
            <v>1</v>
          </cell>
          <cell r="O123">
            <v>1</v>
          </cell>
          <cell r="P123">
            <v>1</v>
          </cell>
          <cell r="Q123" t="str">
            <v>O1656021</v>
          </cell>
          <cell r="R123">
            <v>45078</v>
          </cell>
          <cell r="S123" t="str">
            <v>KP10/10</v>
          </cell>
          <cell r="T123" t="str">
            <v>PT KUDAMAS JAYA MAKMUR SENTOSA</v>
          </cell>
          <cell r="U123">
            <v>45078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1</v>
          </cell>
          <cell r="AI123">
            <v>1</v>
          </cell>
          <cell r="AJ123">
            <v>1</v>
          </cell>
          <cell r="AK123">
            <v>1</v>
          </cell>
          <cell r="AL123">
            <v>1</v>
          </cell>
          <cell r="AM123">
            <v>1</v>
          </cell>
          <cell r="AN123">
            <v>1</v>
          </cell>
          <cell r="AO123">
            <v>1</v>
          </cell>
          <cell r="AP123">
            <v>1</v>
          </cell>
          <cell r="AQ123">
            <v>1</v>
          </cell>
          <cell r="AR123">
            <v>1</v>
          </cell>
          <cell r="AS123">
            <v>1</v>
          </cell>
          <cell r="AT123">
            <v>1</v>
          </cell>
          <cell r="AU123">
            <v>1</v>
          </cell>
          <cell r="AV123">
            <v>1</v>
          </cell>
          <cell r="AW123">
            <v>1</v>
          </cell>
          <cell r="AX123">
            <v>1</v>
          </cell>
          <cell r="AY123">
            <v>1</v>
          </cell>
          <cell r="AZ123">
            <v>1</v>
          </cell>
          <cell r="BA123">
            <v>1</v>
          </cell>
          <cell r="BB123">
            <v>0</v>
          </cell>
          <cell r="BC123">
            <v>0</v>
          </cell>
        </row>
        <row r="124">
          <cell r="B124" t="str">
            <v>GENOIN1</v>
          </cell>
          <cell r="C124" t="str">
            <v>Genoint Tetes Mata (1)</v>
          </cell>
          <cell r="D124">
            <v>1</v>
          </cell>
          <cell r="E124" t="str">
            <v>botol</v>
          </cell>
          <cell r="F124">
            <v>1</v>
          </cell>
          <cell r="G124">
            <v>1</v>
          </cell>
          <cell r="H124">
            <v>1</v>
          </cell>
          <cell r="I124">
            <v>8181.8181818181811</v>
          </cell>
          <cell r="J124">
            <v>9000</v>
          </cell>
          <cell r="K124">
            <v>10800</v>
          </cell>
          <cell r="L124">
            <v>9000</v>
          </cell>
          <cell r="M124">
            <v>10800</v>
          </cell>
          <cell r="N124">
            <v>5</v>
          </cell>
          <cell r="O124">
            <v>5</v>
          </cell>
          <cell r="P124">
            <v>5</v>
          </cell>
          <cell r="Q124" t="str">
            <v>D0856007</v>
          </cell>
          <cell r="R124">
            <v>45017</v>
          </cell>
          <cell r="S124" t="str">
            <v>KP09/10</v>
          </cell>
          <cell r="T124" t="str">
            <v>PT. KUDAMAS JAYA MAKMUR SENTOSA</v>
          </cell>
          <cell r="U124">
            <v>45017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1</v>
          </cell>
          <cell r="AT124">
            <v>1</v>
          </cell>
          <cell r="AU124">
            <v>1</v>
          </cell>
          <cell r="AV124">
            <v>1</v>
          </cell>
          <cell r="AW124">
            <v>1</v>
          </cell>
          <cell r="AX124">
            <v>1</v>
          </cell>
          <cell r="AY124">
            <v>1</v>
          </cell>
          <cell r="AZ124">
            <v>1</v>
          </cell>
          <cell r="BA124">
            <v>1</v>
          </cell>
          <cell r="BB124">
            <v>4</v>
          </cell>
          <cell r="BC124">
            <v>4</v>
          </cell>
        </row>
        <row r="125">
          <cell r="B125" t="str">
            <v>GNTJ1</v>
          </cell>
          <cell r="C125" t="str">
            <v>Gentamicin 40 mg/mL (2mL) Injeksi</v>
          </cell>
          <cell r="D125">
            <v>5</v>
          </cell>
          <cell r="E125" t="str">
            <v>ampul</v>
          </cell>
          <cell r="F125">
            <v>5</v>
          </cell>
          <cell r="G125">
            <v>5</v>
          </cell>
          <cell r="H125">
            <v>5</v>
          </cell>
          <cell r="I125">
            <v>4600</v>
          </cell>
          <cell r="J125">
            <v>5060</v>
          </cell>
          <cell r="K125">
            <v>6072</v>
          </cell>
          <cell r="L125">
            <v>5100</v>
          </cell>
          <cell r="M125">
            <v>6100</v>
          </cell>
          <cell r="N125">
            <v>15</v>
          </cell>
          <cell r="O125">
            <v>15</v>
          </cell>
          <cell r="P125">
            <v>15</v>
          </cell>
          <cell r="Q125" t="str">
            <v>21GT3021</v>
          </cell>
          <cell r="R125">
            <v>45139</v>
          </cell>
          <cell r="S125" t="str">
            <v>KP11/4</v>
          </cell>
          <cell r="T125" t="str">
            <v>PT KUDAMAS JAYA MAKMUR SENTOSA</v>
          </cell>
          <cell r="U125">
            <v>45139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15</v>
          </cell>
          <cell r="BC125">
            <v>15</v>
          </cell>
        </row>
        <row r="126">
          <cell r="B126" t="str">
            <v>GNTM15</v>
          </cell>
          <cell r="C126" t="str">
            <v>Gentamicin Salep Kulit 0,1%  (5 g) (5)</v>
          </cell>
          <cell r="D126">
            <v>10</v>
          </cell>
          <cell r="E126" t="str">
            <v>tube</v>
          </cell>
          <cell r="F126">
            <v>10</v>
          </cell>
          <cell r="G126">
            <v>10</v>
          </cell>
          <cell r="H126">
            <v>10</v>
          </cell>
          <cell r="I126">
            <v>2363.6363636363635</v>
          </cell>
          <cell r="J126">
            <v>2600</v>
          </cell>
          <cell r="K126">
            <v>3120</v>
          </cell>
          <cell r="L126">
            <v>2600</v>
          </cell>
          <cell r="M126">
            <v>3200</v>
          </cell>
          <cell r="N126">
            <v>4</v>
          </cell>
          <cell r="O126">
            <v>4</v>
          </cell>
          <cell r="P126">
            <v>4</v>
          </cell>
          <cell r="Q126" t="str">
            <v>3318</v>
          </cell>
          <cell r="R126">
            <v>45870</v>
          </cell>
          <cell r="S126" t="str">
            <v>KP10/20</v>
          </cell>
          <cell r="T126" t="str">
            <v>PT KUDAMAS JAYA MAKMUR SENTOSA</v>
          </cell>
          <cell r="U126">
            <v>1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  <cell r="AF126">
            <v>1</v>
          </cell>
          <cell r="AG126">
            <v>1</v>
          </cell>
          <cell r="AH126">
            <v>1</v>
          </cell>
          <cell r="AI126">
            <v>1</v>
          </cell>
          <cell r="AJ126">
            <v>1</v>
          </cell>
          <cell r="AK126">
            <v>1</v>
          </cell>
          <cell r="AL126">
            <v>1</v>
          </cell>
          <cell r="AM126">
            <v>1</v>
          </cell>
          <cell r="AN126">
            <v>1</v>
          </cell>
          <cell r="AO126">
            <v>1</v>
          </cell>
          <cell r="AP126">
            <v>1</v>
          </cell>
          <cell r="AQ126">
            <v>1</v>
          </cell>
          <cell r="AR126">
            <v>1</v>
          </cell>
          <cell r="AS126">
            <v>1</v>
          </cell>
          <cell r="AT126">
            <v>1</v>
          </cell>
          <cell r="AU126">
            <v>1</v>
          </cell>
          <cell r="AV126">
            <v>1</v>
          </cell>
          <cell r="AW126">
            <v>1</v>
          </cell>
          <cell r="AX126">
            <v>1</v>
          </cell>
          <cell r="AY126">
            <v>1</v>
          </cell>
          <cell r="AZ126">
            <v>3</v>
          </cell>
          <cell r="BA126">
            <v>3</v>
          </cell>
          <cell r="BB126">
            <v>1</v>
          </cell>
          <cell r="BC126">
            <v>1</v>
          </cell>
        </row>
        <row r="127">
          <cell r="B127" t="str">
            <v>GLBNS1</v>
          </cell>
          <cell r="C127" t="str">
            <v>Glibenclamide  tablet 5 mg (1)</v>
          </cell>
          <cell r="D127">
            <v>100</v>
          </cell>
          <cell r="E127" t="str">
            <v>tablet</v>
          </cell>
          <cell r="F127">
            <v>100</v>
          </cell>
          <cell r="G127">
            <v>100</v>
          </cell>
          <cell r="H127">
            <v>100</v>
          </cell>
          <cell r="I127">
            <v>150</v>
          </cell>
          <cell r="J127">
            <v>165</v>
          </cell>
          <cell r="K127">
            <v>198</v>
          </cell>
          <cell r="L127">
            <v>200</v>
          </cell>
          <cell r="M127">
            <v>200</v>
          </cell>
          <cell r="N127">
            <v>130</v>
          </cell>
          <cell r="O127">
            <v>130</v>
          </cell>
          <cell r="P127">
            <v>130</v>
          </cell>
          <cell r="Q127" t="str">
            <v>015414</v>
          </cell>
          <cell r="R127">
            <v>46054</v>
          </cell>
          <cell r="S127" t="str">
            <v>KP08/01</v>
          </cell>
          <cell r="T127" t="str">
            <v>APOTEK BUMI MEDIKA GANESA</v>
          </cell>
          <cell r="U127">
            <v>46054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10</v>
          </cell>
          <cell r="AB127">
            <v>10</v>
          </cell>
          <cell r="AC127">
            <v>10</v>
          </cell>
          <cell r="AD127">
            <v>10</v>
          </cell>
          <cell r="AE127">
            <v>10</v>
          </cell>
          <cell r="AF127">
            <v>10</v>
          </cell>
          <cell r="AG127">
            <v>10</v>
          </cell>
          <cell r="AH127">
            <v>10</v>
          </cell>
          <cell r="AI127">
            <v>10</v>
          </cell>
          <cell r="AJ127">
            <v>10</v>
          </cell>
          <cell r="AK127">
            <v>10</v>
          </cell>
          <cell r="AL127">
            <v>10</v>
          </cell>
          <cell r="AM127">
            <v>10</v>
          </cell>
          <cell r="AN127">
            <v>10</v>
          </cell>
          <cell r="AO127">
            <v>10</v>
          </cell>
          <cell r="AP127">
            <v>10</v>
          </cell>
          <cell r="AQ127">
            <v>10</v>
          </cell>
          <cell r="AR127">
            <v>10</v>
          </cell>
          <cell r="AS127">
            <v>10</v>
          </cell>
          <cell r="AT127">
            <v>10</v>
          </cell>
          <cell r="AU127">
            <v>30</v>
          </cell>
          <cell r="AV127">
            <v>30</v>
          </cell>
          <cell r="AW127">
            <v>30</v>
          </cell>
          <cell r="AX127">
            <v>30</v>
          </cell>
          <cell r="AY127">
            <v>30</v>
          </cell>
          <cell r="AZ127">
            <v>40</v>
          </cell>
          <cell r="BA127">
            <v>40</v>
          </cell>
          <cell r="BB127">
            <v>90</v>
          </cell>
          <cell r="BC127">
            <v>90</v>
          </cell>
        </row>
        <row r="128">
          <cell r="B128" t="str">
            <v>GLBNS2</v>
          </cell>
          <cell r="C128" t="str">
            <v>Glibenclamide  tablet 5 mg (2)</v>
          </cell>
          <cell r="D128">
            <v>100</v>
          </cell>
          <cell r="E128" t="str">
            <v>tablet</v>
          </cell>
          <cell r="F128">
            <v>100</v>
          </cell>
          <cell r="G128">
            <v>100</v>
          </cell>
          <cell r="H128">
            <v>100</v>
          </cell>
          <cell r="I128">
            <v>145.45454545454544</v>
          </cell>
          <cell r="J128">
            <v>160</v>
          </cell>
          <cell r="K128">
            <v>192</v>
          </cell>
          <cell r="L128">
            <v>200</v>
          </cell>
          <cell r="M128">
            <v>200</v>
          </cell>
          <cell r="N128">
            <v>100</v>
          </cell>
          <cell r="O128">
            <v>100</v>
          </cell>
          <cell r="P128">
            <v>100</v>
          </cell>
          <cell r="Q128" t="str">
            <v>048114</v>
          </cell>
          <cell r="R128">
            <v>46143</v>
          </cell>
          <cell r="S128" t="str">
            <v>KP10/1</v>
          </cell>
          <cell r="T128" t="str">
            <v>APOTEK BUMI MEDIKA GANESA</v>
          </cell>
          <cell r="U128">
            <v>46143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100</v>
          </cell>
          <cell r="BC128">
            <v>100</v>
          </cell>
        </row>
        <row r="129">
          <cell r="B129" t="str">
            <v>GLMPS12</v>
          </cell>
          <cell r="C129" t="str">
            <v>Glimepiride tablet 1 mg (2)</v>
          </cell>
          <cell r="D129">
            <v>100</v>
          </cell>
          <cell r="E129" t="str">
            <v>tablet</v>
          </cell>
          <cell r="F129">
            <v>100</v>
          </cell>
          <cell r="G129">
            <v>100</v>
          </cell>
          <cell r="H129">
            <v>100</v>
          </cell>
          <cell r="I129">
            <v>264</v>
          </cell>
          <cell r="J129">
            <v>290.40000000000003</v>
          </cell>
          <cell r="K129">
            <v>348.48</v>
          </cell>
          <cell r="L129">
            <v>300</v>
          </cell>
          <cell r="M129">
            <v>400</v>
          </cell>
          <cell r="N129">
            <v>83</v>
          </cell>
          <cell r="O129">
            <v>83</v>
          </cell>
          <cell r="P129">
            <v>83</v>
          </cell>
          <cell r="Q129" t="str">
            <v>HTGMPJ14025</v>
          </cell>
          <cell r="R129">
            <v>45474</v>
          </cell>
          <cell r="S129" t="str">
            <v>KP09/04</v>
          </cell>
          <cell r="T129" t="str">
            <v>PT.ENSEVAL PUTERA MEGATRADING</v>
          </cell>
          <cell r="U129">
            <v>45474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60</v>
          </cell>
          <cell r="AI129">
            <v>60</v>
          </cell>
          <cell r="AJ129">
            <v>60</v>
          </cell>
          <cell r="AK129">
            <v>60</v>
          </cell>
          <cell r="AL129">
            <v>60</v>
          </cell>
          <cell r="AM129">
            <v>60</v>
          </cell>
          <cell r="AN129">
            <v>60</v>
          </cell>
          <cell r="AO129">
            <v>60</v>
          </cell>
          <cell r="AP129">
            <v>60</v>
          </cell>
          <cell r="AQ129">
            <v>60</v>
          </cell>
          <cell r="AR129">
            <v>60</v>
          </cell>
          <cell r="AS129">
            <v>60</v>
          </cell>
          <cell r="AT129">
            <v>60</v>
          </cell>
          <cell r="AU129">
            <v>60</v>
          </cell>
          <cell r="AV129">
            <v>60</v>
          </cell>
          <cell r="AW129">
            <v>60</v>
          </cell>
          <cell r="AX129">
            <v>60</v>
          </cell>
          <cell r="AY129">
            <v>60</v>
          </cell>
          <cell r="AZ129">
            <v>60</v>
          </cell>
          <cell r="BA129">
            <v>60</v>
          </cell>
          <cell r="BB129">
            <v>23</v>
          </cell>
          <cell r="BC129">
            <v>23</v>
          </cell>
        </row>
        <row r="130">
          <cell r="B130" t="str">
            <v>GLMPS24</v>
          </cell>
          <cell r="C130" t="str">
            <v>Glimepiride tablet 2 mg (4)</v>
          </cell>
          <cell r="D130">
            <v>100</v>
          </cell>
          <cell r="E130" t="str">
            <v>tablet</v>
          </cell>
          <cell r="F130">
            <v>100</v>
          </cell>
          <cell r="G130">
            <v>100</v>
          </cell>
          <cell r="H130">
            <v>100</v>
          </cell>
          <cell r="I130">
            <v>236.4</v>
          </cell>
          <cell r="J130">
            <v>260.04000000000002</v>
          </cell>
          <cell r="K130">
            <v>312.048</v>
          </cell>
          <cell r="L130">
            <v>300</v>
          </cell>
          <cell r="M130">
            <v>400</v>
          </cell>
          <cell r="N130">
            <v>316</v>
          </cell>
          <cell r="O130">
            <v>316</v>
          </cell>
          <cell r="P130">
            <v>316</v>
          </cell>
          <cell r="Q130" t="str">
            <v>HTGMPK15106</v>
          </cell>
          <cell r="R130">
            <v>45901</v>
          </cell>
          <cell r="S130" t="str">
            <v>KP10/2</v>
          </cell>
          <cell r="T130" t="str">
            <v>PT.ENSEVAL PUTERA MEGATRADING</v>
          </cell>
          <cell r="U130">
            <v>45901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60</v>
          </cell>
          <cell r="AH130">
            <v>30</v>
          </cell>
          <cell r="AI130">
            <v>30</v>
          </cell>
          <cell r="AJ130">
            <v>30</v>
          </cell>
          <cell r="AK130">
            <v>30</v>
          </cell>
          <cell r="AL130">
            <v>30</v>
          </cell>
          <cell r="AM130">
            <v>30</v>
          </cell>
          <cell r="AN130">
            <v>30</v>
          </cell>
          <cell r="AO130">
            <v>30</v>
          </cell>
          <cell r="AP130">
            <v>30</v>
          </cell>
          <cell r="AQ130">
            <v>30</v>
          </cell>
          <cell r="AR130">
            <v>30</v>
          </cell>
          <cell r="AS130">
            <v>30</v>
          </cell>
          <cell r="AT130">
            <v>30</v>
          </cell>
          <cell r="AU130">
            <v>30</v>
          </cell>
          <cell r="AV130">
            <v>30</v>
          </cell>
          <cell r="AW130">
            <v>30</v>
          </cell>
          <cell r="AX130">
            <v>30</v>
          </cell>
          <cell r="AY130">
            <v>30</v>
          </cell>
          <cell r="AZ130">
            <v>120</v>
          </cell>
          <cell r="BA130">
            <v>120</v>
          </cell>
          <cell r="BB130">
            <v>196</v>
          </cell>
          <cell r="BC130">
            <v>196</v>
          </cell>
        </row>
        <row r="131">
          <cell r="B131" t="str">
            <v>GLMPS25</v>
          </cell>
          <cell r="C131" t="str">
            <v>Glimepiride tablet 2 mg (5)</v>
          </cell>
          <cell r="D131">
            <v>100</v>
          </cell>
          <cell r="E131" t="str">
            <v>tablet</v>
          </cell>
          <cell r="F131">
            <v>100</v>
          </cell>
          <cell r="G131">
            <v>100</v>
          </cell>
          <cell r="H131">
            <v>100</v>
          </cell>
          <cell r="I131">
            <v>236.4</v>
          </cell>
          <cell r="J131">
            <v>260.04000000000002</v>
          </cell>
          <cell r="K131">
            <v>312.048</v>
          </cell>
          <cell r="L131">
            <v>300</v>
          </cell>
          <cell r="M131">
            <v>400</v>
          </cell>
          <cell r="N131">
            <v>200</v>
          </cell>
          <cell r="O131">
            <v>200</v>
          </cell>
          <cell r="P131">
            <v>200</v>
          </cell>
          <cell r="Q131" t="str">
            <v>HTGMPK16140</v>
          </cell>
          <cell r="R131">
            <v>45992</v>
          </cell>
          <cell r="S131" t="str">
            <v>KP10/2</v>
          </cell>
          <cell r="T131" t="str">
            <v>PT.ENSEVAL PUTERA MEGATRADING</v>
          </cell>
          <cell r="U131">
            <v>45992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200</v>
          </cell>
          <cell r="BC131">
            <v>200</v>
          </cell>
        </row>
        <row r="132">
          <cell r="B132" t="str">
            <v>GLGAK1</v>
          </cell>
          <cell r="C132" t="str">
            <v>Gliseril guaikolat tab 30 mg (1)</v>
          </cell>
          <cell r="D132">
            <v>100</v>
          </cell>
          <cell r="E132" t="str">
            <v>tablet</v>
          </cell>
          <cell r="F132">
            <v>100</v>
          </cell>
          <cell r="G132">
            <v>100</v>
          </cell>
          <cell r="H132">
            <v>100</v>
          </cell>
          <cell r="I132">
            <v>79.545605999999992</v>
          </cell>
          <cell r="J132">
            <v>87.5001666</v>
          </cell>
          <cell r="K132">
            <v>105.00019992</v>
          </cell>
          <cell r="L132">
            <v>100</v>
          </cell>
          <cell r="M132">
            <v>200</v>
          </cell>
          <cell r="N132">
            <v>55</v>
          </cell>
          <cell r="O132">
            <v>55</v>
          </cell>
          <cell r="P132">
            <v>55</v>
          </cell>
          <cell r="Q132" t="str">
            <v>N20046</v>
          </cell>
          <cell r="R132">
            <v>45231</v>
          </cell>
          <cell r="S132" t="str">
            <v>KP06/01</v>
          </cell>
          <cell r="T132" t="str">
            <v>PT PLANET EXCELENSIA PHARMACY</v>
          </cell>
          <cell r="U132">
            <v>45231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55</v>
          </cell>
          <cell r="BC132">
            <v>55</v>
          </cell>
        </row>
        <row r="133">
          <cell r="B133" t="str">
            <v>GLUCJ1</v>
          </cell>
          <cell r="C133" t="str">
            <v xml:space="preserve">Glukosa Inj 5% 500 mL </v>
          </cell>
          <cell r="D133">
            <v>1</v>
          </cell>
          <cell r="E133" t="str">
            <v>labu</v>
          </cell>
          <cell r="F133">
            <v>1</v>
          </cell>
          <cell r="G133">
            <v>1</v>
          </cell>
          <cell r="H133">
            <v>1</v>
          </cell>
          <cell r="I133">
            <v>7273.0909090909081</v>
          </cell>
          <cell r="J133">
            <v>8000.4</v>
          </cell>
          <cell r="K133">
            <v>9600.48</v>
          </cell>
          <cell r="L133">
            <v>8100</v>
          </cell>
          <cell r="M133">
            <v>9700</v>
          </cell>
          <cell r="N133">
            <v>5</v>
          </cell>
          <cell r="O133">
            <v>5</v>
          </cell>
          <cell r="P133">
            <v>5</v>
          </cell>
          <cell r="Q133" t="str">
            <v>210803</v>
          </cell>
          <cell r="R133">
            <v>45108</v>
          </cell>
          <cell r="S133" t="str">
            <v>KP11/4</v>
          </cell>
          <cell r="T133" t="str">
            <v>PT KUDAMAS JAYA MAKMUR SENTOSA</v>
          </cell>
          <cell r="U133">
            <v>45108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5</v>
          </cell>
          <cell r="BC133">
            <v>5</v>
          </cell>
        </row>
        <row r="134">
          <cell r="B134" t="str">
            <v>GOMS1</v>
          </cell>
          <cell r="C134" t="str">
            <v>Gom (Borax Gliserin) (1)</v>
          </cell>
          <cell r="D134">
            <v>1</v>
          </cell>
          <cell r="E134" t="str">
            <v>botol</v>
          </cell>
          <cell r="F134">
            <v>3080</v>
          </cell>
          <cell r="G134">
            <v>3388.0000000000005</v>
          </cell>
          <cell r="H134">
            <v>4065.6000000000004</v>
          </cell>
          <cell r="I134">
            <v>3080</v>
          </cell>
          <cell r="J134">
            <v>3388.0000000000005</v>
          </cell>
          <cell r="K134">
            <v>4065.6000000000004</v>
          </cell>
          <cell r="L134">
            <v>3400</v>
          </cell>
          <cell r="M134">
            <v>4100</v>
          </cell>
          <cell r="N134">
            <v>1</v>
          </cell>
          <cell r="O134">
            <v>1</v>
          </cell>
          <cell r="P134">
            <v>1</v>
          </cell>
          <cell r="Q134" t="str">
            <v>T09072</v>
          </cell>
          <cell r="R134">
            <v>45108</v>
          </cell>
          <cell r="S134" t="str">
            <v>H100002</v>
          </cell>
          <cell r="T134" t="str">
            <v>MEDICA STORE</v>
          </cell>
          <cell r="U134">
            <v>45108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1</v>
          </cell>
          <cell r="BC134">
            <v>1</v>
          </cell>
        </row>
        <row r="135">
          <cell r="B135" t="str">
            <v>GOMS2</v>
          </cell>
          <cell r="C135" t="str">
            <v>Gom (Borax Gliserin) (1a)</v>
          </cell>
          <cell r="D135">
            <v>1</v>
          </cell>
          <cell r="E135" t="str">
            <v>botol</v>
          </cell>
          <cell r="F135">
            <v>3080</v>
          </cell>
          <cell r="G135">
            <v>3388.0000000000005</v>
          </cell>
          <cell r="H135">
            <v>4065.6000000000004</v>
          </cell>
          <cell r="I135">
            <v>3080</v>
          </cell>
          <cell r="J135">
            <v>3388.0000000000005</v>
          </cell>
          <cell r="K135">
            <v>4065.6000000000004</v>
          </cell>
          <cell r="L135">
            <v>3400</v>
          </cell>
          <cell r="M135">
            <v>4100</v>
          </cell>
          <cell r="N135">
            <v>1</v>
          </cell>
          <cell r="O135">
            <v>1</v>
          </cell>
          <cell r="P135">
            <v>1</v>
          </cell>
          <cell r="Q135" t="str">
            <v>T06092</v>
          </cell>
          <cell r="R135">
            <v>45170</v>
          </cell>
          <cell r="S135" t="str">
            <v>NA</v>
          </cell>
          <cell r="T135" t="str">
            <v>NA</v>
          </cell>
          <cell r="U135">
            <v>45170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1</v>
          </cell>
          <cell r="BC135">
            <v>1</v>
          </cell>
        </row>
        <row r="136">
          <cell r="B136" t="str">
            <v>HNSPM2</v>
          </cell>
          <cell r="C136" t="str">
            <v>Hansaplast Rol 1 m (2)</v>
          </cell>
          <cell r="D136">
            <v>1</v>
          </cell>
          <cell r="E136" t="str">
            <v>roll</v>
          </cell>
          <cell r="F136">
            <v>1</v>
          </cell>
          <cell r="G136">
            <v>1</v>
          </cell>
          <cell r="H136">
            <v>1</v>
          </cell>
          <cell r="I136">
            <v>2410</v>
          </cell>
          <cell r="J136">
            <v>2651</v>
          </cell>
          <cell r="K136">
            <v>3181.2</v>
          </cell>
          <cell r="L136">
            <v>2700</v>
          </cell>
          <cell r="M136">
            <v>3200</v>
          </cell>
          <cell r="N136">
            <v>7</v>
          </cell>
          <cell r="O136">
            <v>7</v>
          </cell>
          <cell r="P136">
            <v>7</v>
          </cell>
          <cell r="Q136">
            <v>92520480</v>
          </cell>
          <cell r="R136">
            <v>44682</v>
          </cell>
          <cell r="S136" t="str">
            <v>19CL768</v>
          </cell>
          <cell r="T136" t="str">
            <v>PT COMBI PUTERA</v>
          </cell>
          <cell r="U136">
            <v>1</v>
          </cell>
          <cell r="V136">
            <v>0</v>
          </cell>
          <cell r="W136">
            <v>0</v>
          </cell>
          <cell r="X136">
            <v>1</v>
          </cell>
          <cell r="Y136">
            <v>1</v>
          </cell>
          <cell r="Z136">
            <v>1</v>
          </cell>
          <cell r="AA136">
            <v>1</v>
          </cell>
          <cell r="AB136">
            <v>1</v>
          </cell>
          <cell r="AC136">
            <v>1</v>
          </cell>
          <cell r="AD136">
            <v>1</v>
          </cell>
          <cell r="AE136">
            <v>1</v>
          </cell>
          <cell r="AF136">
            <v>1</v>
          </cell>
          <cell r="AG136">
            <v>1</v>
          </cell>
          <cell r="AH136">
            <v>1</v>
          </cell>
          <cell r="AI136">
            <v>1</v>
          </cell>
          <cell r="AJ136">
            <v>1</v>
          </cell>
          <cell r="AK136">
            <v>1</v>
          </cell>
          <cell r="AL136">
            <v>1</v>
          </cell>
          <cell r="AM136">
            <v>1</v>
          </cell>
          <cell r="AN136">
            <v>1</v>
          </cell>
          <cell r="AO136">
            <v>1</v>
          </cell>
          <cell r="AP136">
            <v>1</v>
          </cell>
          <cell r="AQ136">
            <v>1</v>
          </cell>
          <cell r="AR136">
            <v>1</v>
          </cell>
          <cell r="AS136">
            <v>1</v>
          </cell>
          <cell r="AT136">
            <v>1</v>
          </cell>
          <cell r="AU136">
            <v>1</v>
          </cell>
          <cell r="AV136">
            <v>1</v>
          </cell>
          <cell r="AW136">
            <v>1</v>
          </cell>
          <cell r="AX136">
            <v>1</v>
          </cell>
          <cell r="AY136">
            <v>1</v>
          </cell>
          <cell r="AZ136">
            <v>4</v>
          </cell>
          <cell r="BA136">
            <v>4</v>
          </cell>
          <cell r="BB136">
            <v>3</v>
          </cell>
          <cell r="BC136">
            <v>3</v>
          </cell>
        </row>
        <row r="137">
          <cell r="B137" t="str">
            <v>HNSPM3</v>
          </cell>
          <cell r="C137" t="str">
            <v>Hansaplast Rol 1 m (3)</v>
          </cell>
          <cell r="D137">
            <v>1</v>
          </cell>
          <cell r="E137" t="str">
            <v>roll</v>
          </cell>
          <cell r="F137">
            <v>1</v>
          </cell>
          <cell r="G137">
            <v>1</v>
          </cell>
          <cell r="H137">
            <v>1</v>
          </cell>
          <cell r="I137">
            <v>2531</v>
          </cell>
          <cell r="J137">
            <v>2784.1000000000004</v>
          </cell>
          <cell r="K137">
            <v>3340.9200000000005</v>
          </cell>
          <cell r="L137">
            <v>2800</v>
          </cell>
          <cell r="M137">
            <v>3400</v>
          </cell>
          <cell r="N137">
            <v>28</v>
          </cell>
          <cell r="O137">
            <v>28</v>
          </cell>
          <cell r="P137">
            <v>28</v>
          </cell>
          <cell r="Q137" t="str">
            <v>92510450</v>
          </cell>
          <cell r="R137">
            <v>44682</v>
          </cell>
          <cell r="S137" t="str">
            <v>KP01/004</v>
          </cell>
          <cell r="T137" t="str">
            <v xml:space="preserve">PT COMBI PUTRA </v>
          </cell>
          <cell r="U137">
            <v>44682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28</v>
          </cell>
          <cell r="BC137">
            <v>28</v>
          </cell>
        </row>
        <row r="138">
          <cell r="B138" t="str">
            <v>HTDC5</v>
          </cell>
          <cell r="C138" t="str">
            <v>Hotin DCL 30 gram (5)</v>
          </cell>
          <cell r="D138">
            <v>1</v>
          </cell>
          <cell r="E138" t="str">
            <v>Tube</v>
          </cell>
          <cell r="F138">
            <v>1</v>
          </cell>
          <cell r="G138">
            <v>1</v>
          </cell>
          <cell r="H138">
            <v>1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>
            <v>16</v>
          </cell>
          <cell r="O138">
            <v>16</v>
          </cell>
          <cell r="P138">
            <v>16</v>
          </cell>
          <cell r="Q138" t="str">
            <v xml:space="preserve"> 1K09921</v>
          </cell>
          <cell r="R138">
            <v>16</v>
          </cell>
          <cell r="S138" t="e">
            <v>#N/A</v>
          </cell>
          <cell r="T138" t="e">
            <v>#N/A</v>
          </cell>
          <cell r="U138">
            <v>16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16</v>
          </cell>
          <cell r="BC138">
            <v>16</v>
          </cell>
        </row>
        <row r="139">
          <cell r="B139" t="str">
            <v>HTDC6</v>
          </cell>
          <cell r="C139" t="str">
            <v>Hotin DCL 30 gram (6)</v>
          </cell>
          <cell r="D139">
            <v>1</v>
          </cell>
          <cell r="E139" t="str">
            <v>tube</v>
          </cell>
          <cell r="F139">
            <v>1</v>
          </cell>
          <cell r="G139">
            <v>1</v>
          </cell>
          <cell r="H139">
            <v>1</v>
          </cell>
          <cell r="I139">
            <v>8636.363636363636</v>
          </cell>
          <cell r="J139">
            <v>9500</v>
          </cell>
          <cell r="K139">
            <v>11400</v>
          </cell>
          <cell r="L139">
            <v>9500</v>
          </cell>
          <cell r="M139">
            <v>11400</v>
          </cell>
          <cell r="N139">
            <v>20</v>
          </cell>
          <cell r="O139">
            <v>20</v>
          </cell>
          <cell r="P139">
            <v>20</v>
          </cell>
          <cell r="Q139" t="str">
            <v>1H08891</v>
          </cell>
          <cell r="R139">
            <v>45139</v>
          </cell>
          <cell r="S139" t="str">
            <v>KP03/13</v>
          </cell>
          <cell r="T139" t="str">
            <v>PT KUDAMAS JAYA MAKMUR SENTOSA</v>
          </cell>
          <cell r="U139">
            <v>1</v>
          </cell>
          <cell r="V139">
            <v>0</v>
          </cell>
          <cell r="W139">
            <v>0</v>
          </cell>
          <cell r="X139">
            <v>1</v>
          </cell>
          <cell r="Y139">
            <v>1</v>
          </cell>
          <cell r="Z139">
            <v>1</v>
          </cell>
          <cell r="AA139">
            <v>2</v>
          </cell>
          <cell r="AB139">
            <v>2</v>
          </cell>
          <cell r="AC139">
            <v>2</v>
          </cell>
          <cell r="AD139">
            <v>2</v>
          </cell>
          <cell r="AE139">
            <v>2</v>
          </cell>
          <cell r="AF139">
            <v>1</v>
          </cell>
          <cell r="AG139">
            <v>2</v>
          </cell>
          <cell r="AH139">
            <v>2</v>
          </cell>
          <cell r="AI139">
            <v>2</v>
          </cell>
          <cell r="AJ139">
            <v>2</v>
          </cell>
          <cell r="AK139">
            <v>2</v>
          </cell>
          <cell r="AL139">
            <v>1</v>
          </cell>
          <cell r="AM139">
            <v>2</v>
          </cell>
          <cell r="AN139">
            <v>2</v>
          </cell>
          <cell r="AO139">
            <v>1</v>
          </cell>
          <cell r="AP139">
            <v>1</v>
          </cell>
          <cell r="AQ139">
            <v>1</v>
          </cell>
          <cell r="AR139">
            <v>1</v>
          </cell>
          <cell r="AS139">
            <v>1</v>
          </cell>
          <cell r="AT139">
            <v>1</v>
          </cell>
          <cell r="AU139">
            <v>1</v>
          </cell>
          <cell r="AV139">
            <v>2</v>
          </cell>
          <cell r="AW139">
            <v>2</v>
          </cell>
          <cell r="AX139">
            <v>2</v>
          </cell>
          <cell r="AY139">
            <v>2</v>
          </cell>
          <cell r="AZ139">
            <v>17</v>
          </cell>
          <cell r="BA139">
            <v>17</v>
          </cell>
          <cell r="BB139">
            <v>3</v>
          </cell>
          <cell r="BC139">
            <v>3</v>
          </cell>
        </row>
        <row r="140">
          <cell r="B140" t="str">
            <v>HFBPL2</v>
          </cell>
          <cell r="C140" t="str">
            <v>Hufagrip BP 60 mL (2) (hijau)</v>
          </cell>
          <cell r="D140">
            <v>1</v>
          </cell>
          <cell r="E140" t="str">
            <v>botol</v>
          </cell>
          <cell r="F140">
            <v>1</v>
          </cell>
          <cell r="G140">
            <v>1</v>
          </cell>
          <cell r="H140">
            <v>1</v>
          </cell>
          <cell r="I140">
            <v>15265</v>
          </cell>
          <cell r="J140">
            <v>16791.5</v>
          </cell>
          <cell r="K140">
            <v>20149.8</v>
          </cell>
          <cell r="L140">
            <v>16800</v>
          </cell>
          <cell r="M140">
            <v>20200</v>
          </cell>
          <cell r="N140">
            <v>2</v>
          </cell>
          <cell r="O140">
            <v>2</v>
          </cell>
          <cell r="P140">
            <v>2</v>
          </cell>
          <cell r="Q140" t="str">
            <v>A801301</v>
          </cell>
          <cell r="R140">
            <v>45870</v>
          </cell>
          <cell r="S140" t="str">
            <v>KP10/5</v>
          </cell>
          <cell r="T140" t="str">
            <v>PT.ENSEVAL PUTERA MEGATRADING</v>
          </cell>
          <cell r="U140">
            <v>45870</v>
          </cell>
          <cell r="V140">
            <v>0</v>
          </cell>
          <cell r="W140">
            <v>0</v>
          </cell>
          <cell r="X140">
            <v>1</v>
          </cell>
          <cell r="Y140">
            <v>1</v>
          </cell>
          <cell r="Z140">
            <v>1</v>
          </cell>
          <cell r="AA140">
            <v>1</v>
          </cell>
          <cell r="AB140">
            <v>1</v>
          </cell>
          <cell r="AC140">
            <v>1</v>
          </cell>
          <cell r="AD140">
            <v>1</v>
          </cell>
          <cell r="AE140">
            <v>1</v>
          </cell>
          <cell r="AF140">
            <v>1</v>
          </cell>
          <cell r="AG140">
            <v>1</v>
          </cell>
          <cell r="AH140">
            <v>1</v>
          </cell>
          <cell r="AI140">
            <v>1</v>
          </cell>
          <cell r="AJ140">
            <v>1</v>
          </cell>
          <cell r="AK140">
            <v>1</v>
          </cell>
          <cell r="AL140">
            <v>1</v>
          </cell>
          <cell r="AM140">
            <v>1</v>
          </cell>
          <cell r="AN140">
            <v>1</v>
          </cell>
          <cell r="AO140">
            <v>1</v>
          </cell>
          <cell r="AP140">
            <v>1</v>
          </cell>
          <cell r="AQ140">
            <v>1</v>
          </cell>
          <cell r="AR140">
            <v>1</v>
          </cell>
          <cell r="AS140">
            <v>1</v>
          </cell>
          <cell r="AT140">
            <v>1</v>
          </cell>
          <cell r="AU140">
            <v>1</v>
          </cell>
          <cell r="AV140">
            <v>1</v>
          </cell>
          <cell r="AW140">
            <v>1</v>
          </cell>
          <cell r="AX140">
            <v>1</v>
          </cell>
          <cell r="AY140">
            <v>1</v>
          </cell>
          <cell r="AZ140">
            <v>2</v>
          </cell>
          <cell r="BA140">
            <v>2</v>
          </cell>
          <cell r="BB140">
            <v>0</v>
          </cell>
          <cell r="BC140">
            <v>0</v>
          </cell>
        </row>
        <row r="141">
          <cell r="B141" t="str">
            <v>HFBPL3</v>
          </cell>
          <cell r="C141" t="str">
            <v>Hufagrip BP 60 mL (3) (hijau)</v>
          </cell>
          <cell r="D141">
            <v>1</v>
          </cell>
          <cell r="E141" t="str">
            <v>botol</v>
          </cell>
          <cell r="F141">
            <v>1</v>
          </cell>
          <cell r="G141">
            <v>1</v>
          </cell>
          <cell r="H141">
            <v>1</v>
          </cell>
          <cell r="I141">
            <v>14654.4</v>
          </cell>
          <cell r="J141">
            <v>16119.84</v>
          </cell>
          <cell r="K141">
            <v>19343.808000000001</v>
          </cell>
          <cell r="L141">
            <v>16200</v>
          </cell>
          <cell r="M141">
            <v>19400</v>
          </cell>
          <cell r="N141">
            <v>10</v>
          </cell>
          <cell r="O141">
            <v>10</v>
          </cell>
          <cell r="P141">
            <v>10</v>
          </cell>
          <cell r="Q141" t="str">
            <v>A801301</v>
          </cell>
          <cell r="R141">
            <v>10</v>
          </cell>
          <cell r="S141" t="str">
            <v>KP11/8</v>
          </cell>
          <cell r="T141" t="str">
            <v>PT.ENSEVAL PUTERA MEGATRADING</v>
          </cell>
          <cell r="U141">
            <v>10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10</v>
          </cell>
          <cell r="BC141">
            <v>10</v>
          </cell>
        </row>
        <row r="142">
          <cell r="B142" t="str">
            <v>HFPL2</v>
          </cell>
          <cell r="C142" t="str">
            <v>Hufagrip Pilek 60 mL (2) (biru)</v>
          </cell>
          <cell r="D142">
            <v>1</v>
          </cell>
          <cell r="E142" t="str">
            <v>botol</v>
          </cell>
          <cell r="F142">
            <v>1</v>
          </cell>
          <cell r="G142">
            <v>1</v>
          </cell>
          <cell r="H142">
            <v>1</v>
          </cell>
          <cell r="I142">
            <v>12893</v>
          </cell>
          <cell r="J142">
            <v>14182.300000000001</v>
          </cell>
          <cell r="K142">
            <v>17018.760000000002</v>
          </cell>
          <cell r="L142">
            <v>14200</v>
          </cell>
          <cell r="M142">
            <v>17100</v>
          </cell>
          <cell r="N142">
            <v>13</v>
          </cell>
          <cell r="O142">
            <v>13</v>
          </cell>
          <cell r="P142">
            <v>13</v>
          </cell>
          <cell r="Q142" t="str">
            <v>C600421</v>
          </cell>
          <cell r="R142">
            <v>45474</v>
          </cell>
          <cell r="S142" t="str">
            <v>KP10/5</v>
          </cell>
          <cell r="T142" t="str">
            <v>PT.ENSEVAL PUTERA MEGATRADING</v>
          </cell>
          <cell r="U142">
            <v>45474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13</v>
          </cell>
          <cell r="BC142">
            <v>13</v>
          </cell>
        </row>
        <row r="143">
          <cell r="B143" t="str">
            <v>HDRCX7</v>
          </cell>
          <cell r="C143" t="str">
            <v>Hydrocortison cream 2,5 % (7)</v>
          </cell>
          <cell r="D143">
            <v>1</v>
          </cell>
          <cell r="E143" t="str">
            <v>tube</v>
          </cell>
          <cell r="F143">
            <v>1</v>
          </cell>
          <cell r="G143">
            <v>1</v>
          </cell>
          <cell r="H143">
            <v>1</v>
          </cell>
          <cell r="I143">
            <v>5000</v>
          </cell>
          <cell r="J143">
            <v>5500</v>
          </cell>
          <cell r="K143">
            <v>6600</v>
          </cell>
          <cell r="L143">
            <v>5500</v>
          </cell>
          <cell r="M143">
            <v>6600</v>
          </cell>
          <cell r="N143">
            <v>10</v>
          </cell>
          <cell r="O143">
            <v>10</v>
          </cell>
          <cell r="P143">
            <v>10</v>
          </cell>
          <cell r="Q143" t="str">
            <v>KCHCTB21307</v>
          </cell>
          <cell r="R143">
            <v>46235</v>
          </cell>
          <cell r="S143" t="str">
            <v>KP10/15</v>
          </cell>
          <cell r="T143" t="str">
            <v>PT.ENSEVAL PUTERA MEGATRADING</v>
          </cell>
          <cell r="U143">
            <v>1</v>
          </cell>
          <cell r="V143">
            <v>0</v>
          </cell>
          <cell r="W143">
            <v>0</v>
          </cell>
          <cell r="X143">
            <v>1</v>
          </cell>
          <cell r="Y143">
            <v>1</v>
          </cell>
          <cell r="Z143">
            <v>1</v>
          </cell>
          <cell r="AA143">
            <v>1</v>
          </cell>
          <cell r="AB143">
            <v>1</v>
          </cell>
          <cell r="AC143">
            <v>1</v>
          </cell>
          <cell r="AD143">
            <v>1</v>
          </cell>
          <cell r="AE143">
            <v>1</v>
          </cell>
          <cell r="AF143">
            <v>1</v>
          </cell>
          <cell r="AG143">
            <v>1</v>
          </cell>
          <cell r="AH143">
            <v>1</v>
          </cell>
          <cell r="AI143">
            <v>1</v>
          </cell>
          <cell r="AJ143">
            <v>1</v>
          </cell>
          <cell r="AK143">
            <v>1</v>
          </cell>
          <cell r="AL143">
            <v>1</v>
          </cell>
          <cell r="AM143">
            <v>1</v>
          </cell>
          <cell r="AN143">
            <v>1</v>
          </cell>
          <cell r="AO143">
            <v>1</v>
          </cell>
          <cell r="AP143">
            <v>1</v>
          </cell>
          <cell r="AQ143">
            <v>1</v>
          </cell>
          <cell r="AR143">
            <v>1</v>
          </cell>
          <cell r="AS143">
            <v>1</v>
          </cell>
          <cell r="AT143">
            <v>1</v>
          </cell>
          <cell r="AU143">
            <v>1</v>
          </cell>
          <cell r="AV143">
            <v>2</v>
          </cell>
          <cell r="AW143">
            <v>2</v>
          </cell>
          <cell r="AX143">
            <v>2</v>
          </cell>
          <cell r="AY143">
            <v>2</v>
          </cell>
          <cell r="AZ143">
            <v>5</v>
          </cell>
          <cell r="BA143">
            <v>5</v>
          </cell>
          <cell r="BB143">
            <v>5</v>
          </cell>
          <cell r="BC143">
            <v>5</v>
          </cell>
        </row>
        <row r="144">
          <cell r="B144" t="str">
            <v>IBFRL3</v>
          </cell>
          <cell r="C144" t="str">
            <v>Ibuprofen Suspensi 100mg/5mL (60mL) (3)</v>
          </cell>
          <cell r="D144">
            <v>1</v>
          </cell>
          <cell r="E144" t="str">
            <v>botol</v>
          </cell>
          <cell r="F144">
            <v>1</v>
          </cell>
          <cell r="G144">
            <v>1</v>
          </cell>
          <cell r="H144">
            <v>1</v>
          </cell>
          <cell r="I144">
            <v>5454.6030000000001</v>
          </cell>
          <cell r="J144">
            <v>6000.0633000000007</v>
          </cell>
          <cell r="K144">
            <v>7200.075960000001</v>
          </cell>
          <cell r="L144">
            <v>6100</v>
          </cell>
          <cell r="M144">
            <v>7300</v>
          </cell>
          <cell r="N144">
            <v>1</v>
          </cell>
          <cell r="O144">
            <v>1</v>
          </cell>
          <cell r="P144">
            <v>1</v>
          </cell>
          <cell r="Q144" t="str">
            <v>006312</v>
          </cell>
          <cell r="R144">
            <v>45901</v>
          </cell>
          <cell r="S144" t="str">
            <v>KP10/7</v>
          </cell>
          <cell r="T144" t="str">
            <v>PT.SINGGASANA WITRA SURYAMAS</v>
          </cell>
          <cell r="U144">
            <v>45901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1</v>
          </cell>
          <cell r="BC144">
            <v>1</v>
          </cell>
        </row>
        <row r="145">
          <cell r="B145" t="str">
            <v>IBFRL4</v>
          </cell>
          <cell r="C145" t="str">
            <v>Ibuprofen Suspensi 100mg/5mL (60mL) (4)</v>
          </cell>
          <cell r="D145">
            <v>1</v>
          </cell>
          <cell r="E145" t="str">
            <v>botol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1</v>
          </cell>
          <cell r="M145">
            <v>1</v>
          </cell>
          <cell r="N145">
            <v>2</v>
          </cell>
          <cell r="O145">
            <v>2</v>
          </cell>
          <cell r="P145">
            <v>2</v>
          </cell>
          <cell r="Q145" t="str">
            <v>S11018BA</v>
          </cell>
          <cell r="R145">
            <v>45231</v>
          </cell>
          <cell r="S145">
            <v>45231</v>
          </cell>
          <cell r="T145">
            <v>45231</v>
          </cell>
          <cell r="U145">
            <v>45231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2</v>
          </cell>
          <cell r="BC145">
            <v>2</v>
          </cell>
        </row>
        <row r="146">
          <cell r="B146" t="str">
            <v>IBFRS10</v>
          </cell>
          <cell r="C146" t="str">
            <v>Ibuprofen tablet 400 mg (10)</v>
          </cell>
          <cell r="D146">
            <v>100</v>
          </cell>
          <cell r="E146" t="str">
            <v>tablet</v>
          </cell>
          <cell r="F146">
            <v>100</v>
          </cell>
          <cell r="G146">
            <v>100</v>
          </cell>
          <cell r="H146">
            <v>100</v>
          </cell>
          <cell r="I146">
            <v>318.16344000000004</v>
          </cell>
          <cell r="J146">
            <v>349.97978400000005</v>
          </cell>
          <cell r="K146">
            <v>419.97574080000004</v>
          </cell>
          <cell r="L146">
            <v>400</v>
          </cell>
          <cell r="M146">
            <v>500</v>
          </cell>
          <cell r="N146">
            <v>150</v>
          </cell>
          <cell r="O146">
            <v>150</v>
          </cell>
          <cell r="P146">
            <v>150</v>
          </cell>
          <cell r="Q146">
            <v>47313</v>
          </cell>
          <cell r="R146">
            <v>46357</v>
          </cell>
          <cell r="S146" t="str">
            <v>KP10/7</v>
          </cell>
          <cell r="T146" t="str">
            <v>PT.SINGGASANA WITRA SURYAMAS</v>
          </cell>
          <cell r="U146">
            <v>46357</v>
          </cell>
          <cell r="V146">
            <v>0</v>
          </cell>
          <cell r="W146">
            <v>0</v>
          </cell>
          <cell r="X146">
            <v>20</v>
          </cell>
          <cell r="Y146">
            <v>20</v>
          </cell>
          <cell r="Z146">
            <v>20</v>
          </cell>
          <cell r="AA146">
            <v>20</v>
          </cell>
          <cell r="AB146">
            <v>20</v>
          </cell>
          <cell r="AC146">
            <v>20</v>
          </cell>
          <cell r="AD146">
            <v>20</v>
          </cell>
          <cell r="AE146">
            <v>20</v>
          </cell>
          <cell r="AF146">
            <v>20</v>
          </cell>
          <cell r="AG146">
            <v>20</v>
          </cell>
          <cell r="AH146">
            <v>20</v>
          </cell>
          <cell r="AI146">
            <v>20</v>
          </cell>
          <cell r="AJ146">
            <v>20</v>
          </cell>
          <cell r="AK146">
            <v>20</v>
          </cell>
          <cell r="AL146">
            <v>20</v>
          </cell>
          <cell r="AM146">
            <v>20</v>
          </cell>
          <cell r="AN146">
            <v>20</v>
          </cell>
          <cell r="AO146">
            <v>20</v>
          </cell>
          <cell r="AP146">
            <v>20</v>
          </cell>
          <cell r="AQ146">
            <v>20</v>
          </cell>
          <cell r="AR146">
            <v>20</v>
          </cell>
          <cell r="AS146">
            <v>20</v>
          </cell>
          <cell r="AT146">
            <v>10</v>
          </cell>
          <cell r="AU146">
            <v>10</v>
          </cell>
          <cell r="AV146">
            <v>10</v>
          </cell>
          <cell r="AW146">
            <v>10</v>
          </cell>
          <cell r="AX146">
            <v>10</v>
          </cell>
          <cell r="AY146">
            <v>10</v>
          </cell>
          <cell r="AZ146">
            <v>40</v>
          </cell>
          <cell r="BA146">
            <v>40</v>
          </cell>
          <cell r="BB146">
            <v>110</v>
          </cell>
          <cell r="BC146">
            <v>110</v>
          </cell>
        </row>
        <row r="147">
          <cell r="B147" t="str">
            <v>INHCS1</v>
          </cell>
          <cell r="C147" t="str">
            <v>INH  tablet 100 mg</v>
          </cell>
          <cell r="D147">
            <v>100</v>
          </cell>
          <cell r="E147" t="str">
            <v>tablet</v>
          </cell>
          <cell r="F147">
            <v>131.18</v>
          </cell>
          <cell r="G147">
            <v>144.29800000000003</v>
          </cell>
          <cell r="H147">
            <v>173.15760000000003</v>
          </cell>
          <cell r="I147">
            <v>129.6</v>
          </cell>
          <cell r="J147">
            <v>142.56</v>
          </cell>
          <cell r="K147">
            <v>171.072</v>
          </cell>
          <cell r="L147">
            <v>200</v>
          </cell>
          <cell r="M147">
            <v>200</v>
          </cell>
          <cell r="N147">
            <v>300</v>
          </cell>
          <cell r="O147">
            <v>300</v>
          </cell>
          <cell r="P147">
            <v>300</v>
          </cell>
          <cell r="Q147" t="str">
            <v>E80864B</v>
          </cell>
          <cell r="R147">
            <v>45030</v>
          </cell>
          <cell r="S147">
            <v>2801956245</v>
          </cell>
          <cell r="T147" t="str">
            <v>PT. KIMIA FARMA</v>
          </cell>
          <cell r="U147">
            <v>2801954816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300</v>
          </cell>
          <cell r="BC147">
            <v>300</v>
          </cell>
        </row>
        <row r="148">
          <cell r="B148" t="str">
            <v>INST1</v>
          </cell>
          <cell r="C148" t="str">
            <v xml:space="preserve">Intrasite Gel 15 gram </v>
          </cell>
          <cell r="D148">
            <v>1</v>
          </cell>
          <cell r="E148" t="str">
            <v>tube</v>
          </cell>
          <cell r="F148">
            <v>1</v>
          </cell>
          <cell r="G148">
            <v>1</v>
          </cell>
          <cell r="H148">
            <v>1</v>
          </cell>
          <cell r="I148">
            <v>90000</v>
          </cell>
          <cell r="J148">
            <v>99000.000000000015</v>
          </cell>
          <cell r="K148">
            <v>118800.00000000001</v>
          </cell>
          <cell r="L148">
            <v>99000</v>
          </cell>
          <cell r="M148">
            <v>118800</v>
          </cell>
          <cell r="N148">
            <v>5</v>
          </cell>
          <cell r="O148">
            <v>5</v>
          </cell>
          <cell r="P148">
            <v>5</v>
          </cell>
          <cell r="Q148" t="str">
            <v>509221813</v>
          </cell>
          <cell r="R148">
            <v>45323</v>
          </cell>
          <cell r="S148" t="str">
            <v>KP11/5</v>
          </cell>
          <cell r="T148" t="str">
            <v>PT.ENSEVAL PUTERA MEGATRADING</v>
          </cell>
          <cell r="U148">
            <v>45323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5</v>
          </cell>
          <cell r="BC148">
            <v>5</v>
          </cell>
        </row>
        <row r="149">
          <cell r="B149" t="str">
            <v>INTLK3</v>
          </cell>
          <cell r="C149" t="str">
            <v>Intunal Tablet (3)</v>
          </cell>
          <cell r="D149">
            <v>100</v>
          </cell>
          <cell r="E149" t="str">
            <v>tablet</v>
          </cell>
          <cell r="F149">
            <v>100</v>
          </cell>
          <cell r="G149">
            <v>100</v>
          </cell>
          <cell r="H149">
            <v>100</v>
          </cell>
          <cell r="I149">
            <v>469.09090909090907</v>
          </cell>
          <cell r="J149">
            <v>516</v>
          </cell>
          <cell r="K149">
            <v>619.19999999999993</v>
          </cell>
          <cell r="L149">
            <v>600</v>
          </cell>
          <cell r="M149">
            <v>700</v>
          </cell>
          <cell r="N149">
            <v>0</v>
          </cell>
          <cell r="O149">
            <v>200</v>
          </cell>
          <cell r="P149">
            <v>200</v>
          </cell>
          <cell r="Q149" t="str">
            <v>A1J384</v>
          </cell>
          <cell r="R149">
            <v>45717</v>
          </cell>
          <cell r="S149" t="str">
            <v>KP04/11</v>
          </cell>
          <cell r="T149" t="str">
            <v>PT KUDAMAS JAYA MAKMUR SENTOSA</v>
          </cell>
          <cell r="U149">
            <v>45717</v>
          </cell>
          <cell r="V149">
            <v>45717</v>
          </cell>
          <cell r="W149">
            <v>45717</v>
          </cell>
          <cell r="X149">
            <v>45717</v>
          </cell>
          <cell r="Y149">
            <v>45717</v>
          </cell>
          <cell r="Z149">
            <v>45717</v>
          </cell>
          <cell r="AA149">
            <v>45717</v>
          </cell>
          <cell r="AB149">
            <v>45717</v>
          </cell>
          <cell r="AC149">
            <v>45717</v>
          </cell>
          <cell r="AD149">
            <v>45717</v>
          </cell>
          <cell r="AE149">
            <v>45717</v>
          </cell>
          <cell r="AF149">
            <v>45717</v>
          </cell>
          <cell r="AG149">
            <v>45717</v>
          </cell>
          <cell r="AH149">
            <v>45717</v>
          </cell>
          <cell r="AI149">
            <v>45717</v>
          </cell>
          <cell r="AJ149">
            <v>45717</v>
          </cell>
          <cell r="AK149">
            <v>45717</v>
          </cell>
          <cell r="AL149">
            <v>45717</v>
          </cell>
          <cell r="AM149">
            <v>45717</v>
          </cell>
          <cell r="AN149">
            <v>45717</v>
          </cell>
          <cell r="AO149">
            <v>45717</v>
          </cell>
          <cell r="AP149">
            <v>45717</v>
          </cell>
          <cell r="AQ149">
            <v>45717</v>
          </cell>
          <cell r="AR149">
            <v>45717</v>
          </cell>
          <cell r="AS149">
            <v>45717</v>
          </cell>
          <cell r="AT149">
            <v>45717</v>
          </cell>
          <cell r="AU149">
            <v>45717</v>
          </cell>
          <cell r="AV149">
            <v>45717</v>
          </cell>
          <cell r="AW149">
            <v>45717</v>
          </cell>
          <cell r="AX149">
            <v>45717</v>
          </cell>
          <cell r="AY149">
            <v>45717</v>
          </cell>
          <cell r="AZ149">
            <v>0</v>
          </cell>
          <cell r="BA149">
            <v>0</v>
          </cell>
          <cell r="BB149">
            <v>200</v>
          </cell>
          <cell r="BC149">
            <v>200</v>
          </cell>
        </row>
        <row r="150">
          <cell r="B150" t="str">
            <v>ISDNS1</v>
          </cell>
          <cell r="C150" t="str">
            <v>Isosorbid Dinitrate tablet sublingual 5mg (ISDN)</v>
          </cell>
          <cell r="D150">
            <v>100</v>
          </cell>
          <cell r="E150" t="str">
            <v>tablet</v>
          </cell>
          <cell r="F150">
            <v>150</v>
          </cell>
          <cell r="G150">
            <v>165</v>
          </cell>
          <cell r="H150">
            <v>198</v>
          </cell>
          <cell r="I150">
            <v>110</v>
          </cell>
          <cell r="J150">
            <v>121.00000000000001</v>
          </cell>
          <cell r="K150">
            <v>145.20000000000002</v>
          </cell>
          <cell r="L150">
            <v>200</v>
          </cell>
          <cell r="M150">
            <v>200</v>
          </cell>
          <cell r="N150">
            <v>54</v>
          </cell>
          <cell r="O150">
            <v>54</v>
          </cell>
          <cell r="P150">
            <v>54</v>
          </cell>
          <cell r="Q150" t="str">
            <v>A2377LV</v>
          </cell>
          <cell r="R150">
            <v>44957</v>
          </cell>
          <cell r="S150" t="str">
            <v>DO-10119/III/19</v>
          </cell>
          <cell r="T150" t="str">
            <v>PT SINGGASANA WITRA SURYAMAS</v>
          </cell>
          <cell r="U150">
            <v>44957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1</v>
          </cell>
          <cell r="AN150">
            <v>1</v>
          </cell>
          <cell r="AO150">
            <v>1</v>
          </cell>
          <cell r="AP150">
            <v>1</v>
          </cell>
          <cell r="AQ150">
            <v>1</v>
          </cell>
          <cell r="AR150">
            <v>1</v>
          </cell>
          <cell r="AS150">
            <v>1</v>
          </cell>
          <cell r="AT150">
            <v>1</v>
          </cell>
          <cell r="AU150">
            <v>1</v>
          </cell>
          <cell r="AV150">
            <v>1</v>
          </cell>
          <cell r="AW150">
            <v>1</v>
          </cell>
          <cell r="AX150">
            <v>1</v>
          </cell>
          <cell r="AY150">
            <v>1</v>
          </cell>
          <cell r="AZ150">
            <v>1</v>
          </cell>
          <cell r="BA150">
            <v>1</v>
          </cell>
          <cell r="BB150">
            <v>53</v>
          </cell>
          <cell r="BC150">
            <v>53</v>
          </cell>
        </row>
        <row r="151">
          <cell r="B151" t="str">
            <v>KDCF2</v>
          </cell>
          <cell r="C151" t="str">
            <v>Kalium Diklofenak 50 mg Tablet (2)</v>
          </cell>
          <cell r="D151">
            <v>100</v>
          </cell>
          <cell r="E151" t="str">
            <v>tablet</v>
          </cell>
          <cell r="F151">
            <v>100</v>
          </cell>
          <cell r="G151">
            <v>100</v>
          </cell>
          <cell r="H151">
            <v>100</v>
          </cell>
          <cell r="I151">
            <v>386.36363636363632</v>
          </cell>
          <cell r="J151">
            <v>425</v>
          </cell>
          <cell r="K151">
            <v>510</v>
          </cell>
          <cell r="L151">
            <v>500</v>
          </cell>
          <cell r="M151">
            <v>600</v>
          </cell>
          <cell r="N151">
            <v>254</v>
          </cell>
          <cell r="O151">
            <v>254</v>
          </cell>
          <cell r="P151">
            <v>254</v>
          </cell>
          <cell r="Q151" t="str">
            <v>HTDPSB15060</v>
          </cell>
          <cell r="R151">
            <v>45200</v>
          </cell>
          <cell r="S151" t="str">
            <v>KP01/03</v>
          </cell>
          <cell r="T151" t="str">
            <v>PT KUDAMAS JAYA MAKMUR SENTOSA</v>
          </cell>
          <cell r="U151">
            <v>45200</v>
          </cell>
          <cell r="V151">
            <v>0</v>
          </cell>
          <cell r="W151">
            <v>0</v>
          </cell>
          <cell r="X151">
            <v>0</v>
          </cell>
          <cell r="Y151">
            <v>10</v>
          </cell>
          <cell r="Z151">
            <v>10</v>
          </cell>
          <cell r="AA151">
            <v>10</v>
          </cell>
          <cell r="AB151">
            <v>10</v>
          </cell>
          <cell r="AC151">
            <v>10</v>
          </cell>
          <cell r="AD151">
            <v>10</v>
          </cell>
          <cell r="AE151">
            <v>10</v>
          </cell>
          <cell r="AF151">
            <v>10</v>
          </cell>
          <cell r="AG151">
            <v>10</v>
          </cell>
          <cell r="AH151">
            <v>10</v>
          </cell>
          <cell r="AI151">
            <v>10</v>
          </cell>
          <cell r="AJ151">
            <v>10</v>
          </cell>
          <cell r="AK151">
            <v>10</v>
          </cell>
          <cell r="AL151">
            <v>10</v>
          </cell>
          <cell r="AM151">
            <v>10</v>
          </cell>
          <cell r="AN151">
            <v>10</v>
          </cell>
          <cell r="AO151">
            <v>10</v>
          </cell>
          <cell r="AP151">
            <v>10</v>
          </cell>
          <cell r="AQ151">
            <v>10</v>
          </cell>
          <cell r="AR151">
            <v>10</v>
          </cell>
          <cell r="AS151">
            <v>20</v>
          </cell>
          <cell r="AT151">
            <v>10</v>
          </cell>
          <cell r="AU151">
            <v>10</v>
          </cell>
          <cell r="AV151">
            <v>10</v>
          </cell>
          <cell r="AW151">
            <v>10</v>
          </cell>
          <cell r="AX151">
            <v>10</v>
          </cell>
          <cell r="AY151">
            <v>10</v>
          </cell>
          <cell r="AZ151">
            <v>80</v>
          </cell>
          <cell r="BA151">
            <v>80</v>
          </cell>
          <cell r="BB151">
            <v>174</v>
          </cell>
          <cell r="BC151">
            <v>174</v>
          </cell>
        </row>
        <row r="152">
          <cell r="B152" t="str">
            <v>CLCMS1</v>
          </cell>
          <cell r="C152" t="str">
            <v>Kalk trifa 250</v>
          </cell>
          <cell r="D152">
            <v>250</v>
          </cell>
          <cell r="E152" t="str">
            <v>tablet</v>
          </cell>
          <cell r="F152">
            <v>250</v>
          </cell>
          <cell r="G152">
            <v>250</v>
          </cell>
          <cell r="H152">
            <v>250</v>
          </cell>
          <cell r="I152">
            <v>80.5</v>
          </cell>
          <cell r="J152">
            <v>88.550000000000011</v>
          </cell>
          <cell r="K152">
            <v>106.26</v>
          </cell>
          <cell r="L152">
            <v>100</v>
          </cell>
          <cell r="M152">
            <v>200</v>
          </cell>
          <cell r="N152">
            <v>38</v>
          </cell>
          <cell r="O152">
            <v>38</v>
          </cell>
          <cell r="P152">
            <v>38</v>
          </cell>
          <cell r="Q152">
            <v>190619</v>
          </cell>
          <cell r="R152">
            <v>45444</v>
          </cell>
          <cell r="S152" t="str">
            <v>PE/2019/391068</v>
          </cell>
          <cell r="T152" t="str">
            <v>PT. PLANET EXCELENCIA PHARMACY</v>
          </cell>
          <cell r="U152">
            <v>45444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38</v>
          </cell>
          <cell r="BC152">
            <v>38</v>
          </cell>
        </row>
        <row r="153">
          <cell r="B153" t="str">
            <v>CLCMS2</v>
          </cell>
          <cell r="C153" t="str">
            <v>Kalk trifa 250 (2)/FEFO</v>
          </cell>
          <cell r="D153">
            <v>250</v>
          </cell>
          <cell r="E153" t="str">
            <v>tablet</v>
          </cell>
          <cell r="F153">
            <v>250</v>
          </cell>
          <cell r="G153">
            <v>250</v>
          </cell>
          <cell r="H153">
            <v>250</v>
          </cell>
          <cell r="I153">
            <v>80.5</v>
          </cell>
          <cell r="J153">
            <v>88.550000000000011</v>
          </cell>
          <cell r="K153">
            <v>106.26</v>
          </cell>
          <cell r="L153">
            <v>100</v>
          </cell>
          <cell r="M153">
            <v>200</v>
          </cell>
          <cell r="N153">
            <v>7</v>
          </cell>
          <cell r="O153">
            <v>7</v>
          </cell>
          <cell r="P153">
            <v>7</v>
          </cell>
          <cell r="Q153" t="str">
            <v>A01692</v>
          </cell>
          <cell r="R153">
            <v>45170</v>
          </cell>
          <cell r="S153" t="str">
            <v>NA</v>
          </cell>
          <cell r="T153" t="str">
            <v>NA</v>
          </cell>
          <cell r="U153">
            <v>45170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7</v>
          </cell>
          <cell r="BC153">
            <v>7</v>
          </cell>
        </row>
        <row r="154">
          <cell r="B154" t="str">
            <v>KASSM2</v>
          </cell>
          <cell r="C154" t="str">
            <v>Kassa Steril (16Lbr) (2)</v>
          </cell>
          <cell r="D154">
            <v>1</v>
          </cell>
          <cell r="E154" t="str">
            <v>box</v>
          </cell>
          <cell r="F154">
            <v>1</v>
          </cell>
          <cell r="G154">
            <v>1</v>
          </cell>
          <cell r="H154">
            <v>1</v>
          </cell>
          <cell r="I154">
            <v>2545.454545454545</v>
          </cell>
          <cell r="J154">
            <v>2800</v>
          </cell>
          <cell r="K154">
            <v>3360</v>
          </cell>
          <cell r="L154">
            <v>2800</v>
          </cell>
          <cell r="M154">
            <v>3400</v>
          </cell>
          <cell r="N154">
            <v>7</v>
          </cell>
          <cell r="O154">
            <v>7</v>
          </cell>
          <cell r="P154">
            <v>7</v>
          </cell>
          <cell r="Q154" t="str">
            <v>151201</v>
          </cell>
          <cell r="R154" t="str">
            <v>NA</v>
          </cell>
          <cell r="S154" t="str">
            <v>KP12/01</v>
          </cell>
          <cell r="T154" t="str">
            <v>APOTEK BUMI MEDIKA GANESA</v>
          </cell>
          <cell r="U154">
            <v>1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1</v>
          </cell>
          <cell r="AC154">
            <v>1</v>
          </cell>
          <cell r="AD154">
            <v>1</v>
          </cell>
          <cell r="AE154">
            <v>1</v>
          </cell>
          <cell r="AF154">
            <v>1</v>
          </cell>
          <cell r="AG154">
            <v>1</v>
          </cell>
          <cell r="AH154">
            <v>1</v>
          </cell>
          <cell r="AI154">
            <v>1</v>
          </cell>
          <cell r="AJ154">
            <v>1</v>
          </cell>
          <cell r="AK154">
            <v>1</v>
          </cell>
          <cell r="AL154">
            <v>3</v>
          </cell>
          <cell r="AM154">
            <v>3</v>
          </cell>
          <cell r="AN154">
            <v>3</v>
          </cell>
          <cell r="AO154">
            <v>3</v>
          </cell>
          <cell r="AP154">
            <v>3</v>
          </cell>
          <cell r="AQ154">
            <v>3</v>
          </cell>
          <cell r="AR154">
            <v>3</v>
          </cell>
          <cell r="AS154">
            <v>3</v>
          </cell>
          <cell r="AT154">
            <v>1</v>
          </cell>
          <cell r="AU154">
            <v>1</v>
          </cell>
          <cell r="AV154">
            <v>1</v>
          </cell>
          <cell r="AW154">
            <v>1</v>
          </cell>
          <cell r="AX154">
            <v>1</v>
          </cell>
          <cell r="AY154">
            <v>1</v>
          </cell>
          <cell r="AZ154">
            <v>7</v>
          </cell>
          <cell r="BA154">
            <v>7</v>
          </cell>
          <cell r="BB154">
            <v>0</v>
          </cell>
          <cell r="BC154">
            <v>0</v>
          </cell>
        </row>
        <row r="155">
          <cell r="B155" t="str">
            <v>KASSM3</v>
          </cell>
          <cell r="C155" t="str">
            <v>Kassa Steril (16Lbr) (3)</v>
          </cell>
          <cell r="D155">
            <v>1</v>
          </cell>
          <cell r="E155" t="str">
            <v>box</v>
          </cell>
          <cell r="F155">
            <v>1</v>
          </cell>
          <cell r="G155">
            <v>1</v>
          </cell>
          <cell r="H155">
            <v>1</v>
          </cell>
          <cell r="I155">
            <v>2954.5454545454545</v>
          </cell>
          <cell r="J155">
            <v>3250</v>
          </cell>
          <cell r="K155">
            <v>3900</v>
          </cell>
          <cell r="L155">
            <v>3300</v>
          </cell>
          <cell r="M155">
            <v>3900</v>
          </cell>
          <cell r="N155">
            <v>0</v>
          </cell>
          <cell r="O155">
            <v>24</v>
          </cell>
          <cell r="P155">
            <v>24</v>
          </cell>
          <cell r="Q155" t="str">
            <v>02221616</v>
          </cell>
          <cell r="R155">
            <v>46388</v>
          </cell>
          <cell r="S155" t="str">
            <v>KP04/10</v>
          </cell>
          <cell r="T155" t="str">
            <v>PT KUDAMAS JAYA MAKMUR SENTOSA</v>
          </cell>
          <cell r="U155">
            <v>46388</v>
          </cell>
          <cell r="V155">
            <v>46388</v>
          </cell>
          <cell r="W155">
            <v>46388</v>
          </cell>
          <cell r="X155">
            <v>46388</v>
          </cell>
          <cell r="Y155">
            <v>46388</v>
          </cell>
          <cell r="Z155">
            <v>46388</v>
          </cell>
          <cell r="AA155">
            <v>46388</v>
          </cell>
          <cell r="AB155">
            <v>46388</v>
          </cell>
          <cell r="AC155">
            <v>46388</v>
          </cell>
          <cell r="AD155">
            <v>46388</v>
          </cell>
          <cell r="AE155">
            <v>46388</v>
          </cell>
          <cell r="AF155">
            <v>46388</v>
          </cell>
          <cell r="AG155">
            <v>46388</v>
          </cell>
          <cell r="AH155">
            <v>46388</v>
          </cell>
          <cell r="AI155">
            <v>46388</v>
          </cell>
          <cell r="AJ155">
            <v>46388</v>
          </cell>
          <cell r="AK155">
            <v>46388</v>
          </cell>
          <cell r="AL155">
            <v>46388</v>
          </cell>
          <cell r="AM155">
            <v>46388</v>
          </cell>
          <cell r="AN155">
            <v>46388</v>
          </cell>
          <cell r="AO155">
            <v>46388</v>
          </cell>
          <cell r="AP155">
            <v>46388</v>
          </cell>
          <cell r="AQ155">
            <v>46388</v>
          </cell>
          <cell r="AR155">
            <v>46388</v>
          </cell>
          <cell r="AS155">
            <v>46388</v>
          </cell>
          <cell r="AT155">
            <v>46388</v>
          </cell>
          <cell r="AU155">
            <v>1</v>
          </cell>
          <cell r="AV155">
            <v>1</v>
          </cell>
          <cell r="AW155">
            <v>1</v>
          </cell>
          <cell r="AX155">
            <v>1</v>
          </cell>
          <cell r="AY155">
            <v>1</v>
          </cell>
          <cell r="AZ155">
            <v>1</v>
          </cell>
          <cell r="BA155">
            <v>1</v>
          </cell>
          <cell r="BB155">
            <v>23</v>
          </cell>
          <cell r="BC155">
            <v>23</v>
          </cell>
        </row>
        <row r="156">
          <cell r="B156" t="str">
            <v>KTCS2</v>
          </cell>
          <cell r="C156" t="str">
            <v>Ketoconazole krim (2)</v>
          </cell>
          <cell r="D156">
            <v>1</v>
          </cell>
          <cell r="E156" t="str">
            <v>tube</v>
          </cell>
          <cell r="F156">
            <v>1</v>
          </cell>
          <cell r="G156">
            <v>1</v>
          </cell>
          <cell r="H156">
            <v>1</v>
          </cell>
          <cell r="I156">
            <v>4242</v>
          </cell>
          <cell r="J156">
            <v>4666.2000000000007</v>
          </cell>
          <cell r="K156">
            <v>5599.4400000000005</v>
          </cell>
          <cell r="L156">
            <v>4700</v>
          </cell>
          <cell r="M156">
            <v>5600</v>
          </cell>
          <cell r="N156">
            <v>5</v>
          </cell>
          <cell r="O156">
            <v>5</v>
          </cell>
          <cell r="P156">
            <v>5</v>
          </cell>
          <cell r="Q156" t="str">
            <v>KCKCZB14149</v>
          </cell>
          <cell r="R156">
            <v>45139</v>
          </cell>
          <cell r="S156" t="str">
            <v>KP10/2</v>
          </cell>
          <cell r="T156" t="str">
            <v>PT.ENSEVAL PUTERA MEGATRADING</v>
          </cell>
          <cell r="U156">
            <v>45139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1</v>
          </cell>
          <cell r="AB156">
            <v>1</v>
          </cell>
          <cell r="AC156">
            <v>1</v>
          </cell>
          <cell r="AD156">
            <v>1</v>
          </cell>
          <cell r="AE156">
            <v>1</v>
          </cell>
          <cell r="AF156">
            <v>1</v>
          </cell>
          <cell r="AG156">
            <v>1</v>
          </cell>
          <cell r="AH156">
            <v>1</v>
          </cell>
          <cell r="AI156">
            <v>1</v>
          </cell>
          <cell r="AJ156">
            <v>1</v>
          </cell>
          <cell r="AK156">
            <v>1</v>
          </cell>
          <cell r="AL156">
            <v>1</v>
          </cell>
          <cell r="AM156">
            <v>1</v>
          </cell>
          <cell r="AN156">
            <v>1</v>
          </cell>
          <cell r="AO156">
            <v>1</v>
          </cell>
          <cell r="AP156">
            <v>1</v>
          </cell>
          <cell r="AQ156">
            <v>1</v>
          </cell>
          <cell r="AR156">
            <v>1</v>
          </cell>
          <cell r="AS156">
            <v>1</v>
          </cell>
          <cell r="AT156">
            <v>1</v>
          </cell>
          <cell r="AU156">
            <v>1</v>
          </cell>
          <cell r="AV156">
            <v>1</v>
          </cell>
          <cell r="AW156">
            <v>1</v>
          </cell>
          <cell r="AX156">
            <v>1</v>
          </cell>
          <cell r="AY156">
            <v>1</v>
          </cell>
          <cell r="AZ156">
            <v>1</v>
          </cell>
          <cell r="BA156">
            <v>1</v>
          </cell>
          <cell r="BB156">
            <v>4</v>
          </cell>
          <cell r="BC156">
            <v>4</v>
          </cell>
        </row>
        <row r="157">
          <cell r="B157" t="str">
            <v>KTCS3</v>
          </cell>
          <cell r="C157" t="str">
            <v>Ketoconazole krim 2% 10 gr (3)</v>
          </cell>
          <cell r="D157">
            <v>1</v>
          </cell>
          <cell r="E157" t="str">
            <v>tube</v>
          </cell>
          <cell r="F157">
            <v>1</v>
          </cell>
          <cell r="G157">
            <v>1</v>
          </cell>
          <cell r="H157">
            <v>1</v>
          </cell>
          <cell r="I157">
            <v>4242</v>
          </cell>
          <cell r="J157">
            <v>4666.2000000000007</v>
          </cell>
          <cell r="K157">
            <v>5599.4400000000005</v>
          </cell>
          <cell r="L157">
            <v>4700</v>
          </cell>
          <cell r="M157">
            <v>5600</v>
          </cell>
          <cell r="N157">
            <v>9</v>
          </cell>
          <cell r="O157">
            <v>9</v>
          </cell>
          <cell r="P157">
            <v>9</v>
          </cell>
          <cell r="Q157" t="str">
            <v>KCKCZB14151</v>
          </cell>
          <cell r="R157">
            <v>45139</v>
          </cell>
          <cell r="S157" t="str">
            <v>KP11/2</v>
          </cell>
          <cell r="T157" t="str">
            <v>PT.ENSEVAL PUTERA MEGATRADING</v>
          </cell>
          <cell r="U157">
            <v>45139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  <cell r="AH157">
            <v>1</v>
          </cell>
          <cell r="AI157">
            <v>1</v>
          </cell>
          <cell r="AJ157">
            <v>1</v>
          </cell>
          <cell r="AK157">
            <v>1</v>
          </cell>
          <cell r="AL157">
            <v>1</v>
          </cell>
          <cell r="AM157">
            <v>1</v>
          </cell>
          <cell r="AN157">
            <v>1</v>
          </cell>
          <cell r="AO157">
            <v>1</v>
          </cell>
          <cell r="AP157">
            <v>1</v>
          </cell>
          <cell r="AQ157">
            <v>1</v>
          </cell>
          <cell r="AR157">
            <v>1</v>
          </cell>
          <cell r="AS157">
            <v>1</v>
          </cell>
          <cell r="AT157">
            <v>1</v>
          </cell>
          <cell r="AU157">
            <v>3</v>
          </cell>
          <cell r="AV157">
            <v>3</v>
          </cell>
          <cell r="AW157">
            <v>3</v>
          </cell>
          <cell r="AX157">
            <v>3</v>
          </cell>
          <cell r="AY157">
            <v>3</v>
          </cell>
          <cell r="AZ157">
            <v>4</v>
          </cell>
          <cell r="BA157">
            <v>4</v>
          </cell>
          <cell r="BB157">
            <v>5</v>
          </cell>
          <cell r="BC157">
            <v>5</v>
          </cell>
        </row>
        <row r="158">
          <cell r="B158" t="str">
            <v>KTCNS13</v>
          </cell>
          <cell r="C158" t="str">
            <v>Ketoconazole tablet 200 mg (3)</v>
          </cell>
          <cell r="D158">
            <v>100</v>
          </cell>
          <cell r="E158" t="str">
            <v>tablet</v>
          </cell>
          <cell r="F158">
            <v>100</v>
          </cell>
          <cell r="G158">
            <v>100</v>
          </cell>
          <cell r="H158">
            <v>100</v>
          </cell>
          <cell r="I158">
            <v>304.54951199999999</v>
          </cell>
          <cell r="J158">
            <v>335.00446320000003</v>
          </cell>
          <cell r="K158">
            <v>402.00535584000005</v>
          </cell>
          <cell r="L158">
            <v>400</v>
          </cell>
          <cell r="M158">
            <v>500</v>
          </cell>
          <cell r="N158">
            <v>46</v>
          </cell>
          <cell r="O158">
            <v>46</v>
          </cell>
          <cell r="P158">
            <v>46</v>
          </cell>
          <cell r="Q158" t="str">
            <v>HTKCZB11077</v>
          </cell>
          <cell r="R158">
            <v>44927</v>
          </cell>
          <cell r="S158" t="str">
            <v>KP03/05</v>
          </cell>
          <cell r="T158" t="str">
            <v xml:space="preserve">PT PLANET EXCELENCIA PHARMACY </v>
          </cell>
          <cell r="U158">
            <v>44927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46</v>
          </cell>
          <cell r="BC158">
            <v>46</v>
          </cell>
        </row>
        <row r="159">
          <cell r="B159" t="str">
            <v>KETIJ1</v>
          </cell>
          <cell r="C159" t="str">
            <v>Ketorolac 30 mg (1 mL) Injeksi</v>
          </cell>
          <cell r="D159">
            <v>6</v>
          </cell>
          <cell r="E159" t="str">
            <v>ampul</v>
          </cell>
          <cell r="F159">
            <v>6</v>
          </cell>
          <cell r="G159">
            <v>6</v>
          </cell>
          <cell r="H159">
            <v>6</v>
          </cell>
          <cell r="I159">
            <v>4545.5</v>
          </cell>
          <cell r="J159">
            <v>5000.05</v>
          </cell>
          <cell r="K159">
            <v>6000.06</v>
          </cell>
          <cell r="L159">
            <v>5100</v>
          </cell>
          <cell r="M159">
            <v>6100</v>
          </cell>
          <cell r="N159">
            <v>5</v>
          </cell>
          <cell r="O159">
            <v>5</v>
          </cell>
          <cell r="P159">
            <v>5</v>
          </cell>
          <cell r="Q159" t="str">
            <v>IKTRB10424-1</v>
          </cell>
          <cell r="R159">
            <v>45170</v>
          </cell>
          <cell r="S159" t="str">
            <v>KP11/9</v>
          </cell>
          <cell r="T159" t="str">
            <v>PT.ENSEVAL PUTERA MEGATRADING</v>
          </cell>
          <cell r="U159">
            <v>45170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5</v>
          </cell>
          <cell r="BC159">
            <v>5</v>
          </cell>
        </row>
        <row r="160">
          <cell r="B160" t="str">
            <v>KTLS2</v>
          </cell>
          <cell r="C160" t="str">
            <v>Kutilos Banded 10ml (2)</v>
          </cell>
          <cell r="D160">
            <v>1</v>
          </cell>
          <cell r="E160" t="str">
            <v>botol</v>
          </cell>
          <cell r="F160">
            <v>1</v>
          </cell>
          <cell r="G160">
            <v>1</v>
          </cell>
          <cell r="H160">
            <v>1</v>
          </cell>
          <cell r="I160">
            <v>18636.363636363636</v>
          </cell>
          <cell r="J160">
            <v>20500</v>
          </cell>
          <cell r="K160">
            <v>24600</v>
          </cell>
          <cell r="L160">
            <v>20500</v>
          </cell>
          <cell r="M160">
            <v>24600</v>
          </cell>
          <cell r="N160">
            <v>1</v>
          </cell>
          <cell r="O160">
            <v>1</v>
          </cell>
          <cell r="P160">
            <v>1</v>
          </cell>
          <cell r="Q160" t="str">
            <v>EEF148</v>
          </cell>
          <cell r="R160">
            <v>45078</v>
          </cell>
          <cell r="S160" t="str">
            <v>KP09/03</v>
          </cell>
          <cell r="T160" t="str">
            <v>PT. KUDAMAS JAYA MAKMUR SENTOSA</v>
          </cell>
          <cell r="U160">
            <v>45078</v>
          </cell>
          <cell r="V160">
            <v>0</v>
          </cell>
          <cell r="W160">
            <v>0</v>
          </cell>
          <cell r="X160">
            <v>1</v>
          </cell>
          <cell r="Y160">
            <v>1</v>
          </cell>
          <cell r="Z160">
            <v>1</v>
          </cell>
          <cell r="AA160">
            <v>1</v>
          </cell>
          <cell r="AB160">
            <v>1</v>
          </cell>
          <cell r="AC160">
            <v>1</v>
          </cell>
          <cell r="AD160">
            <v>1</v>
          </cell>
          <cell r="AE160">
            <v>1</v>
          </cell>
          <cell r="AF160">
            <v>1</v>
          </cell>
          <cell r="AG160">
            <v>1</v>
          </cell>
          <cell r="AH160">
            <v>1</v>
          </cell>
          <cell r="AI160">
            <v>1</v>
          </cell>
          <cell r="AJ160">
            <v>1</v>
          </cell>
          <cell r="AK160">
            <v>1</v>
          </cell>
          <cell r="AL160">
            <v>1</v>
          </cell>
          <cell r="AM160">
            <v>1</v>
          </cell>
          <cell r="AN160">
            <v>1</v>
          </cell>
          <cell r="AO160">
            <v>1</v>
          </cell>
          <cell r="AP160">
            <v>1</v>
          </cell>
          <cell r="AQ160">
            <v>1</v>
          </cell>
          <cell r="AR160">
            <v>1</v>
          </cell>
          <cell r="AS160">
            <v>1</v>
          </cell>
          <cell r="AT160">
            <v>1</v>
          </cell>
          <cell r="AU160">
            <v>1</v>
          </cell>
          <cell r="AV160">
            <v>1</v>
          </cell>
          <cell r="AW160">
            <v>1</v>
          </cell>
          <cell r="AX160">
            <v>1</v>
          </cell>
          <cell r="AY160">
            <v>1</v>
          </cell>
          <cell r="AZ160">
            <v>1</v>
          </cell>
          <cell r="BA160">
            <v>1</v>
          </cell>
          <cell r="BB160">
            <v>0</v>
          </cell>
          <cell r="BC160">
            <v>0</v>
          </cell>
        </row>
        <row r="161">
          <cell r="B161" t="str">
            <v>KTLS3</v>
          </cell>
          <cell r="C161" t="str">
            <v>Kutilos Banded 10ml (3)</v>
          </cell>
          <cell r="D161">
            <v>1</v>
          </cell>
          <cell r="E161" t="str">
            <v>botol</v>
          </cell>
          <cell r="F161">
            <v>1</v>
          </cell>
          <cell r="G161">
            <v>1</v>
          </cell>
          <cell r="H161">
            <v>1</v>
          </cell>
          <cell r="I161">
            <v>19540</v>
          </cell>
          <cell r="J161">
            <v>21494</v>
          </cell>
          <cell r="K161">
            <v>25792.799999999999</v>
          </cell>
          <cell r="L161">
            <v>21500</v>
          </cell>
          <cell r="M161">
            <v>25800</v>
          </cell>
          <cell r="N161">
            <v>0</v>
          </cell>
          <cell r="O161">
            <v>3</v>
          </cell>
          <cell r="P161">
            <v>3</v>
          </cell>
          <cell r="Q161" t="str">
            <v>EFB043</v>
          </cell>
          <cell r="R161">
            <v>45323</v>
          </cell>
          <cell r="S161" t="str">
            <v>KP04/4</v>
          </cell>
          <cell r="T161" t="str">
            <v>PT KUDAMAS JAYA MAKMUR SENTOSA</v>
          </cell>
          <cell r="U161">
            <v>45323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1</v>
          </cell>
          <cell r="AH161">
            <v>1</v>
          </cell>
          <cell r="AI161">
            <v>1</v>
          </cell>
          <cell r="AJ161">
            <v>1</v>
          </cell>
          <cell r="AK161">
            <v>1</v>
          </cell>
          <cell r="AL161">
            <v>1</v>
          </cell>
          <cell r="AM161">
            <v>1</v>
          </cell>
          <cell r="AN161">
            <v>1</v>
          </cell>
          <cell r="AO161">
            <v>1</v>
          </cell>
          <cell r="AP161">
            <v>1</v>
          </cell>
          <cell r="AQ161">
            <v>1</v>
          </cell>
          <cell r="AR161">
            <v>1</v>
          </cell>
          <cell r="AS161">
            <v>1</v>
          </cell>
          <cell r="AT161">
            <v>1</v>
          </cell>
          <cell r="AU161">
            <v>1</v>
          </cell>
          <cell r="AV161">
            <v>1</v>
          </cell>
          <cell r="AW161">
            <v>1</v>
          </cell>
          <cell r="AX161">
            <v>1</v>
          </cell>
          <cell r="AY161">
            <v>1</v>
          </cell>
          <cell r="AZ161">
            <v>1</v>
          </cell>
          <cell r="BA161">
            <v>1</v>
          </cell>
          <cell r="BB161">
            <v>2</v>
          </cell>
          <cell r="BC161">
            <v>2</v>
          </cell>
        </row>
        <row r="162">
          <cell r="B162" t="str">
            <v>LCBN15</v>
          </cell>
          <cell r="C162" t="str">
            <v>Lacbon tablet (5)</v>
          </cell>
          <cell r="D162">
            <v>100</v>
          </cell>
          <cell r="E162" t="str">
            <v>tablet</v>
          </cell>
          <cell r="F162">
            <v>100</v>
          </cell>
          <cell r="G162">
            <v>100</v>
          </cell>
          <cell r="H162">
            <v>100</v>
          </cell>
          <cell r="I162">
            <v>1322.75</v>
          </cell>
          <cell r="J162">
            <v>1455.0250000000001</v>
          </cell>
          <cell r="K162">
            <v>1746.03</v>
          </cell>
          <cell r="L162">
            <v>1500</v>
          </cell>
          <cell r="M162">
            <v>1800</v>
          </cell>
          <cell r="N162">
            <v>230</v>
          </cell>
          <cell r="O162">
            <v>230</v>
          </cell>
          <cell r="P162">
            <v>230</v>
          </cell>
          <cell r="Q162" t="str">
            <v>E91195J</v>
          </cell>
          <cell r="R162">
            <v>44682</v>
          </cell>
          <cell r="S162" t="str">
            <v>KP01/004</v>
          </cell>
          <cell r="T162" t="str">
            <v xml:space="preserve">PT COMBI PUTRA </v>
          </cell>
          <cell r="U162">
            <v>44682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30</v>
          </cell>
          <cell r="AG162">
            <v>30</v>
          </cell>
          <cell r="AH162">
            <v>30</v>
          </cell>
          <cell r="AI162">
            <v>30</v>
          </cell>
          <cell r="AJ162">
            <v>30</v>
          </cell>
          <cell r="AK162">
            <v>30</v>
          </cell>
          <cell r="AL162">
            <v>10</v>
          </cell>
          <cell r="AM162">
            <v>10</v>
          </cell>
          <cell r="AN162">
            <v>10</v>
          </cell>
          <cell r="AO162">
            <v>10</v>
          </cell>
          <cell r="AP162">
            <v>10</v>
          </cell>
          <cell r="AQ162">
            <v>10</v>
          </cell>
          <cell r="AR162">
            <v>10</v>
          </cell>
          <cell r="AS162">
            <v>10</v>
          </cell>
          <cell r="AT162">
            <v>10</v>
          </cell>
          <cell r="AU162">
            <v>10</v>
          </cell>
          <cell r="AV162">
            <v>10</v>
          </cell>
          <cell r="AW162">
            <v>10</v>
          </cell>
          <cell r="AX162">
            <v>10</v>
          </cell>
          <cell r="AY162">
            <v>10</v>
          </cell>
          <cell r="AZ162">
            <v>60</v>
          </cell>
          <cell r="BA162">
            <v>60</v>
          </cell>
          <cell r="BB162">
            <v>170</v>
          </cell>
          <cell r="BC162">
            <v>170</v>
          </cell>
        </row>
        <row r="163">
          <cell r="B163" t="str">
            <v>LIDJ1</v>
          </cell>
          <cell r="C163" t="str">
            <v>Lidokain 2% Injeksi (2 mL)</v>
          </cell>
          <cell r="D163">
            <v>100</v>
          </cell>
          <cell r="E163" t="str">
            <v>ampul</v>
          </cell>
          <cell r="F163">
            <v>100</v>
          </cell>
          <cell r="G163">
            <v>100</v>
          </cell>
          <cell r="H163">
            <v>100</v>
          </cell>
          <cell r="I163">
            <v>1200</v>
          </cell>
          <cell r="J163">
            <v>1320</v>
          </cell>
          <cell r="K163">
            <v>1584</v>
          </cell>
          <cell r="L163">
            <v>1400</v>
          </cell>
          <cell r="M163">
            <v>1600</v>
          </cell>
          <cell r="N163">
            <v>100</v>
          </cell>
          <cell r="O163">
            <v>100</v>
          </cell>
          <cell r="P163">
            <v>100</v>
          </cell>
          <cell r="Q163" t="str">
            <v>510683</v>
          </cell>
          <cell r="R163">
            <v>45870</v>
          </cell>
          <cell r="S163" t="str">
            <v>KP11/10</v>
          </cell>
          <cell r="T163" t="str">
            <v>PT KUDAMAS JAYA MAKMUR SENTOSA</v>
          </cell>
          <cell r="U163">
            <v>45870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100</v>
          </cell>
          <cell r="BB163">
            <v>0</v>
          </cell>
          <cell r="BC163">
            <v>0</v>
          </cell>
        </row>
        <row r="164">
          <cell r="B164" t="str">
            <v>LPRMD3</v>
          </cell>
          <cell r="C164" t="str">
            <v>Lopamid 2mg Tablet (3)</v>
          </cell>
          <cell r="D164">
            <v>100</v>
          </cell>
          <cell r="E164" t="str">
            <v>tablet</v>
          </cell>
          <cell r="F164">
            <v>100</v>
          </cell>
          <cell r="G164">
            <v>100</v>
          </cell>
          <cell r="H164">
            <v>100</v>
          </cell>
          <cell r="I164">
            <v>199.2</v>
          </cell>
          <cell r="J164">
            <v>219.12</v>
          </cell>
          <cell r="K164">
            <v>262.94400000000002</v>
          </cell>
          <cell r="L164">
            <v>300</v>
          </cell>
          <cell r="M164">
            <v>300</v>
          </cell>
          <cell r="N164">
            <v>140</v>
          </cell>
          <cell r="O164">
            <v>140</v>
          </cell>
          <cell r="P164">
            <v>140</v>
          </cell>
          <cell r="Q164">
            <v>9145001</v>
          </cell>
          <cell r="R164">
            <v>44809</v>
          </cell>
          <cell r="S164" t="str">
            <v>KP01/002</v>
          </cell>
          <cell r="T164" t="str">
            <v>PT SINGGASANA WITRA</v>
          </cell>
          <cell r="U164">
            <v>44809</v>
          </cell>
          <cell r="V164">
            <v>0</v>
          </cell>
          <cell r="W164">
            <v>0</v>
          </cell>
          <cell r="X164">
            <v>0</v>
          </cell>
          <cell r="Y164">
            <v>15</v>
          </cell>
          <cell r="Z164">
            <v>15</v>
          </cell>
          <cell r="AA164">
            <v>15</v>
          </cell>
          <cell r="AB164">
            <v>15</v>
          </cell>
          <cell r="AC164">
            <v>15</v>
          </cell>
          <cell r="AD164">
            <v>15</v>
          </cell>
          <cell r="AE164">
            <v>15</v>
          </cell>
          <cell r="AF164">
            <v>15</v>
          </cell>
          <cell r="AG164">
            <v>15</v>
          </cell>
          <cell r="AH164">
            <v>15</v>
          </cell>
          <cell r="AI164">
            <v>15</v>
          </cell>
          <cell r="AJ164">
            <v>15</v>
          </cell>
          <cell r="AK164">
            <v>15</v>
          </cell>
          <cell r="AL164">
            <v>10</v>
          </cell>
          <cell r="AM164">
            <v>15</v>
          </cell>
          <cell r="AN164">
            <v>15</v>
          </cell>
          <cell r="AO164">
            <v>15</v>
          </cell>
          <cell r="AP164">
            <v>10</v>
          </cell>
          <cell r="AQ164">
            <v>10</v>
          </cell>
          <cell r="AR164">
            <v>10</v>
          </cell>
          <cell r="AS164">
            <v>10</v>
          </cell>
          <cell r="AT164">
            <v>15</v>
          </cell>
          <cell r="AU164">
            <v>15</v>
          </cell>
          <cell r="AV164">
            <v>15</v>
          </cell>
          <cell r="AW164">
            <v>15</v>
          </cell>
          <cell r="AX164">
            <v>15</v>
          </cell>
          <cell r="AY164">
            <v>15</v>
          </cell>
          <cell r="AZ164">
            <v>110</v>
          </cell>
          <cell r="BA164">
            <v>110</v>
          </cell>
          <cell r="BB164">
            <v>30</v>
          </cell>
          <cell r="BC164">
            <v>30</v>
          </cell>
        </row>
        <row r="165">
          <cell r="B165" t="str">
            <v>LRTDS13</v>
          </cell>
          <cell r="C165" t="str">
            <v>Loratadin tablet 10 mg  (1a)</v>
          </cell>
          <cell r="D165">
            <v>50</v>
          </cell>
          <cell r="E165" t="str">
            <v>tablet</v>
          </cell>
          <cell r="F165">
            <v>228</v>
          </cell>
          <cell r="G165">
            <v>250.8</v>
          </cell>
          <cell r="H165">
            <v>300.95999999999998</v>
          </cell>
          <cell r="I165">
            <v>302.8</v>
          </cell>
          <cell r="J165">
            <v>333.08000000000004</v>
          </cell>
          <cell r="K165">
            <v>399.69600000000003</v>
          </cell>
          <cell r="L165">
            <v>400</v>
          </cell>
          <cell r="M165">
            <v>400</v>
          </cell>
          <cell r="N165">
            <v>50</v>
          </cell>
          <cell r="O165">
            <v>50</v>
          </cell>
          <cell r="P165">
            <v>50</v>
          </cell>
          <cell r="Q165" t="str">
            <v>TLRTA00333</v>
          </cell>
          <cell r="R165">
            <v>45292</v>
          </cell>
          <cell r="S165" t="str">
            <v>NA</v>
          </cell>
          <cell r="T165" t="str">
            <v>NA</v>
          </cell>
          <cell r="U165">
            <v>45292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50</v>
          </cell>
          <cell r="BC165">
            <v>50</v>
          </cell>
        </row>
        <row r="166">
          <cell r="B166" t="str">
            <v>LRTDS12</v>
          </cell>
          <cell r="C166" t="str">
            <v>Loratadin tablet 10 mg (2)</v>
          </cell>
          <cell r="D166">
            <v>50</v>
          </cell>
          <cell r="E166" t="str">
            <v>tablet</v>
          </cell>
          <cell r="F166">
            <v>228</v>
          </cell>
          <cell r="G166">
            <v>250.8</v>
          </cell>
          <cell r="H166">
            <v>300.95999999999998</v>
          </cell>
          <cell r="I166">
            <v>302.8</v>
          </cell>
          <cell r="J166">
            <v>333.08000000000004</v>
          </cell>
          <cell r="K166">
            <v>399.69600000000003</v>
          </cell>
          <cell r="L166">
            <v>400</v>
          </cell>
          <cell r="M166">
            <v>400</v>
          </cell>
          <cell r="N166">
            <v>309</v>
          </cell>
          <cell r="O166">
            <v>309</v>
          </cell>
          <cell r="P166">
            <v>309</v>
          </cell>
          <cell r="Q166" t="str">
            <v>TLRTA90314</v>
          </cell>
          <cell r="R166">
            <v>45200</v>
          </cell>
          <cell r="S166" t="str">
            <v>NA</v>
          </cell>
          <cell r="T166" t="str">
            <v>PT. ENSEVAL PUTERA MEGATRADING</v>
          </cell>
          <cell r="U166">
            <v>45200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10</v>
          </cell>
          <cell r="AA166">
            <v>10</v>
          </cell>
          <cell r="AB166">
            <v>10</v>
          </cell>
          <cell r="AC166">
            <v>10</v>
          </cell>
          <cell r="AD166">
            <v>10</v>
          </cell>
          <cell r="AE166">
            <v>10</v>
          </cell>
          <cell r="AF166">
            <v>10</v>
          </cell>
          <cell r="AG166">
            <v>10</v>
          </cell>
          <cell r="AH166">
            <v>10</v>
          </cell>
          <cell r="AI166">
            <v>10</v>
          </cell>
          <cell r="AJ166">
            <v>10</v>
          </cell>
          <cell r="AK166">
            <v>10</v>
          </cell>
          <cell r="AL166">
            <v>20</v>
          </cell>
          <cell r="AM166">
            <v>20</v>
          </cell>
          <cell r="AN166">
            <v>20</v>
          </cell>
          <cell r="AO166">
            <v>20</v>
          </cell>
          <cell r="AP166">
            <v>20</v>
          </cell>
          <cell r="AQ166">
            <v>20</v>
          </cell>
          <cell r="AR166">
            <v>20</v>
          </cell>
          <cell r="AS166">
            <v>20</v>
          </cell>
          <cell r="AT166">
            <v>20</v>
          </cell>
          <cell r="AU166">
            <v>20</v>
          </cell>
          <cell r="AV166">
            <v>5</v>
          </cell>
          <cell r="AW166">
            <v>5</v>
          </cell>
          <cell r="AX166">
            <v>5</v>
          </cell>
          <cell r="AY166">
            <v>5</v>
          </cell>
          <cell r="AZ166">
            <v>45</v>
          </cell>
          <cell r="BA166">
            <v>45</v>
          </cell>
          <cell r="BB166">
            <v>264</v>
          </cell>
          <cell r="BC166">
            <v>269</v>
          </cell>
        </row>
        <row r="167">
          <cell r="B167" t="str">
            <v>MLXM6</v>
          </cell>
          <cell r="C167" t="str">
            <v>Meloxicam 7,5 mg Tablet (6)</v>
          </cell>
          <cell r="D167">
            <v>50</v>
          </cell>
          <cell r="E167" t="str">
            <v>Tablet</v>
          </cell>
          <cell r="F167">
            <v>50</v>
          </cell>
          <cell r="G167">
            <v>50</v>
          </cell>
          <cell r="H167">
            <v>50</v>
          </cell>
          <cell r="I167">
            <v>308.18</v>
          </cell>
          <cell r="J167">
            <v>338.99800000000005</v>
          </cell>
          <cell r="K167">
            <v>406.79760000000005</v>
          </cell>
          <cell r="L167">
            <v>400</v>
          </cell>
          <cell r="M167">
            <v>500</v>
          </cell>
          <cell r="N167">
            <v>139</v>
          </cell>
          <cell r="O167">
            <v>139</v>
          </cell>
          <cell r="P167">
            <v>139</v>
          </cell>
          <cell r="Q167" t="str">
            <v>TMLXA10482</v>
          </cell>
          <cell r="R167">
            <v>45108</v>
          </cell>
          <cell r="S167" t="str">
            <v>KP10/2</v>
          </cell>
          <cell r="T167" t="str">
            <v>PT.ENSEVAL PUTERA MEGATRADING</v>
          </cell>
          <cell r="U167">
            <v>45108</v>
          </cell>
          <cell r="V167">
            <v>0</v>
          </cell>
          <cell r="W167">
            <v>0</v>
          </cell>
          <cell r="X167">
            <v>10</v>
          </cell>
          <cell r="Y167">
            <v>10</v>
          </cell>
          <cell r="Z167">
            <v>10</v>
          </cell>
          <cell r="AA167">
            <v>10</v>
          </cell>
          <cell r="AB167">
            <v>10</v>
          </cell>
          <cell r="AC167">
            <v>10</v>
          </cell>
          <cell r="AD167">
            <v>10</v>
          </cell>
          <cell r="AE167">
            <v>10</v>
          </cell>
          <cell r="AF167">
            <v>10</v>
          </cell>
          <cell r="AG167">
            <v>10</v>
          </cell>
          <cell r="AH167">
            <v>10</v>
          </cell>
          <cell r="AI167">
            <v>10</v>
          </cell>
          <cell r="AJ167">
            <v>10</v>
          </cell>
          <cell r="AK167">
            <v>10</v>
          </cell>
          <cell r="AL167">
            <v>15</v>
          </cell>
          <cell r="AM167">
            <v>15</v>
          </cell>
          <cell r="AN167">
            <v>15</v>
          </cell>
          <cell r="AO167">
            <v>15</v>
          </cell>
          <cell r="AP167">
            <v>15</v>
          </cell>
          <cell r="AQ167">
            <v>15</v>
          </cell>
          <cell r="AR167">
            <v>15</v>
          </cell>
          <cell r="AS167">
            <v>15</v>
          </cell>
          <cell r="AT167">
            <v>15</v>
          </cell>
          <cell r="AU167">
            <v>20</v>
          </cell>
          <cell r="AV167">
            <v>20</v>
          </cell>
          <cell r="AW167">
            <v>20</v>
          </cell>
          <cell r="AX167">
            <v>20</v>
          </cell>
          <cell r="AY167">
            <v>20</v>
          </cell>
          <cell r="AZ167">
            <v>65</v>
          </cell>
          <cell r="BA167">
            <v>65</v>
          </cell>
          <cell r="BB167">
            <v>74</v>
          </cell>
          <cell r="BC167">
            <v>74</v>
          </cell>
        </row>
        <row r="168">
          <cell r="B168" t="str">
            <v>MTFR10</v>
          </cell>
          <cell r="C168" t="str">
            <v xml:space="preserve">Metformin tablet 500 mg (10) </v>
          </cell>
          <cell r="D168">
            <v>200</v>
          </cell>
          <cell r="E168" t="str">
            <v>tablet</v>
          </cell>
          <cell r="F168">
            <v>200</v>
          </cell>
          <cell r="G168">
            <v>200</v>
          </cell>
          <cell r="H168">
            <v>200</v>
          </cell>
          <cell r="I168">
            <v>159.0925</v>
          </cell>
          <cell r="J168">
            <v>175.00175000000002</v>
          </cell>
          <cell r="K168">
            <v>210.00210000000001</v>
          </cell>
          <cell r="L168">
            <v>200</v>
          </cell>
          <cell r="M168">
            <v>300</v>
          </cell>
          <cell r="N168">
            <v>852</v>
          </cell>
          <cell r="O168">
            <v>852</v>
          </cell>
          <cell r="P168">
            <v>852</v>
          </cell>
          <cell r="Q168" t="str">
            <v>HTMFNB15080</v>
          </cell>
          <cell r="R168">
            <v>45170</v>
          </cell>
          <cell r="S168" t="str">
            <v>KP10/3</v>
          </cell>
          <cell r="T168" t="str">
            <v>PT.ENSEVAL PUTERA MEGATRADING</v>
          </cell>
          <cell r="U168">
            <v>45170</v>
          </cell>
          <cell r="V168">
            <v>0</v>
          </cell>
          <cell r="W168">
            <v>0</v>
          </cell>
          <cell r="X168">
            <v>60</v>
          </cell>
          <cell r="Y168">
            <v>60</v>
          </cell>
          <cell r="Z168">
            <v>60</v>
          </cell>
          <cell r="AA168">
            <v>90</v>
          </cell>
          <cell r="AB168">
            <v>90</v>
          </cell>
          <cell r="AC168">
            <v>90</v>
          </cell>
          <cell r="AD168">
            <v>90</v>
          </cell>
          <cell r="AE168">
            <v>60</v>
          </cell>
          <cell r="AF168">
            <v>60</v>
          </cell>
          <cell r="AG168">
            <v>60</v>
          </cell>
          <cell r="AH168">
            <v>330</v>
          </cell>
          <cell r="AI168">
            <v>330</v>
          </cell>
          <cell r="AJ168">
            <v>330</v>
          </cell>
          <cell r="AK168">
            <v>330</v>
          </cell>
          <cell r="AL168">
            <v>60</v>
          </cell>
          <cell r="AM168">
            <v>60</v>
          </cell>
          <cell r="AN168">
            <v>30</v>
          </cell>
          <cell r="AO168">
            <v>30</v>
          </cell>
          <cell r="AP168">
            <v>30</v>
          </cell>
          <cell r="AQ168">
            <v>30</v>
          </cell>
          <cell r="AR168">
            <v>30</v>
          </cell>
          <cell r="AS168">
            <v>90</v>
          </cell>
          <cell r="AT168">
            <v>90</v>
          </cell>
          <cell r="AU168">
            <v>12</v>
          </cell>
          <cell r="AV168">
            <v>12</v>
          </cell>
          <cell r="AW168">
            <v>12</v>
          </cell>
          <cell r="AX168">
            <v>12</v>
          </cell>
          <cell r="AY168">
            <v>12</v>
          </cell>
          <cell r="AZ168">
            <v>852</v>
          </cell>
          <cell r="BA168">
            <v>852</v>
          </cell>
          <cell r="BB168">
            <v>0</v>
          </cell>
          <cell r="BC168">
            <v>0</v>
          </cell>
        </row>
        <row r="169">
          <cell r="B169" t="str">
            <v>MTFR11</v>
          </cell>
          <cell r="C169" t="str">
            <v xml:space="preserve">Metformin tablet 500 mg (11) </v>
          </cell>
          <cell r="D169">
            <v>200</v>
          </cell>
          <cell r="E169" t="str">
            <v>tablet</v>
          </cell>
          <cell r="F169">
            <v>200</v>
          </cell>
          <cell r="G169">
            <v>200</v>
          </cell>
          <cell r="H169">
            <v>200</v>
          </cell>
          <cell r="I169">
            <v>172.72499999999999</v>
          </cell>
          <cell r="J169">
            <v>189.9975</v>
          </cell>
          <cell r="K169">
            <v>227.99699999999999</v>
          </cell>
          <cell r="L169">
            <v>200</v>
          </cell>
          <cell r="M169">
            <v>300</v>
          </cell>
          <cell r="N169">
            <v>0</v>
          </cell>
          <cell r="O169">
            <v>600</v>
          </cell>
          <cell r="P169">
            <v>600</v>
          </cell>
          <cell r="Q169" t="str">
            <v>HTMFNB21641</v>
          </cell>
          <cell r="R169">
            <v>45323</v>
          </cell>
          <cell r="S169" t="str">
            <v>KP04/2</v>
          </cell>
          <cell r="T169" t="str">
            <v>PT SINGGASANA WITRA SURYAMAS</v>
          </cell>
          <cell r="U169">
            <v>45323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10</v>
          </cell>
          <cell r="AV169">
            <v>10</v>
          </cell>
          <cell r="AW169">
            <v>10</v>
          </cell>
          <cell r="AX169">
            <v>10</v>
          </cell>
          <cell r="AY169">
            <v>10</v>
          </cell>
          <cell r="AZ169">
            <v>10</v>
          </cell>
          <cell r="BA169">
            <v>10</v>
          </cell>
          <cell r="BB169">
            <v>590</v>
          </cell>
          <cell r="BC169">
            <v>590</v>
          </cell>
        </row>
        <row r="170">
          <cell r="B170" t="str">
            <v>MTFRS22</v>
          </cell>
          <cell r="C170" t="str">
            <v>Metformin tablet 850 mg (2)</v>
          </cell>
          <cell r="D170">
            <v>100</v>
          </cell>
          <cell r="E170" t="str">
            <v>tablet</v>
          </cell>
          <cell r="F170">
            <v>100</v>
          </cell>
          <cell r="G170">
            <v>100</v>
          </cell>
          <cell r="H170">
            <v>100</v>
          </cell>
          <cell r="I170">
            <v>272.72727272727269</v>
          </cell>
          <cell r="J170">
            <v>300</v>
          </cell>
          <cell r="K170">
            <v>360</v>
          </cell>
          <cell r="L170">
            <v>300</v>
          </cell>
          <cell r="M170">
            <v>400</v>
          </cell>
          <cell r="N170">
            <v>40</v>
          </cell>
          <cell r="O170">
            <v>40</v>
          </cell>
          <cell r="P170">
            <v>40</v>
          </cell>
          <cell r="Q170">
            <v>60830</v>
          </cell>
          <cell r="R170">
            <v>44682</v>
          </cell>
          <cell r="S170" t="str">
            <v>KP11/03</v>
          </cell>
          <cell r="T170" t="str">
            <v>APOTEK TUNAS JAYA</v>
          </cell>
          <cell r="U170">
            <v>44682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40</v>
          </cell>
          <cell r="AV170">
            <v>40</v>
          </cell>
          <cell r="AW170">
            <v>40</v>
          </cell>
          <cell r="AX170">
            <v>40</v>
          </cell>
          <cell r="AY170">
            <v>40</v>
          </cell>
          <cell r="AZ170">
            <v>40</v>
          </cell>
          <cell r="BA170">
            <v>40</v>
          </cell>
          <cell r="BB170">
            <v>0</v>
          </cell>
          <cell r="BC170">
            <v>0</v>
          </cell>
        </row>
        <row r="171">
          <cell r="B171" t="str">
            <v>MTHLS15</v>
          </cell>
          <cell r="C171" t="str">
            <v>Methylprednisolone tablet 4 mg (15)</v>
          </cell>
          <cell r="D171">
            <v>100</v>
          </cell>
          <cell r="E171" t="str">
            <v>tablet</v>
          </cell>
          <cell r="F171">
            <v>100</v>
          </cell>
          <cell r="G171">
            <v>100</v>
          </cell>
          <cell r="H171">
            <v>100</v>
          </cell>
          <cell r="I171">
            <v>303.03030303030306</v>
          </cell>
          <cell r="J171">
            <v>333.33333333333337</v>
          </cell>
          <cell r="K171">
            <v>400</v>
          </cell>
          <cell r="L171">
            <v>400</v>
          </cell>
          <cell r="M171">
            <v>400</v>
          </cell>
          <cell r="N171">
            <v>84</v>
          </cell>
          <cell r="O171">
            <v>84</v>
          </cell>
          <cell r="P171">
            <v>84</v>
          </cell>
          <cell r="Q171" t="str">
            <v>2112055</v>
          </cell>
          <cell r="R171">
            <v>45261</v>
          </cell>
          <cell r="S171" t="str">
            <v>KP03/16</v>
          </cell>
          <cell r="T171" t="str">
            <v>APOTEK BUMI MEDIKA GANESA</v>
          </cell>
          <cell r="U171">
            <v>30</v>
          </cell>
          <cell r="V171">
            <v>0</v>
          </cell>
          <cell r="W171">
            <v>0</v>
          </cell>
          <cell r="X171">
            <v>30</v>
          </cell>
          <cell r="Y171">
            <v>10</v>
          </cell>
          <cell r="Z171">
            <v>14</v>
          </cell>
          <cell r="AA171">
            <v>14</v>
          </cell>
          <cell r="AB171">
            <v>14</v>
          </cell>
          <cell r="AC171">
            <v>14</v>
          </cell>
          <cell r="AD171">
            <v>14</v>
          </cell>
          <cell r="AE171">
            <v>14</v>
          </cell>
          <cell r="AF171">
            <v>14</v>
          </cell>
          <cell r="AG171">
            <v>14</v>
          </cell>
          <cell r="AH171">
            <v>14</v>
          </cell>
          <cell r="AI171">
            <v>14</v>
          </cell>
          <cell r="AJ171">
            <v>14</v>
          </cell>
          <cell r="AK171">
            <v>14</v>
          </cell>
          <cell r="AL171">
            <v>14</v>
          </cell>
          <cell r="AM171">
            <v>14</v>
          </cell>
          <cell r="AN171">
            <v>14</v>
          </cell>
          <cell r="AO171">
            <v>14</v>
          </cell>
          <cell r="AP171">
            <v>14</v>
          </cell>
          <cell r="AQ171">
            <v>14</v>
          </cell>
          <cell r="AR171">
            <v>14</v>
          </cell>
          <cell r="AS171">
            <v>14</v>
          </cell>
          <cell r="AT171">
            <v>14</v>
          </cell>
          <cell r="AU171">
            <v>14</v>
          </cell>
          <cell r="AV171">
            <v>14</v>
          </cell>
          <cell r="AW171">
            <v>14</v>
          </cell>
          <cell r="AX171">
            <v>14</v>
          </cell>
          <cell r="AY171">
            <v>14</v>
          </cell>
          <cell r="AZ171">
            <v>84</v>
          </cell>
          <cell r="BA171">
            <v>84</v>
          </cell>
          <cell r="BB171">
            <v>0</v>
          </cell>
          <cell r="BC171">
            <v>0</v>
          </cell>
        </row>
        <row r="172">
          <cell r="B172" t="str">
            <v>MTHLS16</v>
          </cell>
          <cell r="C172" t="str">
            <v>Methylprednisolone tablet 4 mg (16)</v>
          </cell>
          <cell r="D172">
            <v>100</v>
          </cell>
          <cell r="E172" t="str">
            <v>tablet</v>
          </cell>
          <cell r="F172">
            <v>100</v>
          </cell>
          <cell r="G172">
            <v>100</v>
          </cell>
          <cell r="H172">
            <v>100</v>
          </cell>
          <cell r="I172">
            <v>259.08345000000003</v>
          </cell>
          <cell r="J172">
            <v>284.99179500000008</v>
          </cell>
          <cell r="K172">
            <v>341.99015400000008</v>
          </cell>
          <cell r="L172">
            <v>300</v>
          </cell>
          <cell r="M172">
            <v>400</v>
          </cell>
          <cell r="N172">
            <v>0</v>
          </cell>
          <cell r="O172">
            <v>600</v>
          </cell>
          <cell r="P172">
            <v>600</v>
          </cell>
          <cell r="Q172" t="str">
            <v>HTMPSD21311</v>
          </cell>
          <cell r="R172">
            <v>45292</v>
          </cell>
          <cell r="S172" t="str">
            <v>KP04/3</v>
          </cell>
          <cell r="T172" t="str">
            <v>PT Enseval Putera Megatrading</v>
          </cell>
          <cell r="U172">
            <v>45292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10</v>
          </cell>
          <cell r="AA172">
            <v>40</v>
          </cell>
          <cell r="AB172">
            <v>10</v>
          </cell>
          <cell r="AC172">
            <v>10</v>
          </cell>
          <cell r="AD172">
            <v>10</v>
          </cell>
          <cell r="AE172">
            <v>10</v>
          </cell>
          <cell r="AF172">
            <v>20</v>
          </cell>
          <cell r="AG172">
            <v>10</v>
          </cell>
          <cell r="AH172">
            <v>10</v>
          </cell>
          <cell r="AI172">
            <v>10</v>
          </cell>
          <cell r="AJ172">
            <v>10</v>
          </cell>
          <cell r="AK172">
            <v>10</v>
          </cell>
          <cell r="AL172">
            <v>20</v>
          </cell>
          <cell r="AM172">
            <v>10</v>
          </cell>
          <cell r="AN172">
            <v>10</v>
          </cell>
          <cell r="AO172">
            <v>20</v>
          </cell>
          <cell r="AP172">
            <v>10</v>
          </cell>
          <cell r="AQ172">
            <v>10</v>
          </cell>
          <cell r="AR172">
            <v>10</v>
          </cell>
          <cell r="AS172">
            <v>10</v>
          </cell>
          <cell r="AT172">
            <v>10</v>
          </cell>
          <cell r="AU172">
            <v>10</v>
          </cell>
          <cell r="AV172">
            <v>10</v>
          </cell>
          <cell r="AW172">
            <v>10</v>
          </cell>
          <cell r="AX172">
            <v>10</v>
          </cell>
          <cell r="AY172">
            <v>10</v>
          </cell>
          <cell r="AZ172">
            <v>160</v>
          </cell>
          <cell r="BA172">
            <v>160</v>
          </cell>
          <cell r="BB172">
            <v>440</v>
          </cell>
          <cell r="BC172">
            <v>440</v>
          </cell>
        </row>
        <row r="173">
          <cell r="B173" t="str">
            <v>MTCLS1</v>
          </cell>
          <cell r="C173" t="str">
            <v xml:space="preserve">Metoclopramide tablet 10 mg </v>
          </cell>
          <cell r="D173">
            <v>100</v>
          </cell>
          <cell r="E173" t="str">
            <v>tablet</v>
          </cell>
          <cell r="F173">
            <v>100</v>
          </cell>
          <cell r="G173">
            <v>110.00000000000001</v>
          </cell>
          <cell r="H173">
            <v>132</v>
          </cell>
          <cell r="I173">
            <v>130</v>
          </cell>
          <cell r="J173">
            <v>143</v>
          </cell>
          <cell r="K173">
            <v>171.6</v>
          </cell>
          <cell r="L173">
            <v>200</v>
          </cell>
          <cell r="M173">
            <v>200</v>
          </cell>
          <cell r="N173">
            <v>80</v>
          </cell>
          <cell r="O173">
            <v>80</v>
          </cell>
          <cell r="P173">
            <v>80</v>
          </cell>
          <cell r="Q173" t="str">
            <v>C80622B</v>
          </cell>
          <cell r="R173">
            <v>44987</v>
          </cell>
          <cell r="S173">
            <v>2801956245</v>
          </cell>
          <cell r="T173" t="str">
            <v>PT. KIMIA FARMA</v>
          </cell>
          <cell r="U173">
            <v>2801954816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80</v>
          </cell>
          <cell r="BC173">
            <v>80</v>
          </cell>
        </row>
        <row r="174">
          <cell r="B174" t="str">
            <v>METRL1</v>
          </cell>
          <cell r="C174" t="str">
            <v>Metronidazole Tablet 500 mg</v>
          </cell>
          <cell r="D174">
            <v>100</v>
          </cell>
          <cell r="E174" t="str">
            <v>tablet</v>
          </cell>
          <cell r="F174">
            <v>100</v>
          </cell>
          <cell r="G174">
            <v>100</v>
          </cell>
          <cell r="H174">
            <v>100</v>
          </cell>
          <cell r="I174">
            <v>219.99999999999997</v>
          </cell>
          <cell r="J174">
            <v>242</v>
          </cell>
          <cell r="K174">
            <v>290.39999999999998</v>
          </cell>
          <cell r="L174">
            <v>300</v>
          </cell>
          <cell r="M174">
            <v>300</v>
          </cell>
          <cell r="N174">
            <v>278</v>
          </cell>
          <cell r="O174">
            <v>278</v>
          </cell>
          <cell r="P174">
            <v>278</v>
          </cell>
          <cell r="Q174" t="str">
            <v>046413</v>
          </cell>
          <cell r="R174">
            <v>45962</v>
          </cell>
          <cell r="S174" t="str">
            <v>KP01/03</v>
          </cell>
          <cell r="T174" t="str">
            <v>PT KUDAMAS JAYA MAKMUR SENTOSA</v>
          </cell>
          <cell r="U174">
            <v>45962</v>
          </cell>
          <cell r="V174">
            <v>0</v>
          </cell>
          <cell r="W174">
            <v>0</v>
          </cell>
          <cell r="X174">
            <v>0</v>
          </cell>
          <cell r="Y174">
            <v>10</v>
          </cell>
          <cell r="Z174">
            <v>10</v>
          </cell>
          <cell r="AA174">
            <v>10</v>
          </cell>
          <cell r="AB174">
            <v>10</v>
          </cell>
          <cell r="AC174">
            <v>10</v>
          </cell>
          <cell r="AD174">
            <v>10</v>
          </cell>
          <cell r="AE174">
            <v>10</v>
          </cell>
          <cell r="AF174">
            <v>15</v>
          </cell>
          <cell r="AG174">
            <v>15</v>
          </cell>
          <cell r="AH174">
            <v>15</v>
          </cell>
          <cell r="AI174">
            <v>15</v>
          </cell>
          <cell r="AJ174">
            <v>15</v>
          </cell>
          <cell r="AK174">
            <v>15</v>
          </cell>
          <cell r="AL174">
            <v>15</v>
          </cell>
          <cell r="AM174">
            <v>15</v>
          </cell>
          <cell r="AN174">
            <v>15</v>
          </cell>
          <cell r="AO174">
            <v>15</v>
          </cell>
          <cell r="AP174">
            <v>15</v>
          </cell>
          <cell r="AQ174">
            <v>15</v>
          </cell>
          <cell r="AR174">
            <v>15</v>
          </cell>
          <cell r="AS174">
            <v>15</v>
          </cell>
          <cell r="AT174">
            <v>15</v>
          </cell>
          <cell r="AU174">
            <v>15</v>
          </cell>
          <cell r="AV174">
            <v>15</v>
          </cell>
          <cell r="AW174">
            <v>15</v>
          </cell>
          <cell r="AX174">
            <v>15</v>
          </cell>
          <cell r="AY174">
            <v>15</v>
          </cell>
          <cell r="AZ174">
            <v>65</v>
          </cell>
          <cell r="BA174">
            <v>65</v>
          </cell>
          <cell r="BB174">
            <v>213</v>
          </cell>
          <cell r="BC174">
            <v>213</v>
          </cell>
        </row>
        <row r="175">
          <cell r="B175" t="str">
            <v>MCNZX1</v>
          </cell>
          <cell r="C175" t="str">
            <v>Miconazole cream 2% 10 gr</v>
          </cell>
          <cell r="D175">
            <v>1</v>
          </cell>
          <cell r="E175" t="str">
            <v>tube</v>
          </cell>
          <cell r="F175">
            <v>3250</v>
          </cell>
          <cell r="G175">
            <v>3575.0000000000005</v>
          </cell>
          <cell r="H175">
            <v>4290</v>
          </cell>
          <cell r="I175">
            <v>3250</v>
          </cell>
          <cell r="J175">
            <v>3575.0000000000005</v>
          </cell>
          <cell r="K175">
            <v>4290</v>
          </cell>
          <cell r="L175">
            <v>3600</v>
          </cell>
          <cell r="M175">
            <v>4300</v>
          </cell>
          <cell r="N175">
            <v>3</v>
          </cell>
          <cell r="O175">
            <v>3</v>
          </cell>
          <cell r="P175">
            <v>3</v>
          </cell>
          <cell r="Q175" t="str">
            <v>F81559W</v>
          </cell>
          <cell r="R175">
            <v>44713</v>
          </cell>
          <cell r="S175">
            <v>2801956245</v>
          </cell>
          <cell r="T175" t="str">
            <v>PT. KIMIA FARMA</v>
          </cell>
          <cell r="U175">
            <v>2801954816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3</v>
          </cell>
          <cell r="BC175">
            <v>3</v>
          </cell>
        </row>
        <row r="176">
          <cell r="B176" t="str">
            <v>MCNZX2</v>
          </cell>
          <cell r="C176" t="str">
            <v>Miconazole cream 2% 10 gr (2)</v>
          </cell>
          <cell r="D176">
            <v>1</v>
          </cell>
          <cell r="E176" t="str">
            <v>tube</v>
          </cell>
          <cell r="F176">
            <v>3250</v>
          </cell>
          <cell r="G176">
            <v>3575.0000000000005</v>
          </cell>
          <cell r="H176">
            <v>4290</v>
          </cell>
          <cell r="I176">
            <v>3250</v>
          </cell>
          <cell r="J176">
            <v>3575.0000000000005</v>
          </cell>
          <cell r="K176">
            <v>4290</v>
          </cell>
          <cell r="L176">
            <v>3600</v>
          </cell>
          <cell r="M176">
            <v>4300</v>
          </cell>
          <cell r="N176">
            <v>2</v>
          </cell>
          <cell r="O176">
            <v>2</v>
          </cell>
          <cell r="P176">
            <v>2</v>
          </cell>
          <cell r="Q176" t="str">
            <v>F91019W</v>
          </cell>
          <cell r="R176">
            <v>45078</v>
          </cell>
          <cell r="S176" t="str">
            <v>NA</v>
          </cell>
          <cell r="T176" t="str">
            <v>NA</v>
          </cell>
          <cell r="U176">
            <v>45078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2</v>
          </cell>
          <cell r="BC176">
            <v>2</v>
          </cell>
        </row>
        <row r="177">
          <cell r="B177" t="str">
            <v>MCNZX3</v>
          </cell>
          <cell r="C177" t="str">
            <v>Miconazole cream 2% 10 gr (3)</v>
          </cell>
          <cell r="D177">
            <v>10</v>
          </cell>
          <cell r="E177" t="str">
            <v>tube</v>
          </cell>
          <cell r="F177">
            <v>10</v>
          </cell>
          <cell r="G177">
            <v>10</v>
          </cell>
          <cell r="H177">
            <v>10</v>
          </cell>
          <cell r="I177">
            <v>2772.681818181818</v>
          </cell>
          <cell r="J177">
            <v>3049.95</v>
          </cell>
          <cell r="K177">
            <v>3659.9399999999996</v>
          </cell>
          <cell r="L177">
            <v>3100</v>
          </cell>
          <cell r="M177">
            <v>3700</v>
          </cell>
          <cell r="N177">
            <v>20</v>
          </cell>
          <cell r="O177">
            <v>20</v>
          </cell>
          <cell r="P177">
            <v>20</v>
          </cell>
          <cell r="Q177" t="str">
            <v>1I03</v>
          </cell>
          <cell r="R177">
            <v>45170</v>
          </cell>
          <cell r="S177" t="str">
            <v>KP11/4</v>
          </cell>
          <cell r="T177" t="str">
            <v>PT KUDAMAS JAYA MAKMUR SENTOSA</v>
          </cell>
          <cell r="U177">
            <v>45170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20</v>
          </cell>
          <cell r="BC177">
            <v>20</v>
          </cell>
        </row>
        <row r="178">
          <cell r="B178" t="str">
            <v>MNOS21</v>
          </cell>
          <cell r="C178" t="str">
            <v>Minosep Gargle 150 mL</v>
          </cell>
          <cell r="D178">
            <v>1</v>
          </cell>
          <cell r="E178" t="str">
            <v>botol</v>
          </cell>
          <cell r="F178">
            <v>1</v>
          </cell>
          <cell r="G178">
            <v>1</v>
          </cell>
          <cell r="H178">
            <v>1</v>
          </cell>
          <cell r="I178">
            <v>29818.181818181816</v>
          </cell>
          <cell r="J178">
            <v>32800</v>
          </cell>
          <cell r="K178">
            <v>39360</v>
          </cell>
          <cell r="L178">
            <v>32800</v>
          </cell>
          <cell r="M178">
            <v>39400</v>
          </cell>
          <cell r="N178">
            <v>9</v>
          </cell>
          <cell r="O178">
            <v>9</v>
          </cell>
          <cell r="P178">
            <v>9</v>
          </cell>
          <cell r="Q178" t="str">
            <v>10308</v>
          </cell>
          <cell r="R178">
            <v>45352</v>
          </cell>
          <cell r="S178" t="str">
            <v>KP03/3</v>
          </cell>
          <cell r="T178" t="str">
            <v>PT PLANET EXCELENCIA PHARMACY</v>
          </cell>
          <cell r="U178">
            <v>45352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1</v>
          </cell>
          <cell r="AB178">
            <v>1</v>
          </cell>
          <cell r="AC178">
            <v>1</v>
          </cell>
          <cell r="AD178">
            <v>1</v>
          </cell>
          <cell r="AE178">
            <v>1</v>
          </cell>
          <cell r="AF178">
            <v>1</v>
          </cell>
          <cell r="AG178">
            <v>1</v>
          </cell>
          <cell r="AH178">
            <v>1</v>
          </cell>
          <cell r="AI178">
            <v>1</v>
          </cell>
          <cell r="AJ178">
            <v>1</v>
          </cell>
          <cell r="AK178">
            <v>1</v>
          </cell>
          <cell r="AL178">
            <v>1</v>
          </cell>
          <cell r="AM178">
            <v>1</v>
          </cell>
          <cell r="AN178">
            <v>1</v>
          </cell>
          <cell r="AO178">
            <v>1</v>
          </cell>
          <cell r="AP178">
            <v>1</v>
          </cell>
          <cell r="AQ178">
            <v>1</v>
          </cell>
          <cell r="AR178">
            <v>1</v>
          </cell>
          <cell r="AS178">
            <v>3</v>
          </cell>
          <cell r="AT178">
            <v>1</v>
          </cell>
          <cell r="AU178">
            <v>1</v>
          </cell>
          <cell r="AV178">
            <v>1</v>
          </cell>
          <cell r="AW178">
            <v>1</v>
          </cell>
          <cell r="AX178">
            <v>1</v>
          </cell>
          <cell r="AY178">
            <v>1</v>
          </cell>
          <cell r="AZ178">
            <v>8</v>
          </cell>
          <cell r="BA178">
            <v>8</v>
          </cell>
          <cell r="BB178">
            <v>1</v>
          </cell>
          <cell r="BC178">
            <v>1</v>
          </cell>
        </row>
        <row r="179">
          <cell r="B179" t="str">
            <v>MNOS1</v>
          </cell>
          <cell r="C179" t="str">
            <v>Minosep Obat Kumur</v>
          </cell>
          <cell r="D179">
            <v>1</v>
          </cell>
          <cell r="E179" t="str">
            <v>botol</v>
          </cell>
          <cell r="F179">
            <v>1</v>
          </cell>
          <cell r="G179">
            <v>1</v>
          </cell>
          <cell r="H179">
            <v>1</v>
          </cell>
          <cell r="I179">
            <v>19545</v>
          </cell>
          <cell r="J179">
            <v>21499.5</v>
          </cell>
          <cell r="K179">
            <v>25799.399999999998</v>
          </cell>
          <cell r="L179">
            <v>21500</v>
          </cell>
          <cell r="M179">
            <v>25800</v>
          </cell>
          <cell r="N179">
            <v>5</v>
          </cell>
          <cell r="O179">
            <v>5</v>
          </cell>
          <cell r="P179">
            <v>5</v>
          </cell>
          <cell r="Q179" t="str">
            <v>10719</v>
          </cell>
          <cell r="R179">
            <v>45474</v>
          </cell>
          <cell r="S179" t="str">
            <v>KP01/03</v>
          </cell>
          <cell r="T179" t="str">
            <v>PT KUDAMAS JAYA MAKMUR SENTOSA</v>
          </cell>
          <cell r="U179">
            <v>45474</v>
          </cell>
          <cell r="V179">
            <v>0</v>
          </cell>
          <cell r="W179">
            <v>0</v>
          </cell>
          <cell r="X179">
            <v>0</v>
          </cell>
          <cell r="Y179">
            <v>1</v>
          </cell>
          <cell r="Z179">
            <v>1</v>
          </cell>
          <cell r="AA179">
            <v>1</v>
          </cell>
          <cell r="AB179">
            <v>1</v>
          </cell>
          <cell r="AC179">
            <v>1</v>
          </cell>
          <cell r="AD179">
            <v>1</v>
          </cell>
          <cell r="AE179">
            <v>3</v>
          </cell>
          <cell r="AF179">
            <v>3</v>
          </cell>
          <cell r="AG179">
            <v>3</v>
          </cell>
          <cell r="AH179">
            <v>3</v>
          </cell>
          <cell r="AI179">
            <v>3</v>
          </cell>
          <cell r="AJ179">
            <v>3</v>
          </cell>
          <cell r="AK179">
            <v>3</v>
          </cell>
          <cell r="AL179">
            <v>3</v>
          </cell>
          <cell r="AM179">
            <v>3</v>
          </cell>
          <cell r="AN179">
            <v>3</v>
          </cell>
          <cell r="AO179">
            <v>3</v>
          </cell>
          <cell r="AP179">
            <v>3</v>
          </cell>
          <cell r="AQ179">
            <v>3</v>
          </cell>
          <cell r="AR179">
            <v>3</v>
          </cell>
          <cell r="AS179">
            <v>3</v>
          </cell>
          <cell r="AT179">
            <v>3</v>
          </cell>
          <cell r="AU179">
            <v>3</v>
          </cell>
          <cell r="AV179">
            <v>3</v>
          </cell>
          <cell r="AW179">
            <v>3</v>
          </cell>
          <cell r="AX179">
            <v>3</v>
          </cell>
          <cell r="AY179">
            <v>3</v>
          </cell>
          <cell r="AZ179">
            <v>5</v>
          </cell>
          <cell r="BA179">
            <v>5</v>
          </cell>
          <cell r="BB179">
            <v>0</v>
          </cell>
          <cell r="BC179">
            <v>0</v>
          </cell>
        </row>
        <row r="180">
          <cell r="B180" t="str">
            <v>MNOS2</v>
          </cell>
          <cell r="C180" t="str">
            <v>Minosep Obat Kumur (2)</v>
          </cell>
          <cell r="D180">
            <v>1</v>
          </cell>
          <cell r="E180" t="str">
            <v>botol</v>
          </cell>
          <cell r="F180">
            <v>1</v>
          </cell>
          <cell r="G180">
            <v>1</v>
          </cell>
          <cell r="H180">
            <v>1</v>
          </cell>
          <cell r="I180">
            <v>25000</v>
          </cell>
          <cell r="J180">
            <v>27500.000000000004</v>
          </cell>
          <cell r="K180">
            <v>33000</v>
          </cell>
          <cell r="L180">
            <v>27500</v>
          </cell>
          <cell r="M180">
            <v>33000</v>
          </cell>
          <cell r="N180">
            <v>0</v>
          </cell>
          <cell r="O180">
            <v>5</v>
          </cell>
          <cell r="P180">
            <v>5</v>
          </cell>
          <cell r="Q180" t="str">
            <v>11001</v>
          </cell>
          <cell r="R180">
            <v>45566</v>
          </cell>
          <cell r="S180" t="str">
            <v>KP04/2</v>
          </cell>
          <cell r="T180" t="str">
            <v>PT SINGGASANA WITRA SURYAMAS</v>
          </cell>
          <cell r="U180">
            <v>45566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1</v>
          </cell>
          <cell r="AF180">
            <v>1</v>
          </cell>
          <cell r="AG180">
            <v>1</v>
          </cell>
          <cell r="AH180">
            <v>1</v>
          </cell>
          <cell r="AI180">
            <v>1</v>
          </cell>
          <cell r="AJ180">
            <v>1</v>
          </cell>
          <cell r="AK180">
            <v>1</v>
          </cell>
          <cell r="AL180">
            <v>1</v>
          </cell>
          <cell r="AM180">
            <v>1</v>
          </cell>
          <cell r="AN180">
            <v>1</v>
          </cell>
          <cell r="AO180">
            <v>1</v>
          </cell>
          <cell r="AP180">
            <v>1</v>
          </cell>
          <cell r="AQ180">
            <v>1</v>
          </cell>
          <cell r="AR180">
            <v>1</v>
          </cell>
          <cell r="AS180">
            <v>1</v>
          </cell>
          <cell r="AT180">
            <v>1</v>
          </cell>
          <cell r="AU180">
            <v>1</v>
          </cell>
          <cell r="AV180">
            <v>1</v>
          </cell>
          <cell r="AW180">
            <v>1</v>
          </cell>
          <cell r="AX180">
            <v>1</v>
          </cell>
          <cell r="AY180">
            <v>1</v>
          </cell>
          <cell r="AZ180">
            <v>2</v>
          </cell>
          <cell r="BA180">
            <v>2</v>
          </cell>
          <cell r="BB180">
            <v>3</v>
          </cell>
          <cell r="BC180">
            <v>3</v>
          </cell>
        </row>
        <row r="181">
          <cell r="B181" t="str">
            <v>NACLL3</v>
          </cell>
          <cell r="C181" t="str">
            <v>NaCl 0,9% Larutan 100 mL (3)</v>
          </cell>
          <cell r="D181">
            <v>1</v>
          </cell>
          <cell r="E181" t="str">
            <v>labu</v>
          </cell>
          <cell r="F181">
            <v>1</v>
          </cell>
          <cell r="G181">
            <v>1</v>
          </cell>
          <cell r="H181">
            <v>1</v>
          </cell>
          <cell r="I181">
            <v>14550</v>
          </cell>
          <cell r="J181">
            <v>16005.000000000002</v>
          </cell>
          <cell r="K181">
            <v>19206</v>
          </cell>
          <cell r="L181">
            <v>16100</v>
          </cell>
          <cell r="M181">
            <v>19300</v>
          </cell>
          <cell r="N181">
            <v>10</v>
          </cell>
          <cell r="O181">
            <v>10</v>
          </cell>
          <cell r="P181">
            <v>10</v>
          </cell>
          <cell r="Q181" t="str">
            <v>PD303D</v>
          </cell>
          <cell r="R181">
            <v>45108</v>
          </cell>
          <cell r="S181" t="str">
            <v>KP11/3</v>
          </cell>
          <cell r="T181" t="str">
            <v>PT.PENTA VALENT</v>
          </cell>
          <cell r="U181">
            <v>45108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1</v>
          </cell>
          <cell r="AV181">
            <v>1</v>
          </cell>
          <cell r="AW181">
            <v>1</v>
          </cell>
          <cell r="AX181">
            <v>1</v>
          </cell>
          <cell r="AY181">
            <v>1</v>
          </cell>
          <cell r="AZ181">
            <v>1</v>
          </cell>
          <cell r="BA181">
            <v>1</v>
          </cell>
          <cell r="BB181">
            <v>8</v>
          </cell>
          <cell r="BC181">
            <v>8</v>
          </cell>
        </row>
        <row r="182">
          <cell r="B182" t="str">
            <v>NACLL2</v>
          </cell>
          <cell r="C182" t="str">
            <v>NaCl 0,9% Larutan 500 mL (2)</v>
          </cell>
          <cell r="D182">
            <v>1</v>
          </cell>
          <cell r="E182" t="str">
            <v>labu</v>
          </cell>
          <cell r="F182">
            <v>1</v>
          </cell>
          <cell r="G182">
            <v>1</v>
          </cell>
          <cell r="H182">
            <v>1</v>
          </cell>
          <cell r="I182">
            <v>6818.181818181818</v>
          </cell>
          <cell r="J182">
            <v>7500</v>
          </cell>
          <cell r="K182">
            <v>9000</v>
          </cell>
          <cell r="L182">
            <v>7500</v>
          </cell>
          <cell r="M182">
            <v>9000</v>
          </cell>
          <cell r="N182">
            <v>1</v>
          </cell>
          <cell r="O182">
            <v>1</v>
          </cell>
          <cell r="P182">
            <v>1</v>
          </cell>
          <cell r="Q182" t="str">
            <v>310804</v>
          </cell>
          <cell r="R182">
            <v>46204</v>
          </cell>
          <cell r="S182" t="str">
            <v>KP10/10</v>
          </cell>
          <cell r="T182" t="str">
            <v>PT KUDAMAS JAYA MAKMUR SENTOSA</v>
          </cell>
          <cell r="U182">
            <v>46204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1</v>
          </cell>
          <cell r="BB182">
            <v>0</v>
          </cell>
          <cell r="BC182">
            <v>0</v>
          </cell>
        </row>
        <row r="183">
          <cell r="B183" t="str">
            <v>NACLL4</v>
          </cell>
          <cell r="C183" t="str">
            <v>NaCl 0,9% Larutan 500mL (4)</v>
          </cell>
          <cell r="D183">
            <v>1</v>
          </cell>
          <cell r="E183" t="str">
            <v>labu</v>
          </cell>
          <cell r="F183">
            <v>1</v>
          </cell>
          <cell r="G183">
            <v>1</v>
          </cell>
          <cell r="H183">
            <v>1</v>
          </cell>
          <cell r="I183">
            <v>6818.181818181818</v>
          </cell>
          <cell r="J183">
            <v>7500</v>
          </cell>
          <cell r="K183">
            <v>9000</v>
          </cell>
          <cell r="L183">
            <v>7500</v>
          </cell>
          <cell r="M183">
            <v>9000</v>
          </cell>
          <cell r="N183">
            <v>21</v>
          </cell>
          <cell r="O183">
            <v>21</v>
          </cell>
          <cell r="P183">
            <v>21</v>
          </cell>
          <cell r="Q183" t="str">
            <v>410802</v>
          </cell>
          <cell r="R183">
            <v>46204</v>
          </cell>
          <cell r="S183" t="str">
            <v>KP11/10</v>
          </cell>
          <cell r="T183" t="str">
            <v>PT KUDAMAS JAYA MAKMUR SENTOSA</v>
          </cell>
          <cell r="U183">
            <v>46204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1</v>
          </cell>
          <cell r="AF183">
            <v>1</v>
          </cell>
          <cell r="AG183">
            <v>1</v>
          </cell>
          <cell r="AH183">
            <v>1</v>
          </cell>
          <cell r="AI183">
            <v>1</v>
          </cell>
          <cell r="AJ183">
            <v>1</v>
          </cell>
          <cell r="AK183">
            <v>1</v>
          </cell>
          <cell r="AL183">
            <v>1</v>
          </cell>
          <cell r="AM183">
            <v>1</v>
          </cell>
          <cell r="AN183">
            <v>1</v>
          </cell>
          <cell r="AO183">
            <v>1</v>
          </cell>
          <cell r="AP183">
            <v>1</v>
          </cell>
          <cell r="AQ183">
            <v>1</v>
          </cell>
          <cell r="AR183">
            <v>1</v>
          </cell>
          <cell r="AS183">
            <v>1</v>
          </cell>
          <cell r="AT183">
            <v>1</v>
          </cell>
          <cell r="AU183">
            <v>1</v>
          </cell>
          <cell r="AV183">
            <v>1</v>
          </cell>
          <cell r="AW183">
            <v>1</v>
          </cell>
          <cell r="AX183">
            <v>1</v>
          </cell>
          <cell r="AY183">
            <v>1</v>
          </cell>
          <cell r="AZ183">
            <v>1</v>
          </cell>
          <cell r="BA183">
            <v>4</v>
          </cell>
          <cell r="BB183">
            <v>16</v>
          </cell>
          <cell r="BC183">
            <v>16</v>
          </cell>
        </row>
        <row r="184">
          <cell r="B184" t="str">
            <v>NABIC2</v>
          </cell>
          <cell r="C184" t="str">
            <v>Natrium Bicarbonat Tablet 500 mg (2)</v>
          </cell>
          <cell r="D184">
            <v>100</v>
          </cell>
          <cell r="E184" t="str">
            <v>tablet</v>
          </cell>
          <cell r="F184">
            <v>100</v>
          </cell>
          <cell r="G184">
            <v>100</v>
          </cell>
          <cell r="H184">
            <v>100</v>
          </cell>
          <cell r="I184">
            <v>55</v>
          </cell>
          <cell r="J184">
            <v>60.500000000000007</v>
          </cell>
          <cell r="K184">
            <v>72.600000000000009</v>
          </cell>
          <cell r="L184">
            <v>100</v>
          </cell>
          <cell r="M184">
            <v>100</v>
          </cell>
          <cell r="N184">
            <v>665</v>
          </cell>
          <cell r="O184">
            <v>665</v>
          </cell>
          <cell r="P184">
            <v>665</v>
          </cell>
          <cell r="Q184" t="str">
            <v>01910103</v>
          </cell>
          <cell r="R184">
            <v>45200</v>
          </cell>
          <cell r="S184" t="str">
            <v>FJ1911/3525</v>
          </cell>
          <cell r="T184" t="str">
            <v>PT KUDAMAS MAKMUR SENTOSA</v>
          </cell>
          <cell r="U184">
            <v>45200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665</v>
          </cell>
          <cell r="BC184">
            <v>665</v>
          </cell>
        </row>
        <row r="185">
          <cell r="B185" t="str">
            <v>NTRMS30</v>
          </cell>
          <cell r="C185" t="str">
            <v>Natrium Diklofenak tablet 50 mg (10)</v>
          </cell>
          <cell r="D185">
            <v>50</v>
          </cell>
          <cell r="E185" t="str">
            <v>tablet</v>
          </cell>
          <cell r="F185">
            <v>50</v>
          </cell>
          <cell r="G185">
            <v>50</v>
          </cell>
          <cell r="H185">
            <v>50</v>
          </cell>
          <cell r="I185">
            <v>300</v>
          </cell>
          <cell r="J185">
            <v>330</v>
          </cell>
          <cell r="K185">
            <v>396</v>
          </cell>
          <cell r="L185">
            <v>400</v>
          </cell>
          <cell r="M185">
            <v>400</v>
          </cell>
          <cell r="N185">
            <v>0</v>
          </cell>
          <cell r="O185">
            <v>200</v>
          </cell>
          <cell r="P185">
            <v>200</v>
          </cell>
          <cell r="Q185" t="str">
            <v>043413</v>
          </cell>
          <cell r="R185">
            <v>45231</v>
          </cell>
          <cell r="S185" t="str">
            <v>KP04/2</v>
          </cell>
          <cell r="T185" t="str">
            <v>PT SINGGASANA WITRA SURYAMAS</v>
          </cell>
          <cell r="U185">
            <v>45231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38</v>
          </cell>
          <cell r="AH185">
            <v>10</v>
          </cell>
          <cell r="AI185">
            <v>10</v>
          </cell>
          <cell r="AJ185">
            <v>10</v>
          </cell>
          <cell r="AK185">
            <v>10</v>
          </cell>
          <cell r="AL185">
            <v>10</v>
          </cell>
          <cell r="AM185">
            <v>10</v>
          </cell>
          <cell r="AN185">
            <v>10</v>
          </cell>
          <cell r="AO185">
            <v>10</v>
          </cell>
          <cell r="AP185">
            <v>10</v>
          </cell>
          <cell r="AQ185">
            <v>10</v>
          </cell>
          <cell r="AR185">
            <v>10</v>
          </cell>
          <cell r="AS185">
            <v>10</v>
          </cell>
          <cell r="AT185">
            <v>20</v>
          </cell>
          <cell r="AU185">
            <v>20</v>
          </cell>
          <cell r="AV185">
            <v>20</v>
          </cell>
          <cell r="AW185">
            <v>20</v>
          </cell>
          <cell r="AX185">
            <v>20</v>
          </cell>
          <cell r="AY185">
            <v>20</v>
          </cell>
          <cell r="AZ185">
            <v>138</v>
          </cell>
          <cell r="BA185">
            <v>138</v>
          </cell>
          <cell r="BB185">
            <v>62</v>
          </cell>
          <cell r="BC185">
            <v>62</v>
          </cell>
        </row>
        <row r="186">
          <cell r="B186" t="str">
            <v>NTRMS31</v>
          </cell>
          <cell r="C186" t="str">
            <v>Natrium Diklofenak tablet 50 mg (11)</v>
          </cell>
          <cell r="D186">
            <v>50</v>
          </cell>
          <cell r="E186" t="str">
            <v>tablet</v>
          </cell>
          <cell r="F186">
            <v>50</v>
          </cell>
          <cell r="G186">
            <v>50</v>
          </cell>
          <cell r="H186">
            <v>50</v>
          </cell>
          <cell r="I186">
            <v>300</v>
          </cell>
          <cell r="J186">
            <v>330</v>
          </cell>
          <cell r="K186">
            <v>396</v>
          </cell>
          <cell r="L186">
            <v>400</v>
          </cell>
          <cell r="M186">
            <v>400</v>
          </cell>
          <cell r="N186">
            <v>0</v>
          </cell>
          <cell r="O186">
            <v>200</v>
          </cell>
          <cell r="P186">
            <v>200</v>
          </cell>
          <cell r="Q186" t="str">
            <v>043413</v>
          </cell>
          <cell r="R186">
            <v>45231</v>
          </cell>
          <cell r="S186" t="str">
            <v>KP04/6</v>
          </cell>
          <cell r="T186" t="str">
            <v>PT SINGGASANA WITRA SURYAMAS</v>
          </cell>
          <cell r="U186">
            <v>45231</v>
          </cell>
          <cell r="V186">
            <v>45231</v>
          </cell>
          <cell r="W186">
            <v>45231</v>
          </cell>
          <cell r="X186">
            <v>45231</v>
          </cell>
          <cell r="Y186">
            <v>45231</v>
          </cell>
          <cell r="Z186">
            <v>45231</v>
          </cell>
          <cell r="AA186">
            <v>45231</v>
          </cell>
          <cell r="AB186">
            <v>45231</v>
          </cell>
          <cell r="AC186">
            <v>45231</v>
          </cell>
          <cell r="AD186">
            <v>45231</v>
          </cell>
          <cell r="AE186">
            <v>45231</v>
          </cell>
          <cell r="AF186">
            <v>45231</v>
          </cell>
          <cell r="AG186">
            <v>45231</v>
          </cell>
          <cell r="AH186">
            <v>45231</v>
          </cell>
          <cell r="AI186">
            <v>45231</v>
          </cell>
          <cell r="AJ186">
            <v>45231</v>
          </cell>
          <cell r="AK186">
            <v>45231</v>
          </cell>
          <cell r="AL186">
            <v>45231</v>
          </cell>
          <cell r="AM186">
            <v>45231</v>
          </cell>
          <cell r="AN186">
            <v>45231</v>
          </cell>
          <cell r="AO186">
            <v>45231</v>
          </cell>
          <cell r="AP186">
            <v>45231</v>
          </cell>
          <cell r="AQ186">
            <v>45231</v>
          </cell>
          <cell r="AR186">
            <v>45231</v>
          </cell>
          <cell r="AS186">
            <v>45231</v>
          </cell>
          <cell r="AT186">
            <v>45231</v>
          </cell>
          <cell r="AU186">
            <v>45231</v>
          </cell>
          <cell r="AV186">
            <v>45231</v>
          </cell>
          <cell r="AW186">
            <v>45231</v>
          </cell>
          <cell r="AX186">
            <v>45231</v>
          </cell>
          <cell r="AY186">
            <v>45231</v>
          </cell>
          <cell r="AZ186">
            <v>0</v>
          </cell>
          <cell r="BA186">
            <v>0</v>
          </cell>
          <cell r="BB186">
            <v>200</v>
          </cell>
          <cell r="BC186">
            <v>200</v>
          </cell>
        </row>
        <row r="187">
          <cell r="B187" t="str">
            <v>NTRMS24</v>
          </cell>
          <cell r="C187" t="str">
            <v>Natrium Diklofenak tablet 50 mg (4)</v>
          </cell>
          <cell r="D187">
            <v>50</v>
          </cell>
          <cell r="E187" t="str">
            <v>tablet</v>
          </cell>
          <cell r="F187">
            <v>50</v>
          </cell>
          <cell r="G187">
            <v>50</v>
          </cell>
          <cell r="H187">
            <v>50</v>
          </cell>
          <cell r="I187">
            <v>366.92</v>
          </cell>
          <cell r="J187">
            <v>403.61200000000002</v>
          </cell>
          <cell r="K187">
            <v>484.33440000000002</v>
          </cell>
          <cell r="L187">
            <v>500</v>
          </cell>
          <cell r="M187">
            <v>500</v>
          </cell>
          <cell r="N187">
            <v>22</v>
          </cell>
          <cell r="O187">
            <v>22</v>
          </cell>
          <cell r="P187">
            <v>22</v>
          </cell>
          <cell r="Q187" t="str">
            <v>F91771J</v>
          </cell>
          <cell r="R187">
            <v>45458</v>
          </cell>
          <cell r="S187" t="str">
            <v>KP03/007</v>
          </cell>
          <cell r="T187" t="str">
            <v>PT KIMIA FARMA</v>
          </cell>
          <cell r="U187">
            <v>20</v>
          </cell>
          <cell r="V187">
            <v>0</v>
          </cell>
          <cell r="W187">
            <v>0</v>
          </cell>
          <cell r="X187">
            <v>2</v>
          </cell>
          <cell r="Y187">
            <v>2</v>
          </cell>
          <cell r="Z187">
            <v>2</v>
          </cell>
          <cell r="AA187">
            <v>2</v>
          </cell>
          <cell r="AB187">
            <v>2</v>
          </cell>
          <cell r="AC187">
            <v>2</v>
          </cell>
          <cell r="AD187">
            <v>2</v>
          </cell>
          <cell r="AE187">
            <v>2</v>
          </cell>
          <cell r="AF187">
            <v>2</v>
          </cell>
          <cell r="AG187">
            <v>2</v>
          </cell>
          <cell r="AH187">
            <v>2</v>
          </cell>
          <cell r="AI187">
            <v>2</v>
          </cell>
          <cell r="AJ187">
            <v>2</v>
          </cell>
          <cell r="AK187">
            <v>2</v>
          </cell>
          <cell r="AL187">
            <v>2</v>
          </cell>
          <cell r="AM187">
            <v>2</v>
          </cell>
          <cell r="AN187">
            <v>2</v>
          </cell>
          <cell r="AO187">
            <v>2</v>
          </cell>
          <cell r="AP187">
            <v>2</v>
          </cell>
          <cell r="AQ187">
            <v>2</v>
          </cell>
          <cell r="AR187">
            <v>2</v>
          </cell>
          <cell r="AS187">
            <v>2</v>
          </cell>
          <cell r="AT187">
            <v>2</v>
          </cell>
          <cell r="AU187">
            <v>2</v>
          </cell>
          <cell r="AV187">
            <v>2</v>
          </cell>
          <cell r="AW187">
            <v>2</v>
          </cell>
          <cell r="AX187">
            <v>2</v>
          </cell>
          <cell r="AY187">
            <v>2</v>
          </cell>
          <cell r="AZ187">
            <v>22</v>
          </cell>
          <cell r="BA187">
            <v>22</v>
          </cell>
          <cell r="BB187">
            <v>0</v>
          </cell>
          <cell r="BC187">
            <v>0</v>
          </cell>
        </row>
        <row r="188">
          <cell r="B188" t="str">
            <v>NTRMS29</v>
          </cell>
          <cell r="C188" t="str">
            <v>Natrium Diklofenak tablet 50 mg (9)</v>
          </cell>
          <cell r="D188">
            <v>52</v>
          </cell>
          <cell r="E188" t="str">
            <v>tablet</v>
          </cell>
          <cell r="F188">
            <v>52</v>
          </cell>
          <cell r="G188">
            <v>52</v>
          </cell>
          <cell r="H188">
            <v>52</v>
          </cell>
          <cell r="I188">
            <v>279.09090909090907</v>
          </cell>
          <cell r="J188">
            <v>307</v>
          </cell>
          <cell r="K188">
            <v>368.4</v>
          </cell>
          <cell r="L188">
            <v>400</v>
          </cell>
          <cell r="M188">
            <v>400</v>
          </cell>
          <cell r="N188">
            <v>0</v>
          </cell>
          <cell r="O188">
            <v>52</v>
          </cell>
          <cell r="P188">
            <v>52</v>
          </cell>
          <cell r="Q188" t="str">
            <v xml:space="preserve"> ECG045</v>
          </cell>
          <cell r="R188">
            <v>44743</v>
          </cell>
          <cell r="S188" t="str">
            <v>KP04/1</v>
          </cell>
          <cell r="T188" t="str">
            <v>APOTEK BUMI MEDIKA GANESA</v>
          </cell>
          <cell r="U188">
            <v>44743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30</v>
          </cell>
          <cell r="AA188">
            <v>10</v>
          </cell>
          <cell r="AB188">
            <v>10</v>
          </cell>
          <cell r="AC188">
            <v>10</v>
          </cell>
          <cell r="AD188">
            <v>10</v>
          </cell>
          <cell r="AE188">
            <v>10</v>
          </cell>
          <cell r="AF188">
            <v>10</v>
          </cell>
          <cell r="AG188">
            <v>2</v>
          </cell>
          <cell r="AH188">
            <v>2</v>
          </cell>
          <cell r="AI188">
            <v>2</v>
          </cell>
          <cell r="AJ188">
            <v>2</v>
          </cell>
          <cell r="AK188">
            <v>2</v>
          </cell>
          <cell r="AL188">
            <v>2</v>
          </cell>
          <cell r="AM188">
            <v>2</v>
          </cell>
          <cell r="AN188">
            <v>2</v>
          </cell>
          <cell r="AO188">
            <v>2</v>
          </cell>
          <cell r="AP188">
            <v>2</v>
          </cell>
          <cell r="AQ188">
            <v>2</v>
          </cell>
          <cell r="AR188">
            <v>2</v>
          </cell>
          <cell r="AS188">
            <v>2</v>
          </cell>
          <cell r="AT188">
            <v>2</v>
          </cell>
          <cell r="AU188">
            <v>2</v>
          </cell>
          <cell r="AV188">
            <v>2</v>
          </cell>
          <cell r="AW188">
            <v>2</v>
          </cell>
          <cell r="AX188">
            <v>2</v>
          </cell>
          <cell r="AY188">
            <v>2</v>
          </cell>
          <cell r="AZ188">
            <v>52</v>
          </cell>
          <cell r="BA188">
            <v>52</v>
          </cell>
          <cell r="BB188">
            <v>0</v>
          </cell>
          <cell r="BC188">
            <v>0</v>
          </cell>
        </row>
        <row r="189">
          <cell r="B189" t="str">
            <v>NATRE8</v>
          </cell>
          <cell r="C189" t="str">
            <v>Nature E Kapsul (8)</v>
          </cell>
          <cell r="D189">
            <v>16</v>
          </cell>
          <cell r="E189" t="str">
            <v>kapsul</v>
          </cell>
          <cell r="F189">
            <v>16</v>
          </cell>
          <cell r="G189">
            <v>16</v>
          </cell>
          <cell r="H189">
            <v>16</v>
          </cell>
          <cell r="I189">
            <v>999.99999999999989</v>
          </cell>
          <cell r="J189">
            <v>1100</v>
          </cell>
          <cell r="K189">
            <v>1320</v>
          </cell>
          <cell r="L189">
            <v>1100</v>
          </cell>
          <cell r="M189">
            <v>1400</v>
          </cell>
          <cell r="N189">
            <v>1</v>
          </cell>
          <cell r="O189">
            <v>1</v>
          </cell>
          <cell r="P189">
            <v>1</v>
          </cell>
          <cell r="Q189" t="str">
            <v>1AD0613</v>
          </cell>
          <cell r="R189">
            <v>45017</v>
          </cell>
          <cell r="S189" t="str">
            <v>KP10/20</v>
          </cell>
          <cell r="T189" t="str">
            <v>PT KUDAMAS JAYA MAKMUR SENTOSA</v>
          </cell>
          <cell r="U189">
            <v>45017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1</v>
          </cell>
          <cell r="BC189">
            <v>1</v>
          </cell>
        </row>
        <row r="190">
          <cell r="B190" t="str">
            <v>NATRE9</v>
          </cell>
          <cell r="C190" t="str">
            <v>Nature E Kapsul (9)</v>
          </cell>
          <cell r="D190">
            <v>16</v>
          </cell>
          <cell r="E190" t="str">
            <v>kapsul</v>
          </cell>
          <cell r="F190">
            <v>16</v>
          </cell>
          <cell r="G190">
            <v>16</v>
          </cell>
          <cell r="H190">
            <v>16</v>
          </cell>
          <cell r="I190">
            <v>936.4204545454545</v>
          </cell>
          <cell r="J190">
            <v>1030.0625</v>
          </cell>
          <cell r="K190">
            <v>1236.075</v>
          </cell>
          <cell r="L190">
            <v>1100</v>
          </cell>
          <cell r="M190">
            <v>1300</v>
          </cell>
          <cell r="N190">
            <v>28</v>
          </cell>
          <cell r="O190">
            <v>28</v>
          </cell>
          <cell r="P190">
            <v>28</v>
          </cell>
          <cell r="Q190" t="str">
            <v>1AB0031</v>
          </cell>
          <cell r="R190">
            <v>44958</v>
          </cell>
          <cell r="S190" t="str">
            <v>KP03/15</v>
          </cell>
          <cell r="T190" t="str">
            <v>APOTEK BUMI MEDIKA GANESA</v>
          </cell>
          <cell r="U190">
            <v>44958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20</v>
          </cell>
          <cell r="AI190">
            <v>20</v>
          </cell>
          <cell r="AJ190">
            <v>20</v>
          </cell>
          <cell r="AK190">
            <v>20</v>
          </cell>
          <cell r="AL190">
            <v>20</v>
          </cell>
          <cell r="AM190">
            <v>20</v>
          </cell>
          <cell r="AN190">
            <v>20</v>
          </cell>
          <cell r="AO190">
            <v>20</v>
          </cell>
          <cell r="AP190">
            <v>20</v>
          </cell>
          <cell r="AQ190">
            <v>20</v>
          </cell>
          <cell r="AR190">
            <v>20</v>
          </cell>
          <cell r="AS190">
            <v>20</v>
          </cell>
          <cell r="AT190">
            <v>20</v>
          </cell>
          <cell r="AU190">
            <v>20</v>
          </cell>
          <cell r="AV190">
            <v>20</v>
          </cell>
          <cell r="AW190">
            <v>20</v>
          </cell>
          <cell r="AX190">
            <v>20</v>
          </cell>
          <cell r="AY190">
            <v>20</v>
          </cell>
          <cell r="AZ190">
            <v>20</v>
          </cell>
          <cell r="BA190">
            <v>20</v>
          </cell>
          <cell r="BB190">
            <v>8</v>
          </cell>
          <cell r="BC190">
            <v>8</v>
          </cell>
        </row>
        <row r="191">
          <cell r="B191" t="str">
            <v>NEURG17</v>
          </cell>
          <cell r="C191" t="str">
            <v>Neuralgin RX kaplet (7)</v>
          </cell>
          <cell r="D191">
            <v>100</v>
          </cell>
          <cell r="E191" t="str">
            <v>tablet</v>
          </cell>
          <cell r="F191">
            <v>100</v>
          </cell>
          <cell r="G191">
            <v>100</v>
          </cell>
          <cell r="H191">
            <v>100</v>
          </cell>
          <cell r="I191">
            <v>750</v>
          </cell>
          <cell r="J191">
            <v>825.00000000000011</v>
          </cell>
          <cell r="K191">
            <v>990.00000000000011</v>
          </cell>
          <cell r="L191">
            <v>900</v>
          </cell>
          <cell r="M191">
            <v>1000</v>
          </cell>
          <cell r="N191">
            <v>48</v>
          </cell>
          <cell r="O191">
            <v>48</v>
          </cell>
          <cell r="P191">
            <v>48</v>
          </cell>
          <cell r="Q191" t="str">
            <v>KTNLGD14416</v>
          </cell>
          <cell r="R191">
            <v>45108</v>
          </cell>
          <cell r="S191" t="str">
            <v>KP11/2</v>
          </cell>
          <cell r="T191" t="str">
            <v>PT.ENSEVAL PUTERA MEGATRADING</v>
          </cell>
          <cell r="U191">
            <v>45108</v>
          </cell>
          <cell r="V191">
            <v>0</v>
          </cell>
          <cell r="W191">
            <v>0</v>
          </cell>
          <cell r="X191">
            <v>0</v>
          </cell>
          <cell r="Y191">
            <v>20</v>
          </cell>
          <cell r="Z191">
            <v>10</v>
          </cell>
          <cell r="AA191">
            <v>10</v>
          </cell>
          <cell r="AB191">
            <v>10</v>
          </cell>
          <cell r="AC191">
            <v>10</v>
          </cell>
          <cell r="AD191">
            <v>10</v>
          </cell>
          <cell r="AE191">
            <v>10</v>
          </cell>
          <cell r="AF191">
            <v>10</v>
          </cell>
          <cell r="AG191">
            <v>10</v>
          </cell>
          <cell r="AH191">
            <v>10</v>
          </cell>
          <cell r="AI191">
            <v>10</v>
          </cell>
          <cell r="AJ191">
            <v>10</v>
          </cell>
          <cell r="AK191">
            <v>10</v>
          </cell>
          <cell r="AL191">
            <v>10</v>
          </cell>
          <cell r="AM191">
            <v>8</v>
          </cell>
          <cell r="AN191">
            <v>8</v>
          </cell>
          <cell r="AO191">
            <v>8</v>
          </cell>
          <cell r="AP191">
            <v>8</v>
          </cell>
          <cell r="AQ191">
            <v>8</v>
          </cell>
          <cell r="AR191">
            <v>8</v>
          </cell>
          <cell r="AS191">
            <v>8</v>
          </cell>
          <cell r="AT191">
            <v>8</v>
          </cell>
          <cell r="AU191">
            <v>8</v>
          </cell>
          <cell r="AV191">
            <v>8</v>
          </cell>
          <cell r="AW191">
            <v>8</v>
          </cell>
          <cell r="AX191">
            <v>8</v>
          </cell>
          <cell r="AY191">
            <v>8</v>
          </cell>
          <cell r="AZ191">
            <v>48</v>
          </cell>
          <cell r="BA191">
            <v>48</v>
          </cell>
          <cell r="BB191">
            <v>0</v>
          </cell>
          <cell r="BC191">
            <v>0</v>
          </cell>
        </row>
        <row r="192">
          <cell r="B192" t="str">
            <v>NEURG18</v>
          </cell>
          <cell r="C192" t="str">
            <v>Neuralgin RX kaplet (8)</v>
          </cell>
          <cell r="D192">
            <v>100</v>
          </cell>
          <cell r="E192" t="str">
            <v>tablet</v>
          </cell>
          <cell r="F192">
            <v>100</v>
          </cell>
          <cell r="G192">
            <v>100</v>
          </cell>
          <cell r="H192">
            <v>100</v>
          </cell>
          <cell r="I192">
            <v>825</v>
          </cell>
          <cell r="J192">
            <v>907.50000000000011</v>
          </cell>
          <cell r="K192">
            <v>1089</v>
          </cell>
          <cell r="L192">
            <v>1000</v>
          </cell>
          <cell r="M192">
            <v>1100</v>
          </cell>
          <cell r="N192">
            <v>0</v>
          </cell>
          <cell r="O192">
            <v>100</v>
          </cell>
          <cell r="P192">
            <v>100</v>
          </cell>
          <cell r="Q192" t="str">
            <v>KNTLGD16607</v>
          </cell>
          <cell r="R192">
            <v>44927</v>
          </cell>
          <cell r="S192" t="str">
            <v>KP04/3</v>
          </cell>
          <cell r="T192" t="str">
            <v>PT Enseval Putera Megatrading</v>
          </cell>
          <cell r="U192">
            <v>44927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2</v>
          </cell>
          <cell r="AN192">
            <v>2</v>
          </cell>
          <cell r="AO192">
            <v>2</v>
          </cell>
          <cell r="AP192">
            <v>2</v>
          </cell>
          <cell r="AQ192">
            <v>2</v>
          </cell>
          <cell r="AR192">
            <v>2</v>
          </cell>
          <cell r="AS192">
            <v>2</v>
          </cell>
          <cell r="AT192">
            <v>2</v>
          </cell>
          <cell r="AU192">
            <v>2</v>
          </cell>
          <cell r="AV192">
            <v>2</v>
          </cell>
          <cell r="AW192">
            <v>2</v>
          </cell>
          <cell r="AX192">
            <v>2</v>
          </cell>
          <cell r="AY192">
            <v>2</v>
          </cell>
          <cell r="AZ192">
            <v>2</v>
          </cell>
          <cell r="BA192">
            <v>2</v>
          </cell>
          <cell r="BB192">
            <v>98</v>
          </cell>
          <cell r="BC192">
            <v>98</v>
          </cell>
        </row>
        <row r="193">
          <cell r="B193" t="str">
            <v>NERBJ2</v>
          </cell>
          <cell r="C193" t="str">
            <v>Neurobion 5000 (1 mL) Injeksi (2)</v>
          </cell>
          <cell r="D193">
            <v>20</v>
          </cell>
          <cell r="E193" t="str">
            <v>set</v>
          </cell>
          <cell r="F193">
            <v>20</v>
          </cell>
          <cell r="G193">
            <v>20</v>
          </cell>
          <cell r="H193">
            <v>20</v>
          </cell>
          <cell r="I193">
            <v>11777.395</v>
          </cell>
          <cell r="J193">
            <v>12955.134500000002</v>
          </cell>
          <cell r="K193">
            <v>15546.161400000001</v>
          </cell>
          <cell r="L193">
            <v>13000</v>
          </cell>
          <cell r="M193">
            <v>15600</v>
          </cell>
          <cell r="N193">
            <v>0</v>
          </cell>
          <cell r="O193">
            <v>20</v>
          </cell>
          <cell r="P193">
            <v>20</v>
          </cell>
          <cell r="Q193" t="str">
            <v>1307D14307</v>
          </cell>
          <cell r="R193">
            <v>45233</v>
          </cell>
          <cell r="S193" t="str">
            <v>KP04/3</v>
          </cell>
          <cell r="T193" t="str">
            <v>PT Enseval Putera Megatrading</v>
          </cell>
          <cell r="U193">
            <v>45233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20</v>
          </cell>
          <cell r="BC193">
            <v>20</v>
          </cell>
        </row>
        <row r="194">
          <cell r="B194" t="str">
            <v>NERBN31</v>
          </cell>
          <cell r="C194" t="str">
            <v>Neurobion forte Tablet (11)</v>
          </cell>
          <cell r="D194">
            <v>250</v>
          </cell>
          <cell r="E194" t="str">
            <v>tablet</v>
          </cell>
          <cell r="F194">
            <v>250</v>
          </cell>
          <cell r="G194">
            <v>250</v>
          </cell>
          <cell r="H194">
            <v>250</v>
          </cell>
          <cell r="I194">
            <v>3238.5439999999999</v>
          </cell>
          <cell r="J194">
            <v>3562.3984</v>
          </cell>
          <cell r="K194">
            <v>4274.8780799999995</v>
          </cell>
          <cell r="L194">
            <v>3600</v>
          </cell>
          <cell r="M194">
            <v>4300</v>
          </cell>
          <cell r="N194">
            <v>110</v>
          </cell>
          <cell r="O194">
            <v>110</v>
          </cell>
          <cell r="P194">
            <v>110</v>
          </cell>
          <cell r="Q194" t="str">
            <v xml:space="preserve"> D1326961</v>
          </cell>
          <cell r="R194">
            <v>45383</v>
          </cell>
          <cell r="S194" t="str">
            <v>KP02/13</v>
          </cell>
          <cell r="T194" t="str">
            <v>PT SINGGASANA WITRA SURYAMAS</v>
          </cell>
          <cell r="U194">
            <v>30</v>
          </cell>
          <cell r="V194">
            <v>0</v>
          </cell>
          <cell r="W194">
            <v>0</v>
          </cell>
          <cell r="X194">
            <v>40</v>
          </cell>
          <cell r="Y194">
            <v>20</v>
          </cell>
          <cell r="Z194">
            <v>20</v>
          </cell>
          <cell r="AA194">
            <v>20</v>
          </cell>
          <cell r="AB194">
            <v>20</v>
          </cell>
          <cell r="AC194">
            <v>20</v>
          </cell>
          <cell r="AD194">
            <v>20</v>
          </cell>
          <cell r="AE194">
            <v>20</v>
          </cell>
          <cell r="AF194">
            <v>20</v>
          </cell>
          <cell r="AG194">
            <v>20</v>
          </cell>
          <cell r="AH194">
            <v>20</v>
          </cell>
          <cell r="AI194">
            <v>20</v>
          </cell>
          <cell r="AJ194">
            <v>20</v>
          </cell>
          <cell r="AK194">
            <v>20</v>
          </cell>
          <cell r="AL194">
            <v>20</v>
          </cell>
          <cell r="AM194">
            <v>20</v>
          </cell>
          <cell r="AN194">
            <v>20</v>
          </cell>
          <cell r="AO194">
            <v>20</v>
          </cell>
          <cell r="AP194">
            <v>20</v>
          </cell>
          <cell r="AQ194">
            <v>20</v>
          </cell>
          <cell r="AR194">
            <v>20</v>
          </cell>
          <cell r="AS194">
            <v>20</v>
          </cell>
          <cell r="AT194">
            <v>20</v>
          </cell>
          <cell r="AU194">
            <v>20</v>
          </cell>
          <cell r="AV194">
            <v>20</v>
          </cell>
          <cell r="AW194">
            <v>20</v>
          </cell>
          <cell r="AX194">
            <v>20</v>
          </cell>
          <cell r="AY194">
            <v>20</v>
          </cell>
          <cell r="AZ194">
            <v>90</v>
          </cell>
          <cell r="BA194">
            <v>90</v>
          </cell>
          <cell r="BB194">
            <v>20</v>
          </cell>
          <cell r="BC194">
            <v>20</v>
          </cell>
        </row>
        <row r="195">
          <cell r="B195" t="str">
            <v>NERBN32</v>
          </cell>
          <cell r="C195" t="str">
            <v>Neurobion forte Tablet (12)</v>
          </cell>
          <cell r="D195">
            <v>250</v>
          </cell>
          <cell r="E195" t="str">
            <v>tablet</v>
          </cell>
          <cell r="F195">
            <v>250</v>
          </cell>
          <cell r="G195">
            <v>250</v>
          </cell>
          <cell r="H195">
            <v>250</v>
          </cell>
          <cell r="I195">
            <v>3173.7731200000003</v>
          </cell>
          <cell r="J195">
            <v>3491.1504320000008</v>
          </cell>
          <cell r="K195">
            <v>4189.3805184000012</v>
          </cell>
          <cell r="L195">
            <v>3500</v>
          </cell>
          <cell r="M195">
            <v>4200</v>
          </cell>
          <cell r="N195">
            <v>0</v>
          </cell>
          <cell r="O195">
            <v>250</v>
          </cell>
          <cell r="P195">
            <v>250</v>
          </cell>
          <cell r="Q195" t="str">
            <v>D1387963</v>
          </cell>
          <cell r="R195">
            <v>45425</v>
          </cell>
          <cell r="S195" t="str">
            <v>KP04/3</v>
          </cell>
          <cell r="T195" t="str">
            <v>PT Enseval Putera Megatrading</v>
          </cell>
          <cell r="U195">
            <v>45425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30</v>
          </cell>
          <cell r="AC195">
            <v>30</v>
          </cell>
          <cell r="AD195">
            <v>30</v>
          </cell>
          <cell r="AE195">
            <v>50</v>
          </cell>
          <cell r="AF195">
            <v>30</v>
          </cell>
          <cell r="AG195">
            <v>40</v>
          </cell>
          <cell r="AH195">
            <v>10</v>
          </cell>
          <cell r="AI195">
            <v>10</v>
          </cell>
          <cell r="AJ195">
            <v>10</v>
          </cell>
          <cell r="AK195">
            <v>10</v>
          </cell>
          <cell r="AL195">
            <v>50</v>
          </cell>
          <cell r="AM195">
            <v>20</v>
          </cell>
          <cell r="AN195">
            <v>20</v>
          </cell>
          <cell r="AO195">
            <v>20</v>
          </cell>
          <cell r="AP195">
            <v>20</v>
          </cell>
          <cell r="AQ195">
            <v>20</v>
          </cell>
          <cell r="AR195">
            <v>20</v>
          </cell>
          <cell r="AS195">
            <v>20</v>
          </cell>
          <cell r="AT195">
            <v>20</v>
          </cell>
          <cell r="AU195">
            <v>20</v>
          </cell>
          <cell r="AV195">
            <v>20</v>
          </cell>
          <cell r="AW195">
            <v>20</v>
          </cell>
          <cell r="AX195">
            <v>20</v>
          </cell>
          <cell r="AY195">
            <v>20</v>
          </cell>
          <cell r="AZ195">
            <v>250</v>
          </cell>
          <cell r="BA195">
            <v>250</v>
          </cell>
          <cell r="BB195">
            <v>0</v>
          </cell>
          <cell r="BC195">
            <v>0</v>
          </cell>
        </row>
        <row r="196">
          <cell r="B196" t="str">
            <v>NERBN33</v>
          </cell>
          <cell r="C196" t="str">
            <v>Neurobion forte Tablet (13)</v>
          </cell>
          <cell r="D196">
            <v>50</v>
          </cell>
          <cell r="E196" t="str">
            <v>tablet</v>
          </cell>
          <cell r="F196">
            <v>50</v>
          </cell>
          <cell r="G196">
            <v>50</v>
          </cell>
          <cell r="H196">
            <v>50</v>
          </cell>
          <cell r="I196">
            <v>3267.6181818181817</v>
          </cell>
          <cell r="J196">
            <v>3594.38</v>
          </cell>
          <cell r="K196">
            <v>4313.2560000000003</v>
          </cell>
          <cell r="L196">
            <v>3600</v>
          </cell>
          <cell r="M196">
            <v>4400</v>
          </cell>
          <cell r="N196">
            <v>0</v>
          </cell>
          <cell r="O196">
            <v>250</v>
          </cell>
          <cell r="P196">
            <v>250</v>
          </cell>
          <cell r="Q196" t="str">
            <v>E0037998</v>
          </cell>
          <cell r="R196">
            <v>45444</v>
          </cell>
          <cell r="S196" t="str">
            <v>KP04/9</v>
          </cell>
          <cell r="T196" t="str">
            <v>PT KUDAMAS JAYA MAKMUR SENTOSA</v>
          </cell>
          <cell r="U196">
            <v>45444</v>
          </cell>
          <cell r="V196">
            <v>45444</v>
          </cell>
          <cell r="W196">
            <v>45444</v>
          </cell>
          <cell r="X196">
            <v>45444</v>
          </cell>
          <cell r="Y196">
            <v>45444</v>
          </cell>
          <cell r="Z196">
            <v>45444</v>
          </cell>
          <cell r="AA196">
            <v>45444</v>
          </cell>
          <cell r="AB196">
            <v>45444</v>
          </cell>
          <cell r="AC196">
            <v>45444</v>
          </cell>
          <cell r="AD196">
            <v>45444</v>
          </cell>
          <cell r="AE196">
            <v>45444</v>
          </cell>
          <cell r="AF196">
            <v>45444</v>
          </cell>
          <cell r="AG196">
            <v>45444</v>
          </cell>
          <cell r="AH196">
            <v>45444</v>
          </cell>
          <cell r="AI196">
            <v>45444</v>
          </cell>
          <cell r="AJ196">
            <v>45444</v>
          </cell>
          <cell r="AK196">
            <v>45444</v>
          </cell>
          <cell r="AL196">
            <v>45444</v>
          </cell>
          <cell r="AM196">
            <v>45444</v>
          </cell>
          <cell r="AN196">
            <v>45444</v>
          </cell>
          <cell r="AO196">
            <v>45444</v>
          </cell>
          <cell r="AP196">
            <v>45444</v>
          </cell>
          <cell r="AQ196">
            <v>45444</v>
          </cell>
          <cell r="AR196">
            <v>45444</v>
          </cell>
          <cell r="AS196">
            <v>30</v>
          </cell>
          <cell r="AT196">
            <v>20</v>
          </cell>
          <cell r="AU196">
            <v>50</v>
          </cell>
          <cell r="AV196">
            <v>15</v>
          </cell>
          <cell r="AW196">
            <v>15</v>
          </cell>
          <cell r="AX196">
            <v>15</v>
          </cell>
          <cell r="AY196">
            <v>15</v>
          </cell>
          <cell r="AZ196">
            <v>115</v>
          </cell>
          <cell r="BA196">
            <v>115</v>
          </cell>
          <cell r="BB196">
            <v>135</v>
          </cell>
          <cell r="BC196">
            <v>135</v>
          </cell>
        </row>
        <row r="197">
          <cell r="B197" t="str">
            <v>NWDTS15</v>
          </cell>
          <cell r="C197" t="str">
            <v>New Diatab tab (5)</v>
          </cell>
          <cell r="D197">
            <v>100</v>
          </cell>
          <cell r="E197" t="str">
            <v>tablet</v>
          </cell>
          <cell r="F197">
            <v>100</v>
          </cell>
          <cell r="G197">
            <v>100</v>
          </cell>
          <cell r="H197">
            <v>100</v>
          </cell>
          <cell r="I197">
            <v>499.99999999999994</v>
          </cell>
          <cell r="J197">
            <v>550</v>
          </cell>
          <cell r="K197">
            <v>660</v>
          </cell>
          <cell r="L197">
            <v>600</v>
          </cell>
          <cell r="M197">
            <v>700</v>
          </cell>
          <cell r="N197">
            <v>94</v>
          </cell>
          <cell r="O197">
            <v>94</v>
          </cell>
          <cell r="P197">
            <v>94</v>
          </cell>
          <cell r="Q197" t="str">
            <v>21209003</v>
          </cell>
          <cell r="R197">
            <v>45536</v>
          </cell>
          <cell r="S197" t="str">
            <v>KP10/20</v>
          </cell>
          <cell r="T197" t="str">
            <v>PT KUDAMAS JAYA MAKMUR SENTOSA</v>
          </cell>
          <cell r="U197">
            <v>45536</v>
          </cell>
          <cell r="V197">
            <v>0</v>
          </cell>
          <cell r="W197">
            <v>0</v>
          </cell>
          <cell r="X197">
            <v>12</v>
          </cell>
          <cell r="Y197">
            <v>12</v>
          </cell>
          <cell r="Z197">
            <v>12</v>
          </cell>
          <cell r="AA197">
            <v>20</v>
          </cell>
          <cell r="AB197">
            <v>20</v>
          </cell>
          <cell r="AC197">
            <v>20</v>
          </cell>
          <cell r="AD197">
            <v>20</v>
          </cell>
          <cell r="AE197">
            <v>20</v>
          </cell>
          <cell r="AF197">
            <v>20</v>
          </cell>
          <cell r="AG197">
            <v>12</v>
          </cell>
          <cell r="AH197">
            <v>25</v>
          </cell>
          <cell r="AI197">
            <v>25</v>
          </cell>
          <cell r="AJ197">
            <v>25</v>
          </cell>
          <cell r="AK197">
            <v>25</v>
          </cell>
          <cell r="AL197">
            <v>25</v>
          </cell>
          <cell r="AM197">
            <v>25</v>
          </cell>
          <cell r="AN197">
            <v>24</v>
          </cell>
          <cell r="AO197">
            <v>24</v>
          </cell>
          <cell r="AP197">
            <v>24</v>
          </cell>
          <cell r="AQ197">
            <v>24</v>
          </cell>
          <cell r="AR197">
            <v>24</v>
          </cell>
          <cell r="AS197">
            <v>24</v>
          </cell>
          <cell r="AT197">
            <v>24</v>
          </cell>
          <cell r="AU197">
            <v>1</v>
          </cell>
          <cell r="AV197">
            <v>1</v>
          </cell>
          <cell r="AW197">
            <v>1</v>
          </cell>
          <cell r="AX197">
            <v>1</v>
          </cell>
          <cell r="AY197">
            <v>1</v>
          </cell>
          <cell r="AZ197">
            <v>94</v>
          </cell>
          <cell r="BA197">
            <v>94</v>
          </cell>
          <cell r="BB197">
            <v>0</v>
          </cell>
          <cell r="BC197">
            <v>0</v>
          </cell>
        </row>
        <row r="198">
          <cell r="B198" t="str">
            <v>OBHRL21</v>
          </cell>
          <cell r="C198" t="str">
            <v>OB Herbal 100 mL (11)</v>
          </cell>
          <cell r="D198">
            <v>1</v>
          </cell>
          <cell r="E198" t="str">
            <v>botol</v>
          </cell>
          <cell r="F198">
            <v>1</v>
          </cell>
          <cell r="G198">
            <v>1</v>
          </cell>
          <cell r="H198">
            <v>1</v>
          </cell>
          <cell r="I198">
            <v>17338.181818181816</v>
          </cell>
          <cell r="J198">
            <v>19072</v>
          </cell>
          <cell r="K198">
            <v>22886.399999999998</v>
          </cell>
          <cell r="L198">
            <v>19100</v>
          </cell>
          <cell r="M198">
            <v>22900</v>
          </cell>
          <cell r="N198">
            <v>0</v>
          </cell>
          <cell r="O198">
            <v>10</v>
          </cell>
          <cell r="P198">
            <v>10</v>
          </cell>
          <cell r="Q198" t="str">
            <v>AD007A22</v>
          </cell>
          <cell r="R198">
            <v>45292</v>
          </cell>
          <cell r="S198" t="str">
            <v>KP04/4</v>
          </cell>
          <cell r="T198" t="str">
            <v>PT KUDAMAS JAYA MAKMUR SENTOSA</v>
          </cell>
          <cell r="U198">
            <v>45292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10</v>
          </cell>
          <cell r="BC198">
            <v>10</v>
          </cell>
        </row>
        <row r="199">
          <cell r="B199" t="str">
            <v>OBHRL11</v>
          </cell>
          <cell r="C199" t="str">
            <v>OB Herbal 60 mL (11)</v>
          </cell>
          <cell r="D199">
            <v>1</v>
          </cell>
          <cell r="E199" t="str">
            <v>botol</v>
          </cell>
          <cell r="F199">
            <v>1</v>
          </cell>
          <cell r="G199">
            <v>1</v>
          </cell>
          <cell r="H199">
            <v>1</v>
          </cell>
          <cell r="I199">
            <v>11931.81818181818</v>
          </cell>
          <cell r="J199">
            <v>13125</v>
          </cell>
          <cell r="K199">
            <v>15750</v>
          </cell>
          <cell r="L199">
            <v>13200</v>
          </cell>
          <cell r="M199">
            <v>15800</v>
          </cell>
          <cell r="N199">
            <v>1</v>
          </cell>
          <cell r="O199">
            <v>1</v>
          </cell>
          <cell r="P199">
            <v>1</v>
          </cell>
          <cell r="Q199" t="str">
            <v>AD002K21</v>
          </cell>
          <cell r="R199">
            <v>45231</v>
          </cell>
          <cell r="S199" t="str">
            <v>KP03/14</v>
          </cell>
          <cell r="T199" t="str">
            <v>PT KUDAMAS JAYA MAKMUR SENTOSA</v>
          </cell>
          <cell r="U199">
            <v>45231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1</v>
          </cell>
          <cell r="AB199">
            <v>1</v>
          </cell>
          <cell r="AC199">
            <v>1</v>
          </cell>
          <cell r="AD199">
            <v>1</v>
          </cell>
          <cell r="AE199">
            <v>1</v>
          </cell>
          <cell r="AF199">
            <v>1</v>
          </cell>
          <cell r="AG199">
            <v>1</v>
          </cell>
          <cell r="AH199">
            <v>1</v>
          </cell>
          <cell r="AI199">
            <v>1</v>
          </cell>
          <cell r="AJ199">
            <v>1</v>
          </cell>
          <cell r="AK199">
            <v>1</v>
          </cell>
          <cell r="AL199">
            <v>1</v>
          </cell>
          <cell r="AM199">
            <v>1</v>
          </cell>
          <cell r="AN199">
            <v>1</v>
          </cell>
          <cell r="AO199">
            <v>1</v>
          </cell>
          <cell r="AP199">
            <v>1</v>
          </cell>
          <cell r="AQ199">
            <v>1</v>
          </cell>
          <cell r="AR199">
            <v>1</v>
          </cell>
          <cell r="AS199">
            <v>1</v>
          </cell>
          <cell r="AT199">
            <v>1</v>
          </cell>
          <cell r="AU199">
            <v>1</v>
          </cell>
          <cell r="AV199">
            <v>1</v>
          </cell>
          <cell r="AW199">
            <v>1</v>
          </cell>
          <cell r="AX199">
            <v>1</v>
          </cell>
          <cell r="AY199">
            <v>1</v>
          </cell>
          <cell r="AZ199">
            <v>1</v>
          </cell>
          <cell r="BA199">
            <v>1</v>
          </cell>
          <cell r="BB199">
            <v>0</v>
          </cell>
          <cell r="BC199">
            <v>0</v>
          </cell>
        </row>
        <row r="200">
          <cell r="B200" t="str">
            <v>OBHRL12</v>
          </cell>
          <cell r="C200" t="str">
            <v>OB Herbal 60 mL (12)</v>
          </cell>
          <cell r="D200">
            <v>1</v>
          </cell>
          <cell r="E200" t="str">
            <v>botol</v>
          </cell>
          <cell r="F200">
            <v>1</v>
          </cell>
          <cell r="G200">
            <v>1</v>
          </cell>
          <cell r="H200">
            <v>1</v>
          </cell>
          <cell r="I200">
            <v>11931.81818181818</v>
          </cell>
          <cell r="J200">
            <v>13125</v>
          </cell>
          <cell r="K200">
            <v>15750</v>
          </cell>
          <cell r="L200">
            <v>13200</v>
          </cell>
          <cell r="M200">
            <v>15800</v>
          </cell>
          <cell r="N200">
            <v>9</v>
          </cell>
          <cell r="O200">
            <v>9</v>
          </cell>
          <cell r="P200">
            <v>9</v>
          </cell>
          <cell r="Q200" t="str">
            <v>AD013B22</v>
          </cell>
          <cell r="R200">
            <v>45323</v>
          </cell>
          <cell r="S200" t="str">
            <v>KP03/14</v>
          </cell>
          <cell r="T200" t="str">
            <v>PT KUDAMAS JAYA MAKMUR SENTOSA</v>
          </cell>
          <cell r="U200">
            <v>45323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1</v>
          </cell>
          <cell r="AB200">
            <v>1</v>
          </cell>
          <cell r="AC200">
            <v>1</v>
          </cell>
          <cell r="AD200">
            <v>1</v>
          </cell>
          <cell r="AE200">
            <v>1</v>
          </cell>
          <cell r="AF200">
            <v>1</v>
          </cell>
          <cell r="AG200">
            <v>1</v>
          </cell>
          <cell r="AH200">
            <v>1</v>
          </cell>
          <cell r="AI200">
            <v>1</v>
          </cell>
          <cell r="AJ200">
            <v>1</v>
          </cell>
          <cell r="AK200">
            <v>1</v>
          </cell>
          <cell r="AL200">
            <v>1</v>
          </cell>
          <cell r="AM200">
            <v>1</v>
          </cell>
          <cell r="AN200">
            <v>1</v>
          </cell>
          <cell r="AO200">
            <v>1</v>
          </cell>
          <cell r="AP200">
            <v>1</v>
          </cell>
          <cell r="AQ200">
            <v>1</v>
          </cell>
          <cell r="AR200">
            <v>1</v>
          </cell>
          <cell r="AS200">
            <v>1</v>
          </cell>
          <cell r="AT200">
            <v>1</v>
          </cell>
          <cell r="AU200">
            <v>1</v>
          </cell>
          <cell r="AV200">
            <v>1</v>
          </cell>
          <cell r="AW200">
            <v>1</v>
          </cell>
          <cell r="AX200">
            <v>1</v>
          </cell>
          <cell r="AY200">
            <v>1</v>
          </cell>
          <cell r="AZ200">
            <v>1</v>
          </cell>
          <cell r="BA200">
            <v>1</v>
          </cell>
          <cell r="BB200">
            <v>8</v>
          </cell>
          <cell r="BC200">
            <v>8</v>
          </cell>
        </row>
        <row r="201">
          <cell r="B201" t="str">
            <v>OMEIJ3</v>
          </cell>
          <cell r="C201" t="str">
            <v>Omeprazole 2% (10mL) Injeksi (3)</v>
          </cell>
          <cell r="D201">
            <v>1</v>
          </cell>
          <cell r="E201" t="str">
            <v>vial</v>
          </cell>
          <cell r="F201">
            <v>1</v>
          </cell>
          <cell r="G201">
            <v>1</v>
          </cell>
          <cell r="H201">
            <v>1</v>
          </cell>
          <cell r="I201">
            <v>13759.999999999998</v>
          </cell>
          <cell r="J201">
            <v>15136</v>
          </cell>
          <cell r="K201">
            <v>18163.2</v>
          </cell>
          <cell r="L201">
            <v>15200</v>
          </cell>
          <cell r="M201">
            <v>18200</v>
          </cell>
          <cell r="N201">
            <v>0</v>
          </cell>
          <cell r="O201">
            <v>3</v>
          </cell>
          <cell r="P201">
            <v>3</v>
          </cell>
          <cell r="Q201" t="str">
            <v>PSN73750</v>
          </cell>
          <cell r="R201">
            <v>45992</v>
          </cell>
          <cell r="S201" t="str">
            <v>KP04/4</v>
          </cell>
          <cell r="T201" t="str">
            <v>PT KUDAMAS JAYA MAKMUR SENTOSA</v>
          </cell>
          <cell r="U201">
            <v>45992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2</v>
          </cell>
          <cell r="BC201">
            <v>2</v>
          </cell>
        </row>
        <row r="202">
          <cell r="B202" t="str">
            <v>OMZ6</v>
          </cell>
          <cell r="C202" t="str">
            <v>Omeprazole kapsul 20 mg (6)</v>
          </cell>
          <cell r="D202">
            <v>100</v>
          </cell>
          <cell r="E202" t="str">
            <v>tablet</v>
          </cell>
          <cell r="F202">
            <v>100</v>
          </cell>
          <cell r="G202">
            <v>100</v>
          </cell>
          <cell r="H202">
            <v>100</v>
          </cell>
          <cell r="I202">
            <v>214.89105454545458</v>
          </cell>
          <cell r="J202">
            <v>236.38016000000005</v>
          </cell>
          <cell r="K202">
            <v>283.65619200000003</v>
          </cell>
          <cell r="L202">
            <v>300</v>
          </cell>
          <cell r="M202">
            <v>300</v>
          </cell>
          <cell r="N202">
            <v>210</v>
          </cell>
          <cell r="O202">
            <v>210</v>
          </cell>
          <cell r="P202">
            <v>210</v>
          </cell>
          <cell r="Q202" t="str">
            <v xml:space="preserve"> 220206280</v>
          </cell>
          <cell r="R202">
            <v>45323</v>
          </cell>
          <cell r="S202" t="str">
            <v>KP03/3</v>
          </cell>
          <cell r="T202" t="str">
            <v>PT PLANET EXCELENCIA PHARMACY</v>
          </cell>
          <cell r="U202">
            <v>10</v>
          </cell>
          <cell r="V202">
            <v>0</v>
          </cell>
          <cell r="W202">
            <v>0</v>
          </cell>
          <cell r="X202">
            <v>20</v>
          </cell>
          <cell r="Y202">
            <v>40</v>
          </cell>
          <cell r="Z202">
            <v>30</v>
          </cell>
          <cell r="AA202">
            <v>40</v>
          </cell>
          <cell r="AB202">
            <v>20</v>
          </cell>
          <cell r="AC202">
            <v>20</v>
          </cell>
          <cell r="AD202">
            <v>20</v>
          </cell>
          <cell r="AE202">
            <v>20</v>
          </cell>
          <cell r="AF202">
            <v>20</v>
          </cell>
          <cell r="AG202">
            <v>20</v>
          </cell>
          <cell r="AH202">
            <v>20</v>
          </cell>
          <cell r="AI202">
            <v>20</v>
          </cell>
          <cell r="AJ202">
            <v>20</v>
          </cell>
          <cell r="AK202">
            <v>20</v>
          </cell>
          <cell r="AL202">
            <v>20</v>
          </cell>
          <cell r="AM202">
            <v>20</v>
          </cell>
          <cell r="AN202">
            <v>20</v>
          </cell>
          <cell r="AO202">
            <v>20</v>
          </cell>
          <cell r="AP202">
            <v>20</v>
          </cell>
          <cell r="AQ202">
            <v>20</v>
          </cell>
          <cell r="AR202">
            <v>20</v>
          </cell>
          <cell r="AS202">
            <v>20</v>
          </cell>
          <cell r="AT202">
            <v>20</v>
          </cell>
          <cell r="AU202">
            <v>20</v>
          </cell>
          <cell r="AV202">
            <v>20</v>
          </cell>
          <cell r="AW202">
            <v>20</v>
          </cell>
          <cell r="AX202">
            <v>20</v>
          </cell>
          <cell r="AY202">
            <v>20</v>
          </cell>
          <cell r="AZ202">
            <v>160</v>
          </cell>
          <cell r="BA202">
            <v>160</v>
          </cell>
          <cell r="BB202">
            <v>50</v>
          </cell>
          <cell r="BC202">
            <v>50</v>
          </cell>
        </row>
        <row r="203">
          <cell r="B203" t="str">
            <v>OMZ7</v>
          </cell>
          <cell r="C203" t="str">
            <v>Omeprazole kapsul 20 mg (7)</v>
          </cell>
          <cell r="D203">
            <v>100</v>
          </cell>
          <cell r="E203" t="str">
            <v>tablet</v>
          </cell>
          <cell r="F203">
            <v>100</v>
          </cell>
          <cell r="G203">
            <v>100</v>
          </cell>
          <cell r="H203">
            <v>100</v>
          </cell>
          <cell r="I203">
            <v>371.2</v>
          </cell>
          <cell r="J203">
            <v>408.32</v>
          </cell>
          <cell r="K203">
            <v>489.98399999999998</v>
          </cell>
          <cell r="L203">
            <v>500</v>
          </cell>
          <cell r="M203">
            <v>500</v>
          </cell>
          <cell r="N203">
            <v>0</v>
          </cell>
          <cell r="O203">
            <v>600</v>
          </cell>
          <cell r="P203">
            <v>600</v>
          </cell>
          <cell r="Q203" t="str">
            <v>2201038</v>
          </cell>
          <cell r="R203">
            <v>45292</v>
          </cell>
          <cell r="S203" t="str">
            <v>KP04/5</v>
          </cell>
          <cell r="T203" t="str">
            <v>PT PENTA VALENT</v>
          </cell>
          <cell r="U203">
            <v>45292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60</v>
          </cell>
          <cell r="AF203">
            <v>20</v>
          </cell>
          <cell r="AG203">
            <v>40</v>
          </cell>
          <cell r="AH203">
            <v>20</v>
          </cell>
          <cell r="AI203">
            <v>20</v>
          </cell>
          <cell r="AJ203">
            <v>20</v>
          </cell>
          <cell r="AK203">
            <v>20</v>
          </cell>
          <cell r="AL203">
            <v>10</v>
          </cell>
          <cell r="AM203">
            <v>50</v>
          </cell>
          <cell r="AN203">
            <v>50</v>
          </cell>
          <cell r="AO203">
            <v>50</v>
          </cell>
          <cell r="AP203">
            <v>20</v>
          </cell>
          <cell r="AQ203">
            <v>20</v>
          </cell>
          <cell r="AR203">
            <v>20</v>
          </cell>
          <cell r="AS203">
            <v>30</v>
          </cell>
          <cell r="AT203">
            <v>10</v>
          </cell>
          <cell r="AU203">
            <v>20</v>
          </cell>
          <cell r="AV203">
            <v>35</v>
          </cell>
          <cell r="AW203">
            <v>35</v>
          </cell>
          <cell r="AX203">
            <v>35</v>
          </cell>
          <cell r="AY203">
            <v>35</v>
          </cell>
          <cell r="AZ203">
            <v>415</v>
          </cell>
          <cell r="BA203">
            <v>415</v>
          </cell>
          <cell r="BB203">
            <v>185</v>
          </cell>
          <cell r="BC203">
            <v>185</v>
          </cell>
        </row>
        <row r="204">
          <cell r="B204" t="str">
            <v>ONDJ1</v>
          </cell>
          <cell r="C204" t="str">
            <v>Ondansetron 2 mg/ mL (2 mL)</v>
          </cell>
          <cell r="D204">
            <v>5</v>
          </cell>
          <cell r="E204" t="str">
            <v>ampul</v>
          </cell>
          <cell r="F204">
            <v>5</v>
          </cell>
          <cell r="G204">
            <v>5</v>
          </cell>
          <cell r="H204">
            <v>5</v>
          </cell>
          <cell r="I204">
            <v>5000</v>
          </cell>
          <cell r="J204">
            <v>5500</v>
          </cell>
          <cell r="K204">
            <v>6600</v>
          </cell>
          <cell r="L204">
            <v>5500</v>
          </cell>
          <cell r="M204">
            <v>6600</v>
          </cell>
          <cell r="N204">
            <v>3</v>
          </cell>
          <cell r="O204">
            <v>3</v>
          </cell>
          <cell r="P204">
            <v>3</v>
          </cell>
          <cell r="Q204" t="str">
            <v>IODSA10003-2</v>
          </cell>
          <cell r="R204">
            <v>3</v>
          </cell>
          <cell r="S204" t="str">
            <v>KP11/9</v>
          </cell>
          <cell r="T204" t="str">
            <v>PT.ENSEVAL PUTERA MEGATRADING</v>
          </cell>
          <cell r="U204">
            <v>3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3</v>
          </cell>
          <cell r="BC204">
            <v>3</v>
          </cell>
        </row>
        <row r="205">
          <cell r="B205" t="str">
            <v>ORLT15</v>
          </cell>
          <cell r="C205" t="str">
            <v>Oralit 200 mL sachet (5)</v>
          </cell>
          <cell r="D205">
            <v>100</v>
          </cell>
          <cell r="E205" t="str">
            <v>sachet</v>
          </cell>
          <cell r="F205">
            <v>100</v>
          </cell>
          <cell r="G205">
            <v>100</v>
          </cell>
          <cell r="H205">
            <v>100</v>
          </cell>
          <cell r="I205">
            <v>345.5</v>
          </cell>
          <cell r="J205">
            <v>380.05</v>
          </cell>
          <cell r="K205">
            <v>456.06</v>
          </cell>
          <cell r="L205">
            <v>400</v>
          </cell>
          <cell r="M205">
            <v>500</v>
          </cell>
          <cell r="N205">
            <v>223</v>
          </cell>
          <cell r="O205">
            <v>223</v>
          </cell>
          <cell r="P205">
            <v>223</v>
          </cell>
          <cell r="Q205" t="str">
            <v>26373166CC</v>
          </cell>
          <cell r="R205">
            <v>45169</v>
          </cell>
          <cell r="S205">
            <v>2802617390</v>
          </cell>
          <cell r="T205" t="str">
            <v>PT KIMIA FARMA</v>
          </cell>
          <cell r="U205">
            <v>2802616320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223</v>
          </cell>
          <cell r="BC205">
            <v>223</v>
          </cell>
        </row>
        <row r="206">
          <cell r="B206" t="str">
            <v>ORLT16</v>
          </cell>
          <cell r="C206" t="str">
            <v>Oralit 200 mL sachet (6)/FEFO</v>
          </cell>
          <cell r="D206">
            <v>100</v>
          </cell>
          <cell r="E206" t="str">
            <v>sachet</v>
          </cell>
          <cell r="F206">
            <v>100</v>
          </cell>
          <cell r="G206">
            <v>100</v>
          </cell>
          <cell r="H206">
            <v>100</v>
          </cell>
          <cell r="I206">
            <v>718.55</v>
          </cell>
          <cell r="J206">
            <v>790.40499999999997</v>
          </cell>
          <cell r="K206">
            <v>948.48599999999988</v>
          </cell>
          <cell r="L206">
            <v>800</v>
          </cell>
          <cell r="M206">
            <v>1000</v>
          </cell>
          <cell r="N206">
            <v>209</v>
          </cell>
          <cell r="O206">
            <v>209</v>
          </cell>
          <cell r="P206">
            <v>209</v>
          </cell>
          <cell r="Q206" t="str">
            <v>J92699B</v>
          </cell>
          <cell r="R206">
            <v>44846</v>
          </cell>
          <cell r="S206" t="str">
            <v>KP01/008</v>
          </cell>
          <cell r="T206" t="str">
            <v>PT KIMIA FARMA</v>
          </cell>
          <cell r="U206">
            <v>44846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5</v>
          </cell>
          <cell r="AV206">
            <v>5</v>
          </cell>
          <cell r="AW206">
            <v>5</v>
          </cell>
          <cell r="AX206">
            <v>5</v>
          </cell>
          <cell r="AY206">
            <v>5</v>
          </cell>
          <cell r="AZ206">
            <v>5</v>
          </cell>
          <cell r="BA206">
            <v>5</v>
          </cell>
          <cell r="BB206">
            <v>204</v>
          </cell>
          <cell r="BC206">
            <v>204</v>
          </cell>
        </row>
        <row r="207">
          <cell r="B207" t="str">
            <v>PCTD1</v>
          </cell>
          <cell r="C207" t="str">
            <v>Paracetamol Drop 15 mL</v>
          </cell>
          <cell r="D207">
            <v>1</v>
          </cell>
          <cell r="E207" t="str">
            <v>botol</v>
          </cell>
          <cell r="F207">
            <v>1</v>
          </cell>
          <cell r="G207">
            <v>1</v>
          </cell>
          <cell r="H207">
            <v>1</v>
          </cell>
          <cell r="I207">
            <v>6170.9090909090901</v>
          </cell>
          <cell r="J207">
            <v>6788</v>
          </cell>
          <cell r="K207">
            <v>8145.5999999999995</v>
          </cell>
          <cell r="L207">
            <v>6800</v>
          </cell>
          <cell r="M207">
            <v>8200</v>
          </cell>
          <cell r="N207">
            <v>3</v>
          </cell>
          <cell r="O207">
            <v>3</v>
          </cell>
          <cell r="P207">
            <v>3</v>
          </cell>
          <cell r="Q207" t="str">
            <v>S1205BA</v>
          </cell>
          <cell r="R207">
            <v>45261</v>
          </cell>
          <cell r="S207" t="str">
            <v>KP02/9</v>
          </cell>
          <cell r="T207" t="str">
            <v>PT PLANET EXCELENCIA PHARMACY</v>
          </cell>
          <cell r="U207">
            <v>45261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3</v>
          </cell>
          <cell r="BC207">
            <v>3</v>
          </cell>
        </row>
        <row r="208">
          <cell r="B208" t="str">
            <v>PCTS2</v>
          </cell>
          <cell r="C208" t="str">
            <v>Paracetamol Syrup 120mg/5mL (60mL) (2)</v>
          </cell>
          <cell r="D208">
            <v>1</v>
          </cell>
          <cell r="E208" t="str">
            <v>botol</v>
          </cell>
          <cell r="F208">
            <v>1</v>
          </cell>
          <cell r="G208">
            <v>1</v>
          </cell>
          <cell r="H208">
            <v>1</v>
          </cell>
          <cell r="I208">
            <v>4773</v>
          </cell>
          <cell r="J208">
            <v>5250.3</v>
          </cell>
          <cell r="K208">
            <v>6300.36</v>
          </cell>
          <cell r="L208">
            <v>5300</v>
          </cell>
          <cell r="M208">
            <v>6400</v>
          </cell>
          <cell r="N208">
            <v>2</v>
          </cell>
          <cell r="O208">
            <v>2</v>
          </cell>
          <cell r="P208">
            <v>2</v>
          </cell>
          <cell r="Q208" t="str">
            <v>004212</v>
          </cell>
          <cell r="R208">
            <v>45809</v>
          </cell>
          <cell r="S208" t="str">
            <v>KP10/7</v>
          </cell>
          <cell r="T208" t="str">
            <v>PT.SINGGASANA WITRA SURYAMAS</v>
          </cell>
          <cell r="U208">
            <v>45809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2</v>
          </cell>
          <cell r="BC208">
            <v>2</v>
          </cell>
        </row>
        <row r="209">
          <cell r="B209" t="str">
            <v>PCTS3</v>
          </cell>
          <cell r="C209" t="str">
            <v>Paracetamol Syrup 120mg/5mL (60mL) (3)</v>
          </cell>
          <cell r="D209">
            <v>1</v>
          </cell>
          <cell r="E209" t="str">
            <v>botol</v>
          </cell>
          <cell r="F209">
            <v>1</v>
          </cell>
          <cell r="G209">
            <v>1</v>
          </cell>
          <cell r="H209">
            <v>1</v>
          </cell>
          <cell r="I209">
            <v>2500</v>
          </cell>
          <cell r="J209">
            <v>2750</v>
          </cell>
          <cell r="K209">
            <v>3300</v>
          </cell>
          <cell r="L209">
            <v>2800</v>
          </cell>
          <cell r="M209">
            <v>3300</v>
          </cell>
          <cell r="N209">
            <v>2</v>
          </cell>
          <cell r="O209">
            <v>2</v>
          </cell>
          <cell r="P209">
            <v>2</v>
          </cell>
          <cell r="Q209" t="str">
            <v>A12079</v>
          </cell>
          <cell r="R209">
            <v>45597</v>
          </cell>
          <cell r="S209" t="str">
            <v>KP01/03</v>
          </cell>
          <cell r="T209" t="str">
            <v>PT KUDAMAS JAYA MAKMUR SENTOSA</v>
          </cell>
          <cell r="U209">
            <v>45597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1</v>
          </cell>
          <cell r="AO209">
            <v>1</v>
          </cell>
          <cell r="AP209">
            <v>1</v>
          </cell>
          <cell r="AQ209">
            <v>1</v>
          </cell>
          <cell r="AR209">
            <v>1</v>
          </cell>
          <cell r="AS209">
            <v>1</v>
          </cell>
          <cell r="AT209">
            <v>1</v>
          </cell>
          <cell r="AU209">
            <v>1</v>
          </cell>
          <cell r="AV209">
            <v>1</v>
          </cell>
          <cell r="AW209">
            <v>1</v>
          </cell>
          <cell r="AX209">
            <v>1</v>
          </cell>
          <cell r="AY209">
            <v>1</v>
          </cell>
          <cell r="AZ209">
            <v>1</v>
          </cell>
          <cell r="BA209">
            <v>1</v>
          </cell>
          <cell r="BB209">
            <v>1</v>
          </cell>
          <cell r="BC209">
            <v>1</v>
          </cell>
        </row>
        <row r="210">
          <cell r="B210" t="str">
            <v>PRCT17</v>
          </cell>
          <cell r="C210" t="str">
            <v>Paracetamol tablet 500mg (PCT) (17)</v>
          </cell>
          <cell r="D210">
            <v>100</v>
          </cell>
          <cell r="E210" t="str">
            <v>tablet</v>
          </cell>
          <cell r="F210">
            <v>100</v>
          </cell>
          <cell r="G210">
            <v>100</v>
          </cell>
          <cell r="H210">
            <v>100</v>
          </cell>
          <cell r="I210">
            <v>184</v>
          </cell>
          <cell r="J210">
            <v>202.4</v>
          </cell>
          <cell r="K210">
            <v>242.88</v>
          </cell>
          <cell r="L210">
            <v>300</v>
          </cell>
          <cell r="M210">
            <v>300</v>
          </cell>
          <cell r="N210">
            <v>255</v>
          </cell>
          <cell r="O210">
            <v>255</v>
          </cell>
          <cell r="P210">
            <v>255</v>
          </cell>
          <cell r="Q210" t="str">
            <v>00821K0250</v>
          </cell>
          <cell r="R210">
            <v>46327</v>
          </cell>
          <cell r="S210" t="str">
            <v>KP03/8</v>
          </cell>
          <cell r="T210" t="str">
            <v>PT PENTA VALENT</v>
          </cell>
          <cell r="U210">
            <v>20</v>
          </cell>
          <cell r="V210">
            <v>0</v>
          </cell>
          <cell r="W210">
            <v>0</v>
          </cell>
          <cell r="X210">
            <v>70</v>
          </cell>
          <cell r="Y210">
            <v>40</v>
          </cell>
          <cell r="Z210">
            <v>10</v>
          </cell>
          <cell r="AA210">
            <v>10</v>
          </cell>
          <cell r="AB210">
            <v>20</v>
          </cell>
          <cell r="AC210">
            <v>20</v>
          </cell>
          <cell r="AD210">
            <v>20</v>
          </cell>
          <cell r="AE210">
            <v>25</v>
          </cell>
          <cell r="AF210">
            <v>20</v>
          </cell>
          <cell r="AG210">
            <v>20</v>
          </cell>
          <cell r="AH210">
            <v>25</v>
          </cell>
          <cell r="AI210">
            <v>25</v>
          </cell>
          <cell r="AJ210">
            <v>25</v>
          </cell>
          <cell r="AK210">
            <v>25</v>
          </cell>
          <cell r="AL210">
            <v>25</v>
          </cell>
          <cell r="AM210">
            <v>10</v>
          </cell>
          <cell r="AN210">
            <v>15</v>
          </cell>
          <cell r="AO210">
            <v>15</v>
          </cell>
          <cell r="AP210">
            <v>15</v>
          </cell>
          <cell r="AQ210">
            <v>15</v>
          </cell>
          <cell r="AR210">
            <v>15</v>
          </cell>
          <cell r="AS210">
            <v>15</v>
          </cell>
          <cell r="AT210">
            <v>15</v>
          </cell>
          <cell r="AU210">
            <v>15</v>
          </cell>
          <cell r="AV210">
            <v>15</v>
          </cell>
          <cell r="AW210">
            <v>15</v>
          </cell>
          <cell r="AX210">
            <v>15</v>
          </cell>
          <cell r="AY210">
            <v>15</v>
          </cell>
          <cell r="AZ210">
            <v>265</v>
          </cell>
          <cell r="BA210">
            <v>265</v>
          </cell>
          <cell r="BB210">
            <v>0</v>
          </cell>
          <cell r="BC210">
            <v>0</v>
          </cell>
        </row>
        <row r="211">
          <cell r="B211" t="str">
            <v>PRCT18</v>
          </cell>
          <cell r="C211" t="str">
            <v>Paracetamol tablet 500mg (PCT) (18)</v>
          </cell>
          <cell r="D211">
            <v>100</v>
          </cell>
          <cell r="E211" t="str">
            <v>tablet</v>
          </cell>
          <cell r="F211">
            <v>100</v>
          </cell>
          <cell r="G211">
            <v>100</v>
          </cell>
          <cell r="H211">
            <v>100</v>
          </cell>
          <cell r="I211">
            <v>167.5</v>
          </cell>
          <cell r="J211">
            <v>184.25000000000003</v>
          </cell>
          <cell r="K211">
            <v>221.10000000000002</v>
          </cell>
          <cell r="L211">
            <v>200</v>
          </cell>
          <cell r="M211">
            <v>300</v>
          </cell>
          <cell r="N211">
            <v>0</v>
          </cell>
          <cell r="O211">
            <v>300</v>
          </cell>
          <cell r="P211">
            <v>300</v>
          </cell>
          <cell r="Q211" t="str">
            <v>020624</v>
          </cell>
          <cell r="R211">
            <v>46419</v>
          </cell>
          <cell r="S211" t="str">
            <v>KP04/2</v>
          </cell>
          <cell r="T211" t="str">
            <v>PT SINGGASANA WITRA SURYAMAS</v>
          </cell>
          <cell r="U211">
            <v>46419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85</v>
          </cell>
          <cell r="AP211">
            <v>85</v>
          </cell>
          <cell r="AQ211">
            <v>85</v>
          </cell>
          <cell r="AR211">
            <v>85</v>
          </cell>
          <cell r="AS211">
            <v>85</v>
          </cell>
          <cell r="AT211">
            <v>15</v>
          </cell>
          <cell r="AU211">
            <v>15</v>
          </cell>
          <cell r="AV211">
            <v>15</v>
          </cell>
          <cell r="AW211">
            <v>15</v>
          </cell>
          <cell r="AX211">
            <v>15</v>
          </cell>
          <cell r="AY211">
            <v>15</v>
          </cell>
          <cell r="AZ211">
            <v>100</v>
          </cell>
          <cell r="BA211">
            <v>100</v>
          </cell>
          <cell r="BB211">
            <v>200</v>
          </cell>
          <cell r="BC211">
            <v>200</v>
          </cell>
        </row>
        <row r="212">
          <cell r="B212" t="str">
            <v>PRCT19</v>
          </cell>
          <cell r="C212" t="str">
            <v>Paracetamol tablet 500mg (PCT) (19)</v>
          </cell>
          <cell r="D212">
            <v>100</v>
          </cell>
          <cell r="E212" t="str">
            <v>tablet</v>
          </cell>
          <cell r="F212">
            <v>100</v>
          </cell>
          <cell r="G212">
            <v>100</v>
          </cell>
          <cell r="H212">
            <v>100</v>
          </cell>
          <cell r="I212">
            <v>167.5</v>
          </cell>
          <cell r="J212">
            <v>184.25000000000003</v>
          </cell>
          <cell r="K212">
            <v>221.10000000000002</v>
          </cell>
          <cell r="L212">
            <v>200</v>
          </cell>
          <cell r="M212">
            <v>300</v>
          </cell>
          <cell r="N212">
            <v>0</v>
          </cell>
          <cell r="O212">
            <v>200</v>
          </cell>
          <cell r="P212">
            <v>200</v>
          </cell>
          <cell r="Q212" t="str">
            <v>019924</v>
          </cell>
          <cell r="R212">
            <v>46419</v>
          </cell>
          <cell r="S212" t="str">
            <v>KP04/2</v>
          </cell>
          <cell r="T212" t="str">
            <v>PT SINGGASANA WITRA SURYAMAS</v>
          </cell>
          <cell r="U212">
            <v>46419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10</v>
          </cell>
          <cell r="AO212">
            <v>10</v>
          </cell>
          <cell r="AP212">
            <v>10</v>
          </cell>
          <cell r="AQ212">
            <v>10</v>
          </cell>
          <cell r="AR212">
            <v>10</v>
          </cell>
          <cell r="AS212">
            <v>10</v>
          </cell>
          <cell r="AT212">
            <v>10</v>
          </cell>
          <cell r="AU212">
            <v>10</v>
          </cell>
          <cell r="AV212">
            <v>10</v>
          </cell>
          <cell r="AW212">
            <v>10</v>
          </cell>
          <cell r="AX212">
            <v>10</v>
          </cell>
          <cell r="AY212">
            <v>10</v>
          </cell>
          <cell r="AZ212">
            <v>30</v>
          </cell>
          <cell r="BA212">
            <v>30</v>
          </cell>
          <cell r="BB212">
            <v>170</v>
          </cell>
          <cell r="BC212">
            <v>170</v>
          </cell>
        </row>
        <row r="213">
          <cell r="B213" t="str">
            <v>PHEINJ1</v>
          </cell>
          <cell r="C213" t="str">
            <v>Phenobarbital Injeksi 50mg/mL</v>
          </cell>
          <cell r="D213">
            <v>30</v>
          </cell>
          <cell r="E213" t="str">
            <v>ampul</v>
          </cell>
          <cell r="F213">
            <v>30</v>
          </cell>
          <cell r="G213">
            <v>30</v>
          </cell>
          <cell r="H213">
            <v>30</v>
          </cell>
          <cell r="I213">
            <v>1801.8333333333333</v>
          </cell>
          <cell r="J213">
            <v>1982.0166666666667</v>
          </cell>
          <cell r="K213">
            <v>2378.42</v>
          </cell>
          <cell r="L213">
            <v>2000</v>
          </cell>
          <cell r="M213">
            <v>2400</v>
          </cell>
          <cell r="N213">
            <v>30</v>
          </cell>
          <cell r="O213">
            <v>30</v>
          </cell>
          <cell r="P213">
            <v>30</v>
          </cell>
          <cell r="Q213" t="str">
            <v>26803001-2</v>
          </cell>
          <cell r="R213">
            <v>45017</v>
          </cell>
          <cell r="S213" t="str">
            <v>FKT/BDG/2019/00018408</v>
          </cell>
          <cell r="T213" t="str">
            <v>PT RAJAWALI NURSINDO</v>
          </cell>
          <cell r="U213">
            <v>45017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30</v>
          </cell>
          <cell r="BC213">
            <v>30</v>
          </cell>
        </row>
        <row r="214">
          <cell r="B214" t="str">
            <v>PNBTL1</v>
          </cell>
          <cell r="C214" t="str">
            <v>Phenobarbital tablet 30 mg</v>
          </cell>
          <cell r="D214">
            <v>100</v>
          </cell>
          <cell r="E214" t="str">
            <v>tablet</v>
          </cell>
          <cell r="F214">
            <v>100</v>
          </cell>
          <cell r="G214">
            <v>100</v>
          </cell>
          <cell r="H214">
            <v>100</v>
          </cell>
          <cell r="I214">
            <v>218.18</v>
          </cell>
          <cell r="J214">
            <v>239.99800000000002</v>
          </cell>
          <cell r="K214">
            <v>287.99760000000003</v>
          </cell>
          <cell r="L214">
            <v>300</v>
          </cell>
          <cell r="M214">
            <v>300</v>
          </cell>
          <cell r="N214">
            <v>40</v>
          </cell>
          <cell r="O214">
            <v>40</v>
          </cell>
          <cell r="P214">
            <v>40</v>
          </cell>
          <cell r="Q214" t="str">
            <v>H81563B</v>
          </cell>
          <cell r="R214">
            <v>45121</v>
          </cell>
          <cell r="S214">
            <v>0</v>
          </cell>
          <cell r="T214" t="str">
            <v>PT KIMIA FARMA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40</v>
          </cell>
          <cell r="BC214">
            <v>40</v>
          </cell>
        </row>
        <row r="215">
          <cell r="B215" t="str">
            <v>PHYM1</v>
          </cell>
          <cell r="C215" t="str">
            <v>Phytomenadion Tablet 10 mg</v>
          </cell>
          <cell r="D215">
            <v>100</v>
          </cell>
          <cell r="E215" t="str">
            <v>tablet</v>
          </cell>
          <cell r="F215">
            <v>100</v>
          </cell>
          <cell r="G215">
            <v>100</v>
          </cell>
          <cell r="H215">
            <v>100</v>
          </cell>
          <cell r="I215">
            <v>192.72727272727272</v>
          </cell>
          <cell r="J215">
            <v>212</v>
          </cell>
          <cell r="K215">
            <v>254.39999999999998</v>
          </cell>
          <cell r="L215">
            <v>300</v>
          </cell>
          <cell r="M215">
            <v>300</v>
          </cell>
          <cell r="N215">
            <v>97</v>
          </cell>
          <cell r="O215">
            <v>97</v>
          </cell>
          <cell r="P215">
            <v>97</v>
          </cell>
          <cell r="Q215" t="str">
            <v>T5056009</v>
          </cell>
          <cell r="R215">
            <v>45901</v>
          </cell>
          <cell r="S215" t="str">
            <v>KP01/03</v>
          </cell>
          <cell r="T215" t="str">
            <v>PT KUDAMAS JAYA MAKMUR SENTOSA</v>
          </cell>
          <cell r="U215">
            <v>45901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97</v>
          </cell>
          <cell r="BC215">
            <v>97</v>
          </cell>
        </row>
        <row r="216">
          <cell r="B216" t="str">
            <v>PHYM2</v>
          </cell>
          <cell r="C216" t="str">
            <v>Phytomenadion Tablet 10 mg (2)</v>
          </cell>
          <cell r="D216">
            <v>100</v>
          </cell>
          <cell r="E216" t="str">
            <v>tablet</v>
          </cell>
          <cell r="F216">
            <v>100</v>
          </cell>
          <cell r="G216">
            <v>100</v>
          </cell>
          <cell r="H216">
            <v>100</v>
          </cell>
          <cell r="I216">
            <v>192.72727272727272</v>
          </cell>
          <cell r="J216">
            <v>212</v>
          </cell>
          <cell r="K216">
            <v>254.39999999999998</v>
          </cell>
          <cell r="L216">
            <v>300</v>
          </cell>
          <cell r="M216">
            <v>300</v>
          </cell>
          <cell r="N216">
            <v>100</v>
          </cell>
          <cell r="O216">
            <v>100</v>
          </cell>
          <cell r="P216">
            <v>100</v>
          </cell>
          <cell r="Q216" t="str">
            <v>T5056010</v>
          </cell>
          <cell r="R216">
            <v>45901</v>
          </cell>
          <cell r="S216" t="str">
            <v>KP01/03</v>
          </cell>
          <cell r="T216" t="str">
            <v>PT KUDAMAS JAYA MAKMUR SENTOSA</v>
          </cell>
          <cell r="U216">
            <v>45901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100</v>
          </cell>
          <cell r="BC216">
            <v>100</v>
          </cell>
        </row>
        <row r="217">
          <cell r="B217" t="str">
            <v>PROVD6</v>
          </cell>
          <cell r="C217" t="str">
            <v xml:space="preserve">Prove D3-1000 IU tablet (6) </v>
          </cell>
          <cell r="D217">
            <v>30</v>
          </cell>
          <cell r="E217" t="str">
            <v>tablet</v>
          </cell>
          <cell r="F217">
            <v>30</v>
          </cell>
          <cell r="G217">
            <v>30</v>
          </cell>
          <cell r="H217">
            <v>30</v>
          </cell>
          <cell r="I217">
            <v>30</v>
          </cell>
          <cell r="J217">
            <v>30</v>
          </cell>
          <cell r="K217">
            <v>30</v>
          </cell>
          <cell r="L217">
            <v>30</v>
          </cell>
          <cell r="M217">
            <v>30</v>
          </cell>
          <cell r="N217">
            <v>30</v>
          </cell>
          <cell r="O217">
            <v>30</v>
          </cell>
          <cell r="P217">
            <v>30</v>
          </cell>
          <cell r="Q217" t="str">
            <v>TPODA10176</v>
          </cell>
          <cell r="R217">
            <v>46204</v>
          </cell>
          <cell r="S217">
            <v>46204</v>
          </cell>
          <cell r="T217">
            <v>46204</v>
          </cell>
          <cell r="U217">
            <v>46204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30</v>
          </cell>
          <cell r="BC217">
            <v>30</v>
          </cell>
        </row>
        <row r="218">
          <cell r="B218" t="str">
            <v>PROVD9</v>
          </cell>
          <cell r="C218" t="str">
            <v xml:space="preserve">Prove D3-1000 IU tablet (9) </v>
          </cell>
          <cell r="D218">
            <v>30</v>
          </cell>
          <cell r="E218" t="str">
            <v>tablet</v>
          </cell>
          <cell r="F218">
            <v>30</v>
          </cell>
          <cell r="G218">
            <v>30</v>
          </cell>
          <cell r="H218">
            <v>30</v>
          </cell>
          <cell r="I218">
            <v>30</v>
          </cell>
          <cell r="J218">
            <v>30</v>
          </cell>
          <cell r="K218">
            <v>30</v>
          </cell>
          <cell r="L218">
            <v>30</v>
          </cell>
          <cell r="M218">
            <v>30</v>
          </cell>
          <cell r="N218">
            <v>700</v>
          </cell>
          <cell r="O218">
            <v>700</v>
          </cell>
          <cell r="P218">
            <v>700</v>
          </cell>
          <cell r="Q218" t="str">
            <v xml:space="preserve"> TPODA10244</v>
          </cell>
          <cell r="R218">
            <v>45170</v>
          </cell>
          <cell r="S218" t="str">
            <v>KP03/1</v>
          </cell>
          <cell r="T218" t="str">
            <v>APOTEK BUMI MEDIKA GANESA</v>
          </cell>
          <cell r="U218">
            <v>15</v>
          </cell>
          <cell r="V218">
            <v>0</v>
          </cell>
          <cell r="W218">
            <v>0</v>
          </cell>
          <cell r="X218">
            <v>10</v>
          </cell>
          <cell r="Y218">
            <v>10</v>
          </cell>
          <cell r="Z218">
            <v>10</v>
          </cell>
          <cell r="AA218">
            <v>30</v>
          </cell>
          <cell r="AB218">
            <v>30</v>
          </cell>
          <cell r="AC218">
            <v>30</v>
          </cell>
          <cell r="AD218">
            <v>30</v>
          </cell>
          <cell r="AE218">
            <v>30</v>
          </cell>
          <cell r="AF218">
            <v>30</v>
          </cell>
          <cell r="AG218">
            <v>20</v>
          </cell>
          <cell r="AH218">
            <v>20</v>
          </cell>
          <cell r="AI218">
            <v>20</v>
          </cell>
          <cell r="AJ218">
            <v>20</v>
          </cell>
          <cell r="AK218">
            <v>20</v>
          </cell>
          <cell r="AL218">
            <v>20</v>
          </cell>
          <cell r="AM218">
            <v>20</v>
          </cell>
          <cell r="AN218">
            <v>20</v>
          </cell>
          <cell r="AO218">
            <v>20</v>
          </cell>
          <cell r="AP218">
            <v>20</v>
          </cell>
          <cell r="AQ218">
            <v>20</v>
          </cell>
          <cell r="AR218">
            <v>20</v>
          </cell>
          <cell r="AS218">
            <v>20</v>
          </cell>
          <cell r="AT218">
            <v>20</v>
          </cell>
          <cell r="AU218">
            <v>20</v>
          </cell>
          <cell r="AV218">
            <v>20</v>
          </cell>
          <cell r="AW218">
            <v>20</v>
          </cell>
          <cell r="AX218">
            <v>20</v>
          </cell>
          <cell r="AY218">
            <v>20</v>
          </cell>
          <cell r="AZ218">
            <v>85</v>
          </cell>
          <cell r="BA218">
            <v>85</v>
          </cell>
          <cell r="BB218">
            <v>615</v>
          </cell>
          <cell r="BC218">
            <v>615</v>
          </cell>
        </row>
        <row r="219">
          <cell r="B219" t="str">
            <v>PRZNS11</v>
          </cell>
          <cell r="C219" t="str">
            <v>Pyrazinamide tablet 500 mg (1)</v>
          </cell>
          <cell r="D219">
            <v>100</v>
          </cell>
          <cell r="E219" t="str">
            <v>tablet</v>
          </cell>
          <cell r="F219">
            <v>261</v>
          </cell>
          <cell r="G219">
            <v>287.10000000000002</v>
          </cell>
          <cell r="H219">
            <v>344.52000000000004</v>
          </cell>
          <cell r="I219">
            <v>312.85000000000002</v>
          </cell>
          <cell r="J219">
            <v>344.13500000000005</v>
          </cell>
          <cell r="K219">
            <v>412.96200000000005</v>
          </cell>
          <cell r="L219">
            <v>400</v>
          </cell>
          <cell r="M219">
            <v>500</v>
          </cell>
          <cell r="N219">
            <v>300</v>
          </cell>
          <cell r="O219">
            <v>300</v>
          </cell>
          <cell r="P219">
            <v>300</v>
          </cell>
          <cell r="Q219" t="str">
            <v>G81388B</v>
          </cell>
          <cell r="R219">
            <v>45078</v>
          </cell>
          <cell r="S219">
            <v>2801959345</v>
          </cell>
          <cell r="T219" t="str">
            <v>PT. KIMIA FARMA</v>
          </cell>
          <cell r="U219">
            <v>2801958912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300</v>
          </cell>
          <cell r="BC219">
            <v>300</v>
          </cell>
        </row>
        <row r="220">
          <cell r="B220" t="str">
            <v>PRZNS12</v>
          </cell>
          <cell r="C220" t="str">
            <v>Pyrazinamide tablet 500 mg (2)</v>
          </cell>
          <cell r="D220">
            <v>100</v>
          </cell>
          <cell r="E220" t="str">
            <v>tablet</v>
          </cell>
          <cell r="F220">
            <v>261</v>
          </cell>
          <cell r="G220">
            <v>287.10000000000002</v>
          </cell>
          <cell r="H220">
            <v>344.52000000000004</v>
          </cell>
          <cell r="I220">
            <v>344.519775390625</v>
          </cell>
          <cell r="J220">
            <v>344</v>
          </cell>
          <cell r="K220">
            <v>412.96200000000005</v>
          </cell>
          <cell r="L220">
            <v>400</v>
          </cell>
          <cell r="M220">
            <v>500</v>
          </cell>
          <cell r="N220">
            <v>500</v>
          </cell>
          <cell r="O220">
            <v>500</v>
          </cell>
          <cell r="P220">
            <v>500</v>
          </cell>
          <cell r="Q220" t="str">
            <v>H81701B</v>
          </cell>
          <cell r="R220">
            <v>45137</v>
          </cell>
          <cell r="S220" t="str">
            <v>20190612-10990</v>
          </cell>
          <cell r="T220" t="str">
            <v>PT. KIMIA FARMA</v>
          </cell>
          <cell r="U220">
            <v>45137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500</v>
          </cell>
          <cell r="BC220">
            <v>500</v>
          </cell>
        </row>
        <row r="221">
          <cell r="B221" t="str">
            <v>RNTDS5</v>
          </cell>
          <cell r="C221" t="str">
            <v>Ranitidin tablet 150 mg (5)</v>
          </cell>
          <cell r="D221">
            <v>100</v>
          </cell>
          <cell r="E221" t="str">
            <v>tablet</v>
          </cell>
          <cell r="F221">
            <v>100</v>
          </cell>
          <cell r="G221">
            <v>100</v>
          </cell>
          <cell r="H221">
            <v>100</v>
          </cell>
          <cell r="I221">
            <v>136.36363636363635</v>
          </cell>
          <cell r="J221">
            <v>150</v>
          </cell>
          <cell r="K221">
            <v>180</v>
          </cell>
          <cell r="L221">
            <v>200</v>
          </cell>
          <cell r="M221">
            <v>200</v>
          </cell>
          <cell r="N221">
            <v>38</v>
          </cell>
          <cell r="O221">
            <v>38</v>
          </cell>
          <cell r="P221">
            <v>38</v>
          </cell>
          <cell r="Q221" t="str">
            <v>HTRNTB18904</v>
          </cell>
          <cell r="R221">
            <v>45231</v>
          </cell>
          <cell r="S221" t="str">
            <v>KP01/03</v>
          </cell>
          <cell r="T221" t="str">
            <v>PT KUDAMAS JAYA MAKMUR SENTOSA</v>
          </cell>
          <cell r="U221">
            <v>45231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20</v>
          </cell>
          <cell r="AI221">
            <v>20</v>
          </cell>
          <cell r="AJ221">
            <v>20</v>
          </cell>
          <cell r="AK221">
            <v>20</v>
          </cell>
          <cell r="AL221">
            <v>20</v>
          </cell>
          <cell r="AM221">
            <v>20</v>
          </cell>
          <cell r="AN221">
            <v>20</v>
          </cell>
          <cell r="AO221">
            <v>20</v>
          </cell>
          <cell r="AP221">
            <v>20</v>
          </cell>
          <cell r="AQ221">
            <v>20</v>
          </cell>
          <cell r="AR221">
            <v>20</v>
          </cell>
          <cell r="AS221">
            <v>20</v>
          </cell>
          <cell r="AT221">
            <v>20</v>
          </cell>
          <cell r="AU221">
            <v>10</v>
          </cell>
          <cell r="AV221">
            <v>10</v>
          </cell>
          <cell r="AW221">
            <v>10</v>
          </cell>
          <cell r="AX221">
            <v>10</v>
          </cell>
          <cell r="AY221">
            <v>10</v>
          </cell>
          <cell r="AZ221">
            <v>30</v>
          </cell>
          <cell r="BA221">
            <v>30</v>
          </cell>
          <cell r="BB221">
            <v>8</v>
          </cell>
          <cell r="BC221">
            <v>8</v>
          </cell>
        </row>
        <row r="222">
          <cell r="B222" t="str">
            <v>RECOL1</v>
          </cell>
          <cell r="C222" t="str">
            <v>Reco Eye Drop (1)</v>
          </cell>
          <cell r="D222">
            <v>1</v>
          </cell>
          <cell r="E222" t="str">
            <v>botol</v>
          </cell>
          <cell r="F222">
            <v>1</v>
          </cell>
          <cell r="G222">
            <v>1</v>
          </cell>
          <cell r="H222">
            <v>1</v>
          </cell>
          <cell r="I222">
            <v>7363.6363636363631</v>
          </cell>
          <cell r="J222">
            <v>8100</v>
          </cell>
          <cell r="K222">
            <v>9720</v>
          </cell>
          <cell r="L222">
            <v>8100</v>
          </cell>
          <cell r="M222">
            <v>9800</v>
          </cell>
          <cell r="N222">
            <v>2</v>
          </cell>
          <cell r="O222">
            <v>2</v>
          </cell>
          <cell r="P222">
            <v>2</v>
          </cell>
          <cell r="Q222" t="str">
            <v>0090521015</v>
          </cell>
          <cell r="R222">
            <v>44866</v>
          </cell>
          <cell r="S222" t="str">
            <v>KP08/06</v>
          </cell>
          <cell r="T222" t="str">
            <v>PT. PLANET EXCELENCIA PHARMACY</v>
          </cell>
          <cell r="U222">
            <v>44866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2</v>
          </cell>
          <cell r="BC222">
            <v>2</v>
          </cell>
        </row>
        <row r="223">
          <cell r="B223" t="str">
            <v>RECOL2</v>
          </cell>
          <cell r="C223" t="str">
            <v>Reco Eye Drop (2)</v>
          </cell>
          <cell r="D223">
            <v>1</v>
          </cell>
          <cell r="E223" t="str">
            <v>botol</v>
          </cell>
          <cell r="F223">
            <v>1</v>
          </cell>
          <cell r="G223">
            <v>1</v>
          </cell>
          <cell r="H223">
            <v>1</v>
          </cell>
          <cell r="I223">
            <v>7363.6363636363631</v>
          </cell>
          <cell r="J223">
            <v>8100</v>
          </cell>
          <cell r="K223">
            <v>9720</v>
          </cell>
          <cell r="L223">
            <v>8100</v>
          </cell>
          <cell r="M223">
            <v>9800</v>
          </cell>
          <cell r="N223">
            <v>10</v>
          </cell>
          <cell r="O223">
            <v>10</v>
          </cell>
          <cell r="P223">
            <v>10</v>
          </cell>
          <cell r="Q223" t="str">
            <v>0091121012</v>
          </cell>
          <cell r="R223">
            <v>45047</v>
          </cell>
          <cell r="S223" t="str">
            <v>KP01/03</v>
          </cell>
          <cell r="T223" t="str">
            <v>PT KUDAMAS JAYA MAKMUR SENTOSA</v>
          </cell>
          <cell r="U223">
            <v>45047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10</v>
          </cell>
          <cell r="BC223">
            <v>10</v>
          </cell>
        </row>
        <row r="224">
          <cell r="B224" t="str">
            <v>RECOSM2</v>
          </cell>
          <cell r="C224" t="str">
            <v>Reco Eye Ointment (2)</v>
          </cell>
          <cell r="D224">
            <v>1</v>
          </cell>
          <cell r="E224" t="str">
            <v>botol</v>
          </cell>
          <cell r="F224">
            <v>1</v>
          </cell>
          <cell r="G224">
            <v>1</v>
          </cell>
          <cell r="H224">
            <v>1</v>
          </cell>
          <cell r="I224">
            <v>1</v>
          </cell>
          <cell r="J224">
            <v>1</v>
          </cell>
          <cell r="K224">
            <v>1</v>
          </cell>
          <cell r="L224">
            <v>1</v>
          </cell>
          <cell r="M224">
            <v>1</v>
          </cell>
          <cell r="N224">
            <v>8</v>
          </cell>
          <cell r="O224">
            <v>8</v>
          </cell>
          <cell r="P224">
            <v>8</v>
          </cell>
          <cell r="Q224" t="str">
            <v>015221001</v>
          </cell>
          <cell r="R224">
            <v>45627</v>
          </cell>
          <cell r="S224">
            <v>45627</v>
          </cell>
          <cell r="T224">
            <v>45627</v>
          </cell>
          <cell r="U224">
            <v>45627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  <cell r="AH224">
            <v>1</v>
          </cell>
          <cell r="AI224">
            <v>1</v>
          </cell>
          <cell r="AJ224">
            <v>1</v>
          </cell>
          <cell r="AK224">
            <v>1</v>
          </cell>
          <cell r="AL224">
            <v>1</v>
          </cell>
          <cell r="AM224">
            <v>1</v>
          </cell>
          <cell r="AN224">
            <v>1</v>
          </cell>
          <cell r="AO224">
            <v>1</v>
          </cell>
          <cell r="AP224">
            <v>1</v>
          </cell>
          <cell r="AQ224">
            <v>1</v>
          </cell>
          <cell r="AR224">
            <v>1</v>
          </cell>
          <cell r="AS224">
            <v>1</v>
          </cell>
          <cell r="AT224">
            <v>1</v>
          </cell>
          <cell r="AU224">
            <v>1</v>
          </cell>
          <cell r="AV224">
            <v>1</v>
          </cell>
          <cell r="AW224">
            <v>1</v>
          </cell>
          <cell r="AX224">
            <v>1</v>
          </cell>
          <cell r="AY224">
            <v>1</v>
          </cell>
          <cell r="AZ224">
            <v>2</v>
          </cell>
          <cell r="BA224">
            <v>2</v>
          </cell>
          <cell r="BB224">
            <v>6</v>
          </cell>
          <cell r="BC224">
            <v>6</v>
          </cell>
        </row>
        <row r="225">
          <cell r="B225" t="str">
            <v>RFMPS2</v>
          </cell>
          <cell r="C225" t="str">
            <v>Rifampicin  tablet 450 mg</v>
          </cell>
          <cell r="D225">
            <v>100</v>
          </cell>
          <cell r="E225" t="str">
            <v>tablet</v>
          </cell>
          <cell r="F225">
            <v>1042</v>
          </cell>
          <cell r="G225">
            <v>1146.2</v>
          </cell>
          <cell r="H225">
            <v>1375.44</v>
          </cell>
          <cell r="I225">
            <v>1650</v>
          </cell>
          <cell r="J225">
            <v>1815.0000000000002</v>
          </cell>
          <cell r="K225">
            <v>2178</v>
          </cell>
          <cell r="L225">
            <v>1900</v>
          </cell>
          <cell r="M225">
            <v>2200</v>
          </cell>
          <cell r="N225">
            <v>500</v>
          </cell>
          <cell r="O225">
            <v>500</v>
          </cell>
          <cell r="P225">
            <v>500</v>
          </cell>
          <cell r="Q225" t="str">
            <v>19RF3004</v>
          </cell>
          <cell r="R225">
            <v>44977</v>
          </cell>
          <cell r="S225" t="str">
            <v>1220018024</v>
          </cell>
          <cell r="T225" t="str">
            <v>PT. INDOFARMA GLOBAL MEDIKA</v>
          </cell>
          <cell r="U225">
            <v>44977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500</v>
          </cell>
          <cell r="BC225">
            <v>500</v>
          </cell>
        </row>
        <row r="226">
          <cell r="B226" t="str">
            <v>RILL1</v>
          </cell>
          <cell r="C226" t="str">
            <v>Ringer Lactate 500 mL</v>
          </cell>
          <cell r="D226">
            <v>1</v>
          </cell>
          <cell r="E226" t="str">
            <v>botol</v>
          </cell>
          <cell r="F226">
            <v>1</v>
          </cell>
          <cell r="G226">
            <v>1</v>
          </cell>
          <cell r="H226">
            <v>1</v>
          </cell>
          <cell r="I226">
            <v>7727.272727272727</v>
          </cell>
          <cell r="J226">
            <v>8500</v>
          </cell>
          <cell r="K226">
            <v>10200</v>
          </cell>
          <cell r="L226">
            <v>8500</v>
          </cell>
          <cell r="M226">
            <v>10200</v>
          </cell>
          <cell r="N226">
            <v>4</v>
          </cell>
          <cell r="O226">
            <v>4</v>
          </cell>
          <cell r="P226">
            <v>4</v>
          </cell>
          <cell r="Q226" t="str">
            <v>510803</v>
          </cell>
          <cell r="R226">
            <v>45839</v>
          </cell>
          <cell r="S226" t="str">
            <v>KP11/10</v>
          </cell>
          <cell r="T226" t="str">
            <v>PT KUDAMAS JAYA MAKMUR SENTOSA</v>
          </cell>
          <cell r="U226">
            <v>45839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4</v>
          </cell>
          <cell r="BC226">
            <v>4</v>
          </cell>
        </row>
        <row r="227">
          <cell r="B227" t="str">
            <v>RILL2</v>
          </cell>
          <cell r="C227" t="str">
            <v>Ringer Lactate 500 mL (2)</v>
          </cell>
          <cell r="D227">
            <v>1</v>
          </cell>
          <cell r="E227" t="str">
            <v>botol</v>
          </cell>
          <cell r="F227">
            <v>1</v>
          </cell>
          <cell r="G227">
            <v>1</v>
          </cell>
          <cell r="H227">
            <v>1</v>
          </cell>
          <cell r="I227">
            <v>7727.272727272727</v>
          </cell>
          <cell r="J227">
            <v>8500</v>
          </cell>
          <cell r="K227">
            <v>10200</v>
          </cell>
          <cell r="L227">
            <v>8500</v>
          </cell>
          <cell r="M227">
            <v>10200</v>
          </cell>
          <cell r="N227">
            <v>3</v>
          </cell>
          <cell r="O227">
            <v>3</v>
          </cell>
          <cell r="P227">
            <v>3</v>
          </cell>
          <cell r="Q227" t="str">
            <v>510808</v>
          </cell>
          <cell r="R227">
            <v>45839</v>
          </cell>
          <cell r="S227" t="str">
            <v>KP11/10</v>
          </cell>
          <cell r="T227" t="str">
            <v>PT KUDAMAS JAYA MAKMUR SENTOSA</v>
          </cell>
          <cell r="U227">
            <v>45839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3</v>
          </cell>
          <cell r="BC227">
            <v>3</v>
          </cell>
        </row>
        <row r="228">
          <cell r="B228" t="str">
            <v>SLBTS13</v>
          </cell>
          <cell r="C228" t="str">
            <v>Salbutamol tablet 2 mg (3)</v>
          </cell>
          <cell r="D228">
            <v>100</v>
          </cell>
          <cell r="E228" t="str">
            <v>tablet</v>
          </cell>
          <cell r="F228">
            <v>100</v>
          </cell>
          <cell r="G228">
            <v>100</v>
          </cell>
          <cell r="H228">
            <v>100</v>
          </cell>
          <cell r="I228">
            <v>102.98</v>
          </cell>
          <cell r="J228">
            <v>113.27800000000002</v>
          </cell>
          <cell r="K228">
            <v>135.93360000000001</v>
          </cell>
          <cell r="L228">
            <v>200</v>
          </cell>
          <cell r="M228">
            <v>200</v>
          </cell>
          <cell r="N228">
            <v>225</v>
          </cell>
          <cell r="O228">
            <v>225</v>
          </cell>
          <cell r="P228">
            <v>225</v>
          </cell>
          <cell r="Q228" t="str">
            <v>F91599B</v>
          </cell>
          <cell r="R228">
            <v>45071</v>
          </cell>
          <cell r="S228" t="str">
            <v>KP03/007</v>
          </cell>
          <cell r="T228" t="str">
            <v>PT KIMIA FARMA</v>
          </cell>
          <cell r="U228">
            <v>45071</v>
          </cell>
          <cell r="V228">
            <v>0</v>
          </cell>
          <cell r="W228">
            <v>0</v>
          </cell>
          <cell r="X228">
            <v>15</v>
          </cell>
          <cell r="Y228">
            <v>15</v>
          </cell>
          <cell r="Z228">
            <v>15</v>
          </cell>
          <cell r="AA228">
            <v>15</v>
          </cell>
          <cell r="AB228">
            <v>15</v>
          </cell>
          <cell r="AC228">
            <v>15</v>
          </cell>
          <cell r="AD228">
            <v>15</v>
          </cell>
          <cell r="AE228">
            <v>15</v>
          </cell>
          <cell r="AF228">
            <v>15</v>
          </cell>
          <cell r="AG228">
            <v>15</v>
          </cell>
          <cell r="AH228">
            <v>15</v>
          </cell>
          <cell r="AI228">
            <v>15</v>
          </cell>
          <cell r="AJ228">
            <v>15</v>
          </cell>
          <cell r="AK228">
            <v>15</v>
          </cell>
          <cell r="AL228">
            <v>15</v>
          </cell>
          <cell r="AM228">
            <v>15</v>
          </cell>
          <cell r="AN228">
            <v>15</v>
          </cell>
          <cell r="AO228">
            <v>15</v>
          </cell>
          <cell r="AP228">
            <v>15</v>
          </cell>
          <cell r="AQ228">
            <v>15</v>
          </cell>
          <cell r="AR228">
            <v>15</v>
          </cell>
          <cell r="AS228">
            <v>15</v>
          </cell>
          <cell r="AT228">
            <v>15</v>
          </cell>
          <cell r="AU228">
            <v>15</v>
          </cell>
          <cell r="AV228">
            <v>15</v>
          </cell>
          <cell r="AW228">
            <v>15</v>
          </cell>
          <cell r="AX228">
            <v>15</v>
          </cell>
          <cell r="AY228">
            <v>15</v>
          </cell>
          <cell r="AZ228">
            <v>15</v>
          </cell>
          <cell r="BA228">
            <v>15</v>
          </cell>
          <cell r="BB228">
            <v>210</v>
          </cell>
          <cell r="BC228">
            <v>210</v>
          </cell>
        </row>
        <row r="229">
          <cell r="B229" t="str">
            <v>SLBTS2</v>
          </cell>
          <cell r="C229" t="str">
            <v>Salbutamol tablet 4 mg (2)</v>
          </cell>
          <cell r="D229">
            <v>100</v>
          </cell>
          <cell r="E229" t="str">
            <v>tablet</v>
          </cell>
          <cell r="F229">
            <v>95</v>
          </cell>
          <cell r="G229">
            <v>104.50000000000001</v>
          </cell>
          <cell r="H229">
            <v>125.4</v>
          </cell>
          <cell r="I229">
            <v>91.3</v>
          </cell>
          <cell r="J229">
            <v>100.43</v>
          </cell>
          <cell r="K229">
            <v>120.51600000000001</v>
          </cell>
          <cell r="L229">
            <v>200</v>
          </cell>
          <cell r="M229">
            <v>200</v>
          </cell>
          <cell r="N229">
            <v>15</v>
          </cell>
          <cell r="O229">
            <v>15</v>
          </cell>
          <cell r="P229">
            <v>15</v>
          </cell>
          <cell r="Q229" t="str">
            <v>I81830B</v>
          </cell>
          <cell r="R229">
            <v>44787</v>
          </cell>
          <cell r="S229">
            <v>2801956245</v>
          </cell>
          <cell r="T229" t="str">
            <v>PT. KIMIA FARMA</v>
          </cell>
          <cell r="U229">
            <v>2801954816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15</v>
          </cell>
          <cell r="AI229">
            <v>15</v>
          </cell>
          <cell r="AJ229">
            <v>15</v>
          </cell>
          <cell r="AK229">
            <v>15</v>
          </cell>
          <cell r="AL229">
            <v>15</v>
          </cell>
          <cell r="AM229">
            <v>15</v>
          </cell>
          <cell r="AN229">
            <v>15</v>
          </cell>
          <cell r="AO229">
            <v>15</v>
          </cell>
          <cell r="AP229">
            <v>15</v>
          </cell>
          <cell r="AQ229">
            <v>15</v>
          </cell>
          <cell r="AR229">
            <v>15</v>
          </cell>
          <cell r="AS229">
            <v>15</v>
          </cell>
          <cell r="AT229">
            <v>15</v>
          </cell>
          <cell r="AU229">
            <v>15</v>
          </cell>
          <cell r="AV229">
            <v>15</v>
          </cell>
          <cell r="AW229">
            <v>15</v>
          </cell>
          <cell r="AX229">
            <v>15</v>
          </cell>
          <cell r="AY229">
            <v>15</v>
          </cell>
          <cell r="AZ229">
            <v>15</v>
          </cell>
          <cell r="BA229">
            <v>15</v>
          </cell>
          <cell r="BB229">
            <v>0</v>
          </cell>
          <cell r="BC229">
            <v>0</v>
          </cell>
        </row>
        <row r="230">
          <cell r="B230" t="str">
            <v>SLCL14</v>
          </cell>
          <cell r="C230" t="str">
            <v>Salicyl Talk 2% (60 g) (4)</v>
          </cell>
          <cell r="D230">
            <v>1</v>
          </cell>
          <cell r="E230" t="str">
            <v>pcs</v>
          </cell>
          <cell r="F230">
            <v>1</v>
          </cell>
          <cell r="G230">
            <v>1</v>
          </cell>
          <cell r="H230">
            <v>1</v>
          </cell>
          <cell r="I230">
            <v>5460</v>
          </cell>
          <cell r="J230">
            <v>6006.0000000000009</v>
          </cell>
          <cell r="K230">
            <v>7207.2000000000007</v>
          </cell>
          <cell r="L230">
            <v>6100</v>
          </cell>
          <cell r="M230">
            <v>7300</v>
          </cell>
          <cell r="N230">
            <v>14</v>
          </cell>
          <cell r="O230">
            <v>14</v>
          </cell>
          <cell r="P230">
            <v>14</v>
          </cell>
          <cell r="Q230" t="str">
            <v>I93052S</v>
          </cell>
          <cell r="R230">
            <v>45536</v>
          </cell>
          <cell r="S230">
            <v>2802617390</v>
          </cell>
          <cell r="T230" t="str">
            <v>PT KIMIA FARMA</v>
          </cell>
          <cell r="U230">
            <v>2802616320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1</v>
          </cell>
          <cell r="AG230">
            <v>1</v>
          </cell>
          <cell r="AH230">
            <v>1</v>
          </cell>
          <cell r="AI230">
            <v>1</v>
          </cell>
          <cell r="AJ230">
            <v>1</v>
          </cell>
          <cell r="AK230">
            <v>1</v>
          </cell>
          <cell r="AL230">
            <v>1</v>
          </cell>
          <cell r="AM230">
            <v>1</v>
          </cell>
          <cell r="AN230">
            <v>1</v>
          </cell>
          <cell r="AO230">
            <v>1</v>
          </cell>
          <cell r="AP230">
            <v>1</v>
          </cell>
          <cell r="AQ230">
            <v>1</v>
          </cell>
          <cell r="AR230">
            <v>1</v>
          </cell>
          <cell r="AS230">
            <v>1</v>
          </cell>
          <cell r="AT230">
            <v>1</v>
          </cell>
          <cell r="AU230">
            <v>1</v>
          </cell>
          <cell r="AV230">
            <v>1</v>
          </cell>
          <cell r="AW230">
            <v>1</v>
          </cell>
          <cell r="AX230">
            <v>1</v>
          </cell>
          <cell r="AY230">
            <v>1</v>
          </cell>
          <cell r="AZ230">
            <v>1</v>
          </cell>
          <cell r="BA230">
            <v>1</v>
          </cell>
          <cell r="BB230">
            <v>13</v>
          </cell>
          <cell r="BC230">
            <v>13</v>
          </cell>
        </row>
        <row r="231">
          <cell r="B231" t="str">
            <v>SNDR21</v>
          </cell>
          <cell r="C231" t="str">
            <v>Sanadryl DMP Sirup 60 ml (1)</v>
          </cell>
          <cell r="D231">
            <v>1</v>
          </cell>
          <cell r="E231" t="str">
            <v>botol</v>
          </cell>
          <cell r="F231">
            <v>1</v>
          </cell>
          <cell r="G231">
            <v>1</v>
          </cell>
          <cell r="H231">
            <v>1</v>
          </cell>
          <cell r="I231">
            <v>12909.090909090908</v>
          </cell>
          <cell r="J231">
            <v>14200</v>
          </cell>
          <cell r="K231">
            <v>17040</v>
          </cell>
          <cell r="L231">
            <v>14200</v>
          </cell>
          <cell r="M231">
            <v>17100</v>
          </cell>
          <cell r="N231">
            <v>20</v>
          </cell>
          <cell r="O231">
            <v>20</v>
          </cell>
          <cell r="P231">
            <v>20</v>
          </cell>
          <cell r="Q231" t="str">
            <v>CB0738</v>
          </cell>
          <cell r="R231">
            <v>45323</v>
          </cell>
          <cell r="S231" t="str">
            <v>KP03/11</v>
          </cell>
          <cell r="T231" t="str">
            <v>PT KUDAMAS JAYA MAKMUR SENTOSA</v>
          </cell>
          <cell r="U231">
            <v>45323</v>
          </cell>
          <cell r="V231">
            <v>0</v>
          </cell>
          <cell r="W231">
            <v>0</v>
          </cell>
          <cell r="X231">
            <v>0</v>
          </cell>
          <cell r="Y231">
            <v>1</v>
          </cell>
          <cell r="Z231">
            <v>1</v>
          </cell>
          <cell r="AA231">
            <v>1</v>
          </cell>
          <cell r="AB231">
            <v>1</v>
          </cell>
          <cell r="AC231">
            <v>1</v>
          </cell>
          <cell r="AD231">
            <v>1</v>
          </cell>
          <cell r="AE231">
            <v>2</v>
          </cell>
          <cell r="AF231">
            <v>2</v>
          </cell>
          <cell r="AG231">
            <v>1</v>
          </cell>
          <cell r="AH231">
            <v>1</v>
          </cell>
          <cell r="AI231">
            <v>1</v>
          </cell>
          <cell r="AJ231">
            <v>1</v>
          </cell>
          <cell r="AK231">
            <v>1</v>
          </cell>
          <cell r="AL231">
            <v>1</v>
          </cell>
          <cell r="AM231">
            <v>1</v>
          </cell>
          <cell r="AN231">
            <v>1</v>
          </cell>
          <cell r="AO231">
            <v>1</v>
          </cell>
          <cell r="AP231">
            <v>1</v>
          </cell>
          <cell r="AQ231">
            <v>1</v>
          </cell>
          <cell r="AR231">
            <v>1</v>
          </cell>
          <cell r="AS231">
            <v>1</v>
          </cell>
          <cell r="AT231">
            <v>1</v>
          </cell>
          <cell r="AU231">
            <v>1</v>
          </cell>
          <cell r="AV231">
            <v>1</v>
          </cell>
          <cell r="AW231">
            <v>1</v>
          </cell>
          <cell r="AX231">
            <v>1</v>
          </cell>
          <cell r="AY231">
            <v>1</v>
          </cell>
          <cell r="AZ231">
            <v>5</v>
          </cell>
          <cell r="BA231">
            <v>5</v>
          </cell>
          <cell r="BB231">
            <v>15</v>
          </cell>
          <cell r="BC231">
            <v>15</v>
          </cell>
        </row>
        <row r="232">
          <cell r="B232" t="str">
            <v>SNDR6</v>
          </cell>
          <cell r="C232" t="str">
            <v>Sanadryl Sirup 60 ml (6)</v>
          </cell>
          <cell r="D232">
            <v>1</v>
          </cell>
          <cell r="E232" t="str">
            <v>botol</v>
          </cell>
          <cell r="F232">
            <v>1</v>
          </cell>
          <cell r="G232">
            <v>1</v>
          </cell>
          <cell r="H232">
            <v>1</v>
          </cell>
          <cell r="I232">
            <v>9272.7272727272721</v>
          </cell>
          <cell r="J232">
            <v>10200</v>
          </cell>
          <cell r="K232">
            <v>12240</v>
          </cell>
          <cell r="L232">
            <v>10200</v>
          </cell>
          <cell r="M232">
            <v>12300</v>
          </cell>
          <cell r="N232">
            <v>1</v>
          </cell>
          <cell r="O232">
            <v>1</v>
          </cell>
          <cell r="P232">
            <v>1</v>
          </cell>
          <cell r="Q232" t="str">
            <v>BM9701</v>
          </cell>
          <cell r="R232">
            <v>45261</v>
          </cell>
          <cell r="S232" t="str">
            <v>KP02/13</v>
          </cell>
          <cell r="T232" t="str">
            <v>PT PLANET EXCELENCIA PHARMACY</v>
          </cell>
          <cell r="U232">
            <v>45261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1</v>
          </cell>
          <cell r="AI232">
            <v>1</v>
          </cell>
          <cell r="AJ232">
            <v>1</v>
          </cell>
          <cell r="AK232">
            <v>1</v>
          </cell>
          <cell r="AL232">
            <v>1</v>
          </cell>
          <cell r="AM232">
            <v>1</v>
          </cell>
          <cell r="AN232">
            <v>1</v>
          </cell>
          <cell r="AO232">
            <v>1</v>
          </cell>
          <cell r="AP232">
            <v>1</v>
          </cell>
          <cell r="AQ232">
            <v>1</v>
          </cell>
          <cell r="AR232">
            <v>1</v>
          </cell>
          <cell r="AS232">
            <v>1</v>
          </cell>
          <cell r="AT232">
            <v>1</v>
          </cell>
          <cell r="AU232">
            <v>1</v>
          </cell>
          <cell r="AV232">
            <v>1</v>
          </cell>
          <cell r="AW232">
            <v>1</v>
          </cell>
          <cell r="AX232">
            <v>1</v>
          </cell>
          <cell r="AY232">
            <v>1</v>
          </cell>
          <cell r="AZ232">
            <v>1</v>
          </cell>
          <cell r="BA232">
            <v>1</v>
          </cell>
          <cell r="BB232">
            <v>0</v>
          </cell>
          <cell r="BC232">
            <v>0</v>
          </cell>
        </row>
        <row r="233">
          <cell r="B233" t="str">
            <v>SNDR7</v>
          </cell>
          <cell r="C233" t="str">
            <v>Sanadryl Sirup 60 ml (7)</v>
          </cell>
          <cell r="D233">
            <v>1</v>
          </cell>
          <cell r="E233" t="str">
            <v>botol</v>
          </cell>
          <cell r="F233">
            <v>1</v>
          </cell>
          <cell r="G233">
            <v>1</v>
          </cell>
          <cell r="H233">
            <v>1</v>
          </cell>
          <cell r="I233">
            <v>9272.7272727272721</v>
          </cell>
          <cell r="J233">
            <v>10200</v>
          </cell>
          <cell r="K233">
            <v>12240</v>
          </cell>
          <cell r="L233">
            <v>10200</v>
          </cell>
          <cell r="M233">
            <v>12300</v>
          </cell>
          <cell r="N233">
            <v>1</v>
          </cell>
          <cell r="O233">
            <v>1</v>
          </cell>
          <cell r="P233">
            <v>1</v>
          </cell>
          <cell r="Q233" t="str">
            <v>CA9783</v>
          </cell>
          <cell r="R233">
            <v>45261</v>
          </cell>
          <cell r="S233" t="str">
            <v>KP02/13</v>
          </cell>
          <cell r="T233" t="str">
            <v>PT PLANET EXCELENCIA PHARMACY</v>
          </cell>
          <cell r="U233">
            <v>45261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1</v>
          </cell>
          <cell r="BC233">
            <v>1</v>
          </cell>
        </row>
        <row r="234">
          <cell r="B234" t="str">
            <v>SNDR8</v>
          </cell>
          <cell r="C234" t="str">
            <v>Sanadryl Sirup 60 ml (8)</v>
          </cell>
          <cell r="D234">
            <v>1</v>
          </cell>
          <cell r="E234" t="str">
            <v>botol</v>
          </cell>
          <cell r="F234">
            <v>1</v>
          </cell>
          <cell r="G234">
            <v>1</v>
          </cell>
          <cell r="H234">
            <v>1</v>
          </cell>
          <cell r="I234">
            <v>9659.0909090909081</v>
          </cell>
          <cell r="J234">
            <v>10625</v>
          </cell>
          <cell r="K234">
            <v>12750</v>
          </cell>
          <cell r="L234">
            <v>10700</v>
          </cell>
          <cell r="M234">
            <v>12800</v>
          </cell>
          <cell r="N234">
            <v>24</v>
          </cell>
          <cell r="O234">
            <v>24</v>
          </cell>
          <cell r="P234">
            <v>24</v>
          </cell>
          <cell r="Q234" t="str">
            <v>CB9739</v>
          </cell>
          <cell r="R234">
            <v>45323</v>
          </cell>
          <cell r="S234" t="str">
            <v>KP03/10</v>
          </cell>
          <cell r="T234" t="str">
            <v>PT KUDAMAS JAYA MAKMUR SENTOSA</v>
          </cell>
          <cell r="U234">
            <v>45323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24</v>
          </cell>
          <cell r="BC234">
            <v>24</v>
          </cell>
        </row>
        <row r="235">
          <cell r="B235" t="str">
            <v>SCBMX6</v>
          </cell>
          <cell r="C235" t="str">
            <v>Scabimite Cr 10 g (6)</v>
          </cell>
          <cell r="D235">
            <v>1</v>
          </cell>
          <cell r="E235" t="str">
            <v>tube</v>
          </cell>
          <cell r="F235">
            <v>1</v>
          </cell>
          <cell r="G235">
            <v>1</v>
          </cell>
          <cell r="H235">
            <v>1</v>
          </cell>
          <cell r="I235">
            <v>37350</v>
          </cell>
          <cell r="J235">
            <v>41085</v>
          </cell>
          <cell r="K235">
            <v>49302</v>
          </cell>
          <cell r="L235">
            <v>41100</v>
          </cell>
          <cell r="M235">
            <v>49400</v>
          </cell>
          <cell r="N235">
            <v>13</v>
          </cell>
          <cell r="O235">
            <v>13</v>
          </cell>
          <cell r="P235">
            <v>13</v>
          </cell>
          <cell r="Q235" t="str">
            <v>H21019</v>
          </cell>
          <cell r="R235">
            <v>45505</v>
          </cell>
          <cell r="S235" t="str">
            <v>KP01/05</v>
          </cell>
          <cell r="T235" t="str">
            <v>PT SINGGASANA WITRA SURYAMAS</v>
          </cell>
          <cell r="U235">
            <v>45505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2</v>
          </cell>
          <cell r="AH235">
            <v>2</v>
          </cell>
          <cell r="AI235">
            <v>2</v>
          </cell>
          <cell r="AJ235">
            <v>2</v>
          </cell>
          <cell r="AK235">
            <v>2</v>
          </cell>
          <cell r="AL235">
            <v>5</v>
          </cell>
          <cell r="AM235">
            <v>5</v>
          </cell>
          <cell r="AN235">
            <v>5</v>
          </cell>
          <cell r="AO235">
            <v>5</v>
          </cell>
          <cell r="AP235">
            <v>5</v>
          </cell>
          <cell r="AQ235">
            <v>5</v>
          </cell>
          <cell r="AR235">
            <v>5</v>
          </cell>
          <cell r="AS235">
            <v>5</v>
          </cell>
          <cell r="AT235">
            <v>5</v>
          </cell>
          <cell r="AU235">
            <v>5</v>
          </cell>
          <cell r="AV235">
            <v>5</v>
          </cell>
          <cell r="AW235">
            <v>5</v>
          </cell>
          <cell r="AX235">
            <v>5</v>
          </cell>
          <cell r="AY235">
            <v>5</v>
          </cell>
          <cell r="AZ235">
            <v>7</v>
          </cell>
          <cell r="BA235">
            <v>7</v>
          </cell>
          <cell r="BB235">
            <v>6</v>
          </cell>
          <cell r="BC235">
            <v>6</v>
          </cell>
        </row>
        <row r="236">
          <cell r="B236" t="str">
            <v>SLDR1</v>
          </cell>
          <cell r="C236" t="str">
            <v>Selediar Tablet</v>
          </cell>
          <cell r="D236">
            <v>100</v>
          </cell>
          <cell r="E236" t="str">
            <v>tablet</v>
          </cell>
          <cell r="F236">
            <v>100</v>
          </cell>
          <cell r="G236">
            <v>100</v>
          </cell>
          <cell r="H236">
            <v>100</v>
          </cell>
          <cell r="I236">
            <v>757.57272727272721</v>
          </cell>
          <cell r="J236">
            <v>833.33</v>
          </cell>
          <cell r="K236">
            <v>999.99599999999998</v>
          </cell>
          <cell r="L236">
            <v>900</v>
          </cell>
          <cell r="M236">
            <v>1000</v>
          </cell>
          <cell r="N236">
            <v>0</v>
          </cell>
          <cell r="O236">
            <v>100</v>
          </cell>
          <cell r="P236">
            <v>100</v>
          </cell>
          <cell r="Q236" t="str">
            <v>94665</v>
          </cell>
          <cell r="R236">
            <v>44896</v>
          </cell>
          <cell r="S236" t="str">
            <v>KP04/12</v>
          </cell>
          <cell r="T236" t="str">
            <v>APOTEK BUMI MEDIKA GANESA</v>
          </cell>
          <cell r="U236">
            <v>44896</v>
          </cell>
          <cell r="V236">
            <v>44896</v>
          </cell>
          <cell r="W236">
            <v>44896</v>
          </cell>
          <cell r="X236">
            <v>44896</v>
          </cell>
          <cell r="Y236">
            <v>44896</v>
          </cell>
          <cell r="Z236">
            <v>44896</v>
          </cell>
          <cell r="AA236">
            <v>44896</v>
          </cell>
          <cell r="AB236">
            <v>44896</v>
          </cell>
          <cell r="AC236">
            <v>44896</v>
          </cell>
          <cell r="AD236">
            <v>44896</v>
          </cell>
          <cell r="AE236">
            <v>44896</v>
          </cell>
          <cell r="AF236">
            <v>44896</v>
          </cell>
          <cell r="AG236">
            <v>44896</v>
          </cell>
          <cell r="AH236">
            <v>44896</v>
          </cell>
          <cell r="AI236">
            <v>44896</v>
          </cell>
          <cell r="AJ236">
            <v>44896</v>
          </cell>
          <cell r="AK236">
            <v>44896</v>
          </cell>
          <cell r="AL236">
            <v>44896</v>
          </cell>
          <cell r="AM236">
            <v>44896</v>
          </cell>
          <cell r="AN236">
            <v>44896</v>
          </cell>
          <cell r="AO236">
            <v>44896</v>
          </cell>
          <cell r="AP236">
            <v>15</v>
          </cell>
          <cell r="AQ236">
            <v>15</v>
          </cell>
          <cell r="AR236">
            <v>15</v>
          </cell>
          <cell r="AS236">
            <v>15</v>
          </cell>
          <cell r="AT236">
            <v>15</v>
          </cell>
          <cell r="AU236">
            <v>10</v>
          </cell>
          <cell r="AV236">
            <v>10</v>
          </cell>
          <cell r="AW236">
            <v>10</v>
          </cell>
          <cell r="AX236">
            <v>10</v>
          </cell>
          <cell r="AY236">
            <v>10</v>
          </cell>
          <cell r="AZ236">
            <v>25</v>
          </cell>
          <cell r="BA236">
            <v>25</v>
          </cell>
          <cell r="BB236">
            <v>75</v>
          </cell>
          <cell r="BC236">
            <v>75</v>
          </cell>
        </row>
        <row r="237">
          <cell r="B237" t="str">
            <v>SMVSS4</v>
          </cell>
          <cell r="C237" t="str">
            <v>Simvastatin tablet 10 mg (4)</v>
          </cell>
          <cell r="D237">
            <v>100</v>
          </cell>
          <cell r="E237" t="str">
            <v>tablet</v>
          </cell>
          <cell r="F237">
            <v>100</v>
          </cell>
          <cell r="G237">
            <v>100</v>
          </cell>
          <cell r="H237">
            <v>100</v>
          </cell>
          <cell r="I237">
            <v>190.917</v>
          </cell>
          <cell r="J237">
            <v>210.0087</v>
          </cell>
          <cell r="K237">
            <v>252.01043999999999</v>
          </cell>
          <cell r="L237">
            <v>300</v>
          </cell>
          <cell r="M237">
            <v>300</v>
          </cell>
          <cell r="N237">
            <v>83</v>
          </cell>
          <cell r="O237">
            <v>83</v>
          </cell>
          <cell r="P237">
            <v>83</v>
          </cell>
          <cell r="Q237" t="str">
            <v>HTSVND14370</v>
          </cell>
          <cell r="R237">
            <v>45108</v>
          </cell>
          <cell r="S237" t="str">
            <v>KP10/2</v>
          </cell>
          <cell r="T237" t="str">
            <v>PT.ENSEVAL PUTERA MEGATRADING</v>
          </cell>
          <cell r="U237">
            <v>45108</v>
          </cell>
          <cell r="V237">
            <v>0</v>
          </cell>
          <cell r="W237">
            <v>0</v>
          </cell>
          <cell r="X237">
            <v>30</v>
          </cell>
          <cell r="Y237">
            <v>30</v>
          </cell>
          <cell r="Z237">
            <v>23</v>
          </cell>
          <cell r="AA237">
            <v>23</v>
          </cell>
          <cell r="AB237">
            <v>23</v>
          </cell>
          <cell r="AC237">
            <v>23</v>
          </cell>
          <cell r="AD237">
            <v>23</v>
          </cell>
          <cell r="AE237">
            <v>23</v>
          </cell>
          <cell r="AF237">
            <v>23</v>
          </cell>
          <cell r="AG237">
            <v>23</v>
          </cell>
          <cell r="AH237">
            <v>23</v>
          </cell>
          <cell r="AI237">
            <v>23</v>
          </cell>
          <cell r="AJ237">
            <v>23</v>
          </cell>
          <cell r="AK237">
            <v>23</v>
          </cell>
          <cell r="AL237">
            <v>23</v>
          </cell>
          <cell r="AM237">
            <v>23</v>
          </cell>
          <cell r="AN237">
            <v>23</v>
          </cell>
          <cell r="AO237">
            <v>23</v>
          </cell>
          <cell r="AP237">
            <v>23</v>
          </cell>
          <cell r="AQ237">
            <v>23</v>
          </cell>
          <cell r="AR237">
            <v>23</v>
          </cell>
          <cell r="AS237">
            <v>23</v>
          </cell>
          <cell r="AT237">
            <v>23</v>
          </cell>
          <cell r="AU237">
            <v>23</v>
          </cell>
          <cell r="AV237">
            <v>23</v>
          </cell>
          <cell r="AW237">
            <v>23</v>
          </cell>
          <cell r="AX237">
            <v>23</v>
          </cell>
          <cell r="AY237">
            <v>23</v>
          </cell>
          <cell r="AZ237">
            <v>83</v>
          </cell>
          <cell r="BA237">
            <v>83</v>
          </cell>
          <cell r="BB237">
            <v>0</v>
          </cell>
          <cell r="BC237">
            <v>0</v>
          </cell>
        </row>
        <row r="238">
          <cell r="B238" t="str">
            <v>SMVSS5</v>
          </cell>
          <cell r="C238" t="str">
            <v>Simvastatin tablet 10 mg (5)</v>
          </cell>
          <cell r="D238">
            <v>100</v>
          </cell>
          <cell r="E238" t="str">
            <v>tablet</v>
          </cell>
          <cell r="F238">
            <v>100</v>
          </cell>
          <cell r="G238">
            <v>100</v>
          </cell>
          <cell r="H238">
            <v>100</v>
          </cell>
          <cell r="I238">
            <v>245.45454545454544</v>
          </cell>
          <cell r="J238">
            <v>270</v>
          </cell>
          <cell r="K238">
            <v>324</v>
          </cell>
          <cell r="L238">
            <v>300</v>
          </cell>
          <cell r="M238">
            <v>400</v>
          </cell>
          <cell r="N238">
            <v>200</v>
          </cell>
          <cell r="O238">
            <v>200</v>
          </cell>
          <cell r="P238">
            <v>200</v>
          </cell>
          <cell r="Q238" t="str">
            <v>HTSVND16466</v>
          </cell>
          <cell r="R238">
            <v>45261</v>
          </cell>
          <cell r="S238" t="str">
            <v>KP02/9</v>
          </cell>
          <cell r="T238" t="str">
            <v>PT PLANET EXCELENCIA PHARMACY</v>
          </cell>
          <cell r="U238">
            <v>45261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7</v>
          </cell>
          <cell r="AA238">
            <v>30</v>
          </cell>
          <cell r="AB238">
            <v>30</v>
          </cell>
          <cell r="AC238">
            <v>30</v>
          </cell>
          <cell r="AD238">
            <v>30</v>
          </cell>
          <cell r="AE238">
            <v>30</v>
          </cell>
          <cell r="AF238">
            <v>30</v>
          </cell>
          <cell r="AG238">
            <v>30</v>
          </cell>
          <cell r="AH238">
            <v>60</v>
          </cell>
          <cell r="AI238">
            <v>60</v>
          </cell>
          <cell r="AJ238">
            <v>60</v>
          </cell>
          <cell r="AK238">
            <v>60</v>
          </cell>
          <cell r="AL238">
            <v>60</v>
          </cell>
          <cell r="AM238">
            <v>60</v>
          </cell>
          <cell r="AN238">
            <v>60</v>
          </cell>
          <cell r="AO238">
            <v>60</v>
          </cell>
          <cell r="AP238">
            <v>60</v>
          </cell>
          <cell r="AQ238">
            <v>60</v>
          </cell>
          <cell r="AR238">
            <v>60</v>
          </cell>
          <cell r="AS238">
            <v>60</v>
          </cell>
          <cell r="AT238">
            <v>60</v>
          </cell>
          <cell r="AU238">
            <v>60</v>
          </cell>
          <cell r="AV238">
            <v>60</v>
          </cell>
          <cell r="AW238">
            <v>60</v>
          </cell>
          <cell r="AX238">
            <v>60</v>
          </cell>
          <cell r="AY238">
            <v>60</v>
          </cell>
          <cell r="AZ238">
            <v>187</v>
          </cell>
          <cell r="BA238">
            <v>187</v>
          </cell>
          <cell r="BB238">
            <v>13</v>
          </cell>
          <cell r="BC238">
            <v>13</v>
          </cell>
        </row>
        <row r="239">
          <cell r="B239" t="str">
            <v>SMVSS6</v>
          </cell>
          <cell r="C239" t="str">
            <v>Simvastatin tablet 10 mg (6)</v>
          </cell>
          <cell r="D239">
            <v>100</v>
          </cell>
          <cell r="E239" t="str">
            <v>tablet</v>
          </cell>
          <cell r="F239">
            <v>100</v>
          </cell>
          <cell r="G239">
            <v>100</v>
          </cell>
          <cell r="H239">
            <v>100</v>
          </cell>
          <cell r="I239">
            <v>190.917</v>
          </cell>
          <cell r="J239">
            <v>210.0087</v>
          </cell>
          <cell r="K239">
            <v>252.01043999999999</v>
          </cell>
          <cell r="L239">
            <v>300</v>
          </cell>
          <cell r="M239">
            <v>300</v>
          </cell>
          <cell r="N239">
            <v>0</v>
          </cell>
          <cell r="O239">
            <v>200</v>
          </cell>
          <cell r="P239">
            <v>200</v>
          </cell>
          <cell r="Q239" t="str">
            <v>HTSVND21492</v>
          </cell>
          <cell r="R239">
            <v>45292</v>
          </cell>
          <cell r="S239" t="str">
            <v>KP04/3</v>
          </cell>
          <cell r="T239" t="str">
            <v>PT Enseval Putera Megatrading</v>
          </cell>
          <cell r="U239">
            <v>45292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200</v>
          </cell>
          <cell r="BC239">
            <v>200</v>
          </cell>
        </row>
        <row r="240">
          <cell r="B240" t="str">
            <v>SMVS22</v>
          </cell>
          <cell r="C240" t="str">
            <v>Simvastatin tablet 20 mg (2)</v>
          </cell>
          <cell r="D240">
            <v>100</v>
          </cell>
          <cell r="E240" t="str">
            <v>tablet</v>
          </cell>
          <cell r="F240">
            <v>100</v>
          </cell>
          <cell r="G240">
            <v>100</v>
          </cell>
          <cell r="H240">
            <v>100</v>
          </cell>
          <cell r="I240">
            <v>757.58396100000004</v>
          </cell>
          <cell r="J240">
            <v>833.34235710000007</v>
          </cell>
          <cell r="K240">
            <v>1000.01082852</v>
          </cell>
          <cell r="L240">
            <v>900</v>
          </cell>
          <cell r="M240">
            <v>1100</v>
          </cell>
          <cell r="N240">
            <v>244</v>
          </cell>
          <cell r="O240">
            <v>244</v>
          </cell>
          <cell r="P240">
            <v>244</v>
          </cell>
          <cell r="Q240" t="str">
            <v>HTSVNE14078</v>
          </cell>
          <cell r="R240">
            <v>45139</v>
          </cell>
          <cell r="S240" t="str">
            <v>KP10/2</v>
          </cell>
          <cell r="T240" t="str">
            <v>PT.ENSEVAL PUTERA MEGATRADING</v>
          </cell>
          <cell r="U240">
            <v>45139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30</v>
          </cell>
          <cell r="AB240">
            <v>30</v>
          </cell>
          <cell r="AC240">
            <v>30</v>
          </cell>
          <cell r="AD240">
            <v>30</v>
          </cell>
          <cell r="AE240">
            <v>30</v>
          </cell>
          <cell r="AF240">
            <v>30</v>
          </cell>
          <cell r="AG240">
            <v>30</v>
          </cell>
          <cell r="AH240">
            <v>60</v>
          </cell>
          <cell r="AI240">
            <v>60</v>
          </cell>
          <cell r="AJ240">
            <v>60</v>
          </cell>
          <cell r="AK240">
            <v>60</v>
          </cell>
          <cell r="AL240">
            <v>34</v>
          </cell>
          <cell r="AM240">
            <v>34</v>
          </cell>
          <cell r="AN240">
            <v>34</v>
          </cell>
          <cell r="AO240">
            <v>34</v>
          </cell>
          <cell r="AP240">
            <v>34</v>
          </cell>
          <cell r="AQ240">
            <v>34</v>
          </cell>
          <cell r="AR240">
            <v>34</v>
          </cell>
          <cell r="AS240">
            <v>34</v>
          </cell>
          <cell r="AT240">
            <v>34</v>
          </cell>
          <cell r="AU240">
            <v>34</v>
          </cell>
          <cell r="AV240">
            <v>34</v>
          </cell>
          <cell r="AW240">
            <v>34</v>
          </cell>
          <cell r="AX240">
            <v>34</v>
          </cell>
          <cell r="AY240">
            <v>34</v>
          </cell>
          <cell r="AZ240">
            <v>244</v>
          </cell>
          <cell r="BA240">
            <v>244</v>
          </cell>
          <cell r="BB240">
            <v>0</v>
          </cell>
          <cell r="BC240">
            <v>0</v>
          </cell>
        </row>
        <row r="241">
          <cell r="B241" t="str">
            <v>SMVS23</v>
          </cell>
          <cell r="C241" t="str">
            <v>Simvastatin tablet 20 mg (3)</v>
          </cell>
          <cell r="D241">
            <v>100</v>
          </cell>
          <cell r="E241" t="str">
            <v>tablet</v>
          </cell>
          <cell r="F241">
            <v>100</v>
          </cell>
          <cell r="G241">
            <v>100</v>
          </cell>
          <cell r="H241">
            <v>100</v>
          </cell>
          <cell r="I241">
            <v>757.58396099999993</v>
          </cell>
          <cell r="J241">
            <v>833.34235709999996</v>
          </cell>
          <cell r="K241">
            <v>1000.0108285199999</v>
          </cell>
          <cell r="L241">
            <v>900</v>
          </cell>
          <cell r="M241">
            <v>1100</v>
          </cell>
          <cell r="N241">
            <v>0</v>
          </cell>
          <cell r="O241">
            <v>200</v>
          </cell>
          <cell r="P241">
            <v>200</v>
          </cell>
          <cell r="Q241" t="str">
            <v>HTSVNE22114</v>
          </cell>
          <cell r="R241">
            <v>45352</v>
          </cell>
          <cell r="S241" t="str">
            <v>KP04/3</v>
          </cell>
          <cell r="T241" t="str">
            <v>PT Enseval Putera Megatrading</v>
          </cell>
          <cell r="U241">
            <v>45352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6</v>
          </cell>
          <cell r="AM241">
            <v>6</v>
          </cell>
          <cell r="AN241">
            <v>6</v>
          </cell>
          <cell r="AO241">
            <v>6</v>
          </cell>
          <cell r="AP241">
            <v>6</v>
          </cell>
          <cell r="AQ241">
            <v>6</v>
          </cell>
          <cell r="AR241">
            <v>6</v>
          </cell>
          <cell r="AS241">
            <v>6</v>
          </cell>
          <cell r="AT241">
            <v>6</v>
          </cell>
          <cell r="AU241">
            <v>6</v>
          </cell>
          <cell r="AV241">
            <v>6</v>
          </cell>
          <cell r="AW241">
            <v>6</v>
          </cell>
          <cell r="AX241">
            <v>6</v>
          </cell>
          <cell r="AY241">
            <v>6</v>
          </cell>
          <cell r="AZ241">
            <v>6</v>
          </cell>
          <cell r="BA241">
            <v>6</v>
          </cell>
          <cell r="BB241">
            <v>194</v>
          </cell>
          <cell r="BC241">
            <v>194</v>
          </cell>
        </row>
        <row r="242">
          <cell r="B242" t="str">
            <v>SPTR3</v>
          </cell>
          <cell r="C242" t="str">
            <v>SP Troches tablet (3)</v>
          </cell>
          <cell r="D242">
            <v>1</v>
          </cell>
          <cell r="E242" t="str">
            <v>box</v>
          </cell>
          <cell r="F242">
            <v>1</v>
          </cell>
          <cell r="G242">
            <v>1</v>
          </cell>
          <cell r="H242">
            <v>1</v>
          </cell>
          <cell r="I242">
            <v>11772.727272727272</v>
          </cell>
          <cell r="J242">
            <v>12950</v>
          </cell>
          <cell r="K242">
            <v>15540</v>
          </cell>
          <cell r="L242">
            <v>13000</v>
          </cell>
          <cell r="M242">
            <v>15600</v>
          </cell>
          <cell r="N242">
            <v>34</v>
          </cell>
          <cell r="O242">
            <v>34</v>
          </cell>
          <cell r="P242">
            <v>34</v>
          </cell>
          <cell r="Q242" t="str">
            <v>22018</v>
          </cell>
          <cell r="R242">
            <v>45689</v>
          </cell>
          <cell r="S242" t="str">
            <v>KP03/14</v>
          </cell>
          <cell r="T242" t="str">
            <v>PT KUDAMAS JAYA MAKMUR SENTOSA</v>
          </cell>
          <cell r="U242">
            <v>45689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1</v>
          </cell>
          <cell r="AA242">
            <v>1</v>
          </cell>
          <cell r="AB242">
            <v>1</v>
          </cell>
          <cell r="AC242">
            <v>1</v>
          </cell>
          <cell r="AD242">
            <v>1</v>
          </cell>
          <cell r="AE242">
            <v>1</v>
          </cell>
          <cell r="AF242">
            <v>2</v>
          </cell>
          <cell r="AG242">
            <v>2</v>
          </cell>
          <cell r="AH242">
            <v>2</v>
          </cell>
          <cell r="AI242">
            <v>2</v>
          </cell>
          <cell r="AJ242">
            <v>2</v>
          </cell>
          <cell r="AK242">
            <v>2</v>
          </cell>
          <cell r="AL242">
            <v>1</v>
          </cell>
          <cell r="AM242">
            <v>1</v>
          </cell>
          <cell r="AN242">
            <v>1</v>
          </cell>
          <cell r="AO242">
            <v>1</v>
          </cell>
          <cell r="AP242">
            <v>1</v>
          </cell>
          <cell r="AQ242">
            <v>1</v>
          </cell>
          <cell r="AR242">
            <v>1</v>
          </cell>
          <cell r="AS242">
            <v>1</v>
          </cell>
          <cell r="AT242">
            <v>1</v>
          </cell>
          <cell r="AU242">
            <v>1</v>
          </cell>
          <cell r="AV242">
            <v>1</v>
          </cell>
          <cell r="AW242">
            <v>1</v>
          </cell>
          <cell r="AX242">
            <v>1</v>
          </cell>
          <cell r="AY242">
            <v>1</v>
          </cell>
          <cell r="AZ242">
            <v>6</v>
          </cell>
          <cell r="BA242">
            <v>6</v>
          </cell>
          <cell r="BB242">
            <v>28</v>
          </cell>
          <cell r="BC242">
            <v>28</v>
          </cell>
        </row>
        <row r="243">
          <cell r="B243" t="str">
            <v>SPTR4</v>
          </cell>
          <cell r="C243" t="str">
            <v>SP Troches tablet (4)</v>
          </cell>
          <cell r="D243">
            <v>1</v>
          </cell>
          <cell r="E243" t="str">
            <v>box</v>
          </cell>
          <cell r="F243">
            <v>1</v>
          </cell>
          <cell r="G243">
            <v>1</v>
          </cell>
          <cell r="H243">
            <v>1</v>
          </cell>
          <cell r="I243">
            <v>11772.727272727272</v>
          </cell>
          <cell r="J243">
            <v>12950</v>
          </cell>
          <cell r="K243">
            <v>15540</v>
          </cell>
          <cell r="L243">
            <v>13000</v>
          </cell>
          <cell r="M243">
            <v>15600</v>
          </cell>
          <cell r="N243">
            <v>35</v>
          </cell>
          <cell r="O243">
            <v>35</v>
          </cell>
          <cell r="P243">
            <v>35</v>
          </cell>
          <cell r="Q243" t="str">
            <v>22025</v>
          </cell>
          <cell r="R243">
            <v>45689</v>
          </cell>
          <cell r="S243" t="str">
            <v>KP03/14</v>
          </cell>
          <cell r="T243" t="str">
            <v>PT KUDAMAS JAYA MAKMUR SENTOSA</v>
          </cell>
          <cell r="U243">
            <v>45689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35</v>
          </cell>
          <cell r="BC243">
            <v>35</v>
          </cell>
        </row>
        <row r="244">
          <cell r="B244" t="str">
            <v>STESTB1</v>
          </cell>
          <cell r="C244" t="str">
            <v>Stesolid RT 5 mg</v>
          </cell>
          <cell r="D244">
            <v>5</v>
          </cell>
          <cell r="E244" t="str">
            <v>tube</v>
          </cell>
          <cell r="F244">
            <v>5</v>
          </cell>
          <cell r="G244">
            <v>5</v>
          </cell>
          <cell r="H244">
            <v>5</v>
          </cell>
          <cell r="I244">
            <v>23760</v>
          </cell>
          <cell r="J244">
            <v>26136.000000000004</v>
          </cell>
          <cell r="K244">
            <v>31363.200000000004</v>
          </cell>
          <cell r="L244">
            <v>26200</v>
          </cell>
          <cell r="M244">
            <v>31400</v>
          </cell>
          <cell r="N244">
            <v>5</v>
          </cell>
          <cell r="O244">
            <v>5</v>
          </cell>
          <cell r="P244">
            <v>5</v>
          </cell>
          <cell r="Q244" t="str">
            <v>W23681707</v>
          </cell>
          <cell r="R244">
            <v>44652</v>
          </cell>
          <cell r="S244">
            <v>37190036513</v>
          </cell>
          <cell r="T244" t="str">
            <v>PT ANUGRAH ARGON MEDICA</v>
          </cell>
          <cell r="U244">
            <v>37190008832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5</v>
          </cell>
          <cell r="BC244">
            <v>5</v>
          </cell>
        </row>
        <row r="245">
          <cell r="B245" t="str">
            <v>SCLFT10</v>
          </cell>
          <cell r="C245" t="str">
            <v>Sucralfate sirup 100mL (10)</v>
          </cell>
          <cell r="D245">
            <v>1</v>
          </cell>
          <cell r="E245" t="str">
            <v>botol</v>
          </cell>
          <cell r="F245">
            <v>1</v>
          </cell>
          <cell r="G245">
            <v>1</v>
          </cell>
          <cell r="H245">
            <v>1</v>
          </cell>
          <cell r="I245">
            <v>11590.90909090909</v>
          </cell>
          <cell r="J245">
            <v>12750</v>
          </cell>
          <cell r="K245">
            <v>15300</v>
          </cell>
          <cell r="L245">
            <v>12800</v>
          </cell>
          <cell r="M245">
            <v>15300</v>
          </cell>
          <cell r="N245">
            <v>5</v>
          </cell>
          <cell r="O245">
            <v>5</v>
          </cell>
          <cell r="P245">
            <v>5</v>
          </cell>
          <cell r="Q245" t="str">
            <v>24121L0270</v>
          </cell>
          <cell r="R245">
            <v>45261</v>
          </cell>
          <cell r="S245" t="str">
            <v>KP03/5</v>
          </cell>
          <cell r="T245" t="str">
            <v>PT PENTA VALENT</v>
          </cell>
          <cell r="U245">
            <v>45261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5</v>
          </cell>
          <cell r="BC245">
            <v>5</v>
          </cell>
        </row>
        <row r="246">
          <cell r="B246" t="str">
            <v>SCLFT11</v>
          </cell>
          <cell r="C246" t="str">
            <v>Sucralfate sirup 100mL (11)</v>
          </cell>
          <cell r="D246">
            <v>1</v>
          </cell>
          <cell r="E246" t="str">
            <v>botol</v>
          </cell>
          <cell r="F246">
            <v>1</v>
          </cell>
          <cell r="G246">
            <v>1</v>
          </cell>
          <cell r="H246">
            <v>1</v>
          </cell>
          <cell r="I246">
            <v>11590.90909090909</v>
          </cell>
          <cell r="J246">
            <v>12750</v>
          </cell>
          <cell r="K246">
            <v>15300</v>
          </cell>
          <cell r="L246">
            <v>12800</v>
          </cell>
          <cell r="M246">
            <v>15300</v>
          </cell>
          <cell r="N246">
            <v>8</v>
          </cell>
          <cell r="O246">
            <v>8</v>
          </cell>
          <cell r="P246">
            <v>8</v>
          </cell>
          <cell r="Q246" t="str">
            <v>24121L0020</v>
          </cell>
          <cell r="R246">
            <v>45261</v>
          </cell>
          <cell r="S246" t="str">
            <v>KP03/5</v>
          </cell>
          <cell r="T246" t="str">
            <v>PT PENTA VALENT</v>
          </cell>
          <cell r="U246">
            <v>1</v>
          </cell>
          <cell r="V246">
            <v>0</v>
          </cell>
          <cell r="W246">
            <v>0</v>
          </cell>
          <cell r="X246">
            <v>2</v>
          </cell>
          <cell r="Y246">
            <v>3</v>
          </cell>
          <cell r="Z246">
            <v>2</v>
          </cell>
          <cell r="AA246">
            <v>2</v>
          </cell>
          <cell r="AB246">
            <v>2</v>
          </cell>
          <cell r="AC246">
            <v>2</v>
          </cell>
          <cell r="AD246">
            <v>2</v>
          </cell>
          <cell r="AE246">
            <v>2</v>
          </cell>
          <cell r="AF246">
            <v>2</v>
          </cell>
          <cell r="AG246">
            <v>2</v>
          </cell>
          <cell r="AH246">
            <v>2</v>
          </cell>
          <cell r="AI246">
            <v>2</v>
          </cell>
          <cell r="AJ246">
            <v>2</v>
          </cell>
          <cell r="AK246">
            <v>2</v>
          </cell>
          <cell r="AL246">
            <v>2</v>
          </cell>
          <cell r="AM246">
            <v>2</v>
          </cell>
          <cell r="AN246">
            <v>2</v>
          </cell>
          <cell r="AO246">
            <v>2</v>
          </cell>
          <cell r="AP246">
            <v>2</v>
          </cell>
          <cell r="AQ246">
            <v>2</v>
          </cell>
          <cell r="AR246">
            <v>2</v>
          </cell>
          <cell r="AS246">
            <v>2</v>
          </cell>
          <cell r="AT246">
            <v>2</v>
          </cell>
          <cell r="AU246">
            <v>2</v>
          </cell>
          <cell r="AV246">
            <v>2</v>
          </cell>
          <cell r="AW246">
            <v>2</v>
          </cell>
          <cell r="AX246">
            <v>2</v>
          </cell>
          <cell r="AY246">
            <v>2</v>
          </cell>
          <cell r="AZ246">
            <v>8</v>
          </cell>
          <cell r="BA246">
            <v>8</v>
          </cell>
          <cell r="BB246">
            <v>0</v>
          </cell>
          <cell r="BC246">
            <v>0</v>
          </cell>
        </row>
        <row r="247">
          <cell r="B247" t="str">
            <v>SCLFT12</v>
          </cell>
          <cell r="C247" t="str">
            <v>Sucralfate sirup 100mL (12)</v>
          </cell>
          <cell r="D247">
            <v>1</v>
          </cell>
          <cell r="E247" t="str">
            <v>botol</v>
          </cell>
          <cell r="F247">
            <v>1</v>
          </cell>
          <cell r="G247">
            <v>1</v>
          </cell>
          <cell r="H247">
            <v>1</v>
          </cell>
          <cell r="I247">
            <v>11590.90909090909</v>
          </cell>
          <cell r="J247">
            <v>12750</v>
          </cell>
          <cell r="K247">
            <v>15300</v>
          </cell>
          <cell r="L247">
            <v>12800</v>
          </cell>
          <cell r="M247">
            <v>15300</v>
          </cell>
          <cell r="N247">
            <v>1</v>
          </cell>
          <cell r="O247">
            <v>1</v>
          </cell>
          <cell r="P247">
            <v>1</v>
          </cell>
          <cell r="Q247" t="str">
            <v>24121L0240</v>
          </cell>
          <cell r="R247">
            <v>45261</v>
          </cell>
          <cell r="S247" t="str">
            <v>KP03/5</v>
          </cell>
          <cell r="T247" t="str">
            <v>PT PENTA VALENT</v>
          </cell>
          <cell r="U247">
            <v>45261</v>
          </cell>
          <cell r="V247">
            <v>0</v>
          </cell>
          <cell r="W247">
            <v>0</v>
          </cell>
          <cell r="X247">
            <v>0</v>
          </cell>
          <cell r="Y247">
            <v>1</v>
          </cell>
          <cell r="Z247">
            <v>1</v>
          </cell>
          <cell r="AA247">
            <v>1</v>
          </cell>
          <cell r="AB247">
            <v>1</v>
          </cell>
          <cell r="AC247">
            <v>1</v>
          </cell>
          <cell r="AD247">
            <v>1</v>
          </cell>
          <cell r="AE247">
            <v>1</v>
          </cell>
          <cell r="AF247">
            <v>1</v>
          </cell>
          <cell r="AG247">
            <v>1</v>
          </cell>
          <cell r="AH247">
            <v>1</v>
          </cell>
          <cell r="AI247">
            <v>1</v>
          </cell>
          <cell r="AJ247">
            <v>1</v>
          </cell>
          <cell r="AK247">
            <v>1</v>
          </cell>
          <cell r="AL247">
            <v>1</v>
          </cell>
          <cell r="AM247">
            <v>1</v>
          </cell>
          <cell r="AN247">
            <v>1</v>
          </cell>
          <cell r="AO247">
            <v>1</v>
          </cell>
          <cell r="AP247">
            <v>1</v>
          </cell>
          <cell r="AQ247">
            <v>1</v>
          </cell>
          <cell r="AR247">
            <v>1</v>
          </cell>
          <cell r="AS247">
            <v>1</v>
          </cell>
          <cell r="AT247">
            <v>1</v>
          </cell>
          <cell r="AU247">
            <v>1</v>
          </cell>
          <cell r="AV247">
            <v>1</v>
          </cell>
          <cell r="AW247">
            <v>1</v>
          </cell>
          <cell r="AX247">
            <v>1</v>
          </cell>
          <cell r="AY247">
            <v>1</v>
          </cell>
          <cell r="AZ247">
            <v>1</v>
          </cell>
          <cell r="BA247">
            <v>1</v>
          </cell>
          <cell r="BB247">
            <v>0</v>
          </cell>
          <cell r="BC247">
            <v>0</v>
          </cell>
        </row>
        <row r="248">
          <cell r="B248" t="str">
            <v>SCLFT13</v>
          </cell>
          <cell r="C248" t="str">
            <v>Sucralfate sirup 100mL (13)</v>
          </cell>
          <cell r="D248">
            <v>1</v>
          </cell>
          <cell r="E248" t="str">
            <v>botol</v>
          </cell>
          <cell r="F248">
            <v>1</v>
          </cell>
          <cell r="G248">
            <v>1</v>
          </cell>
          <cell r="H248">
            <v>1</v>
          </cell>
          <cell r="I248">
            <v>13636</v>
          </cell>
          <cell r="J248">
            <v>14999.6</v>
          </cell>
          <cell r="K248">
            <v>17999.52</v>
          </cell>
          <cell r="L248">
            <v>15000</v>
          </cell>
          <cell r="M248">
            <v>18000</v>
          </cell>
          <cell r="N248">
            <v>45</v>
          </cell>
          <cell r="O248">
            <v>45</v>
          </cell>
          <cell r="P248">
            <v>45</v>
          </cell>
          <cell r="Q248" t="str">
            <v>E1M402</v>
          </cell>
          <cell r="R248">
            <v>45261</v>
          </cell>
          <cell r="S248" t="str">
            <v>KP03/6</v>
          </cell>
          <cell r="T248" t="str">
            <v>PT SINGGASANA WITRA SURYAMAS</v>
          </cell>
          <cell r="U248">
            <v>45261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2</v>
          </cell>
          <cell r="AF248">
            <v>2</v>
          </cell>
          <cell r="AG248">
            <v>2</v>
          </cell>
          <cell r="AH248">
            <v>2</v>
          </cell>
          <cell r="AI248">
            <v>2</v>
          </cell>
          <cell r="AJ248">
            <v>2</v>
          </cell>
          <cell r="AK248">
            <v>2</v>
          </cell>
          <cell r="AL248">
            <v>2</v>
          </cell>
          <cell r="AM248">
            <v>2</v>
          </cell>
          <cell r="AN248">
            <v>1</v>
          </cell>
          <cell r="AO248">
            <v>4</v>
          </cell>
          <cell r="AP248">
            <v>4</v>
          </cell>
          <cell r="AQ248">
            <v>4</v>
          </cell>
          <cell r="AR248">
            <v>4</v>
          </cell>
          <cell r="AS248">
            <v>4</v>
          </cell>
          <cell r="AT248">
            <v>1</v>
          </cell>
          <cell r="AU248">
            <v>1</v>
          </cell>
          <cell r="AV248">
            <v>2</v>
          </cell>
          <cell r="AW248">
            <v>2</v>
          </cell>
          <cell r="AX248">
            <v>2</v>
          </cell>
          <cell r="AY248">
            <v>2</v>
          </cell>
          <cell r="AZ248">
            <v>19</v>
          </cell>
          <cell r="BA248">
            <v>19</v>
          </cell>
          <cell r="BB248">
            <v>26</v>
          </cell>
          <cell r="BC248">
            <v>24</v>
          </cell>
        </row>
        <row r="249">
          <cell r="B249" t="str">
            <v>SCLFT6</v>
          </cell>
          <cell r="C249" t="str">
            <v>Sucralfate sirup 100mL (6)</v>
          </cell>
          <cell r="D249">
            <v>1</v>
          </cell>
          <cell r="E249" t="str">
            <v>botol</v>
          </cell>
          <cell r="F249">
            <v>1</v>
          </cell>
          <cell r="G249">
            <v>1</v>
          </cell>
          <cell r="H249">
            <v>1</v>
          </cell>
          <cell r="I249">
            <v>13200</v>
          </cell>
          <cell r="J249">
            <v>14520.000000000002</v>
          </cell>
          <cell r="K249">
            <v>17424</v>
          </cell>
          <cell r="L249">
            <v>14600</v>
          </cell>
          <cell r="M249">
            <v>17500</v>
          </cell>
          <cell r="N249">
            <v>1</v>
          </cell>
          <cell r="O249">
            <v>1</v>
          </cell>
          <cell r="P249">
            <v>1</v>
          </cell>
          <cell r="Q249" t="str">
            <v>24121I0090</v>
          </cell>
          <cell r="R249">
            <v>45170</v>
          </cell>
          <cell r="S249" t="str">
            <v>KP10/18</v>
          </cell>
          <cell r="T249" t="str">
            <v>PT.PENTA VALENT</v>
          </cell>
          <cell r="U249">
            <v>45170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1</v>
          </cell>
          <cell r="AF249">
            <v>1</v>
          </cell>
          <cell r="AG249">
            <v>1</v>
          </cell>
          <cell r="AH249">
            <v>1</v>
          </cell>
          <cell r="AI249">
            <v>1</v>
          </cell>
          <cell r="AJ249">
            <v>1</v>
          </cell>
          <cell r="AK249">
            <v>1</v>
          </cell>
          <cell r="AL249">
            <v>1</v>
          </cell>
          <cell r="AM249">
            <v>1</v>
          </cell>
          <cell r="AN249">
            <v>1</v>
          </cell>
          <cell r="AO249">
            <v>1</v>
          </cell>
          <cell r="AP249">
            <v>1</v>
          </cell>
          <cell r="AQ249">
            <v>1</v>
          </cell>
          <cell r="AR249">
            <v>1</v>
          </cell>
          <cell r="AS249">
            <v>1</v>
          </cell>
          <cell r="AT249">
            <v>1</v>
          </cell>
          <cell r="AU249">
            <v>1</v>
          </cell>
          <cell r="AV249">
            <v>1</v>
          </cell>
          <cell r="AW249">
            <v>1</v>
          </cell>
          <cell r="AX249">
            <v>1</v>
          </cell>
          <cell r="AY249">
            <v>1</v>
          </cell>
          <cell r="AZ249">
            <v>1</v>
          </cell>
          <cell r="BA249">
            <v>1</v>
          </cell>
          <cell r="BB249">
            <v>0</v>
          </cell>
          <cell r="BC249">
            <v>0</v>
          </cell>
        </row>
        <row r="250">
          <cell r="B250" t="str">
            <v>SCLFT9</v>
          </cell>
          <cell r="C250" t="str">
            <v>Sucralfate sirup 100mL (9)</v>
          </cell>
          <cell r="D250">
            <v>1</v>
          </cell>
          <cell r="E250" t="str">
            <v>botol</v>
          </cell>
          <cell r="F250">
            <v>1</v>
          </cell>
          <cell r="G250">
            <v>1</v>
          </cell>
          <cell r="H250">
            <v>1</v>
          </cell>
          <cell r="I250">
            <v>11590.90909090909</v>
          </cell>
          <cell r="J250">
            <v>12750</v>
          </cell>
          <cell r="K250">
            <v>15300</v>
          </cell>
          <cell r="L250">
            <v>12800</v>
          </cell>
          <cell r="M250">
            <v>15300</v>
          </cell>
          <cell r="N250">
            <v>6</v>
          </cell>
          <cell r="O250">
            <v>6</v>
          </cell>
          <cell r="P250">
            <v>6</v>
          </cell>
          <cell r="Q250" t="str">
            <v>24121L0270</v>
          </cell>
          <cell r="R250">
            <v>45261</v>
          </cell>
          <cell r="S250" t="str">
            <v>KP02/10</v>
          </cell>
          <cell r="T250" t="str">
            <v>PT PENTA VALENT</v>
          </cell>
          <cell r="U250">
            <v>45261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1</v>
          </cell>
          <cell r="AB250">
            <v>1</v>
          </cell>
          <cell r="AC250">
            <v>1</v>
          </cell>
          <cell r="AD250">
            <v>1</v>
          </cell>
          <cell r="AE250">
            <v>1</v>
          </cell>
          <cell r="AF250">
            <v>1</v>
          </cell>
          <cell r="AG250">
            <v>1</v>
          </cell>
          <cell r="AH250">
            <v>1</v>
          </cell>
          <cell r="AI250">
            <v>1</v>
          </cell>
          <cell r="AJ250">
            <v>1</v>
          </cell>
          <cell r="AK250">
            <v>1</v>
          </cell>
          <cell r="AL250">
            <v>1</v>
          </cell>
          <cell r="AM250">
            <v>1</v>
          </cell>
          <cell r="AN250">
            <v>1</v>
          </cell>
          <cell r="AO250">
            <v>1</v>
          </cell>
          <cell r="AP250">
            <v>1</v>
          </cell>
          <cell r="AQ250">
            <v>1</v>
          </cell>
          <cell r="AR250">
            <v>1</v>
          </cell>
          <cell r="AS250">
            <v>1</v>
          </cell>
          <cell r="AT250">
            <v>1</v>
          </cell>
          <cell r="AU250">
            <v>1</v>
          </cell>
          <cell r="AV250">
            <v>1</v>
          </cell>
          <cell r="AW250">
            <v>1</v>
          </cell>
          <cell r="AX250">
            <v>1</v>
          </cell>
          <cell r="AY250">
            <v>1</v>
          </cell>
          <cell r="AZ250">
            <v>1</v>
          </cell>
          <cell r="BA250">
            <v>1</v>
          </cell>
          <cell r="BB250">
            <v>5</v>
          </cell>
          <cell r="BC250">
            <v>5</v>
          </cell>
        </row>
        <row r="251">
          <cell r="B251" t="str">
            <v>SUMA3</v>
          </cell>
          <cell r="C251" t="str">
            <v>Sumagesic Tablet (3)</v>
          </cell>
          <cell r="D251">
            <v>100</v>
          </cell>
          <cell r="E251" t="str">
            <v>tablet</v>
          </cell>
          <cell r="F251">
            <v>100</v>
          </cell>
          <cell r="G251">
            <v>100</v>
          </cell>
          <cell r="H251">
            <v>100</v>
          </cell>
          <cell r="I251">
            <v>450.90909090909088</v>
          </cell>
          <cell r="J251">
            <v>496</v>
          </cell>
          <cell r="K251">
            <v>595.19999999999993</v>
          </cell>
          <cell r="L251">
            <v>500</v>
          </cell>
          <cell r="M251">
            <v>600</v>
          </cell>
          <cell r="N251">
            <v>198</v>
          </cell>
          <cell r="O251">
            <v>198</v>
          </cell>
          <cell r="P251">
            <v>198</v>
          </cell>
          <cell r="Q251" t="str">
            <v>22014301</v>
          </cell>
          <cell r="R251">
            <v>46388</v>
          </cell>
          <cell r="S251" t="str">
            <v>KP03/12</v>
          </cell>
          <cell r="T251" t="str">
            <v>APOTEK BUMI MEDIKA GANESA</v>
          </cell>
          <cell r="U251">
            <v>46388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45</v>
          </cell>
          <cell r="AA251">
            <v>15</v>
          </cell>
          <cell r="AB251">
            <v>15</v>
          </cell>
          <cell r="AC251">
            <v>15</v>
          </cell>
          <cell r="AD251">
            <v>15</v>
          </cell>
          <cell r="AE251">
            <v>30</v>
          </cell>
          <cell r="AF251">
            <v>18</v>
          </cell>
          <cell r="AG251">
            <v>20</v>
          </cell>
          <cell r="AH251">
            <v>20</v>
          </cell>
          <cell r="AI251">
            <v>20</v>
          </cell>
          <cell r="AJ251">
            <v>20</v>
          </cell>
          <cell r="AK251">
            <v>20</v>
          </cell>
          <cell r="AL251">
            <v>20</v>
          </cell>
          <cell r="AM251">
            <v>25</v>
          </cell>
          <cell r="AN251">
            <v>10</v>
          </cell>
          <cell r="AO251">
            <v>10</v>
          </cell>
          <cell r="AP251">
            <v>10</v>
          </cell>
          <cell r="AQ251">
            <v>10</v>
          </cell>
          <cell r="AR251">
            <v>10</v>
          </cell>
          <cell r="AS251">
            <v>10</v>
          </cell>
          <cell r="AT251">
            <v>10</v>
          </cell>
          <cell r="AU251">
            <v>10</v>
          </cell>
          <cell r="AV251">
            <v>10</v>
          </cell>
          <cell r="AW251">
            <v>10</v>
          </cell>
          <cell r="AX251">
            <v>10</v>
          </cell>
          <cell r="AY251">
            <v>10</v>
          </cell>
          <cell r="AZ251">
            <v>198</v>
          </cell>
          <cell r="BA251">
            <v>198</v>
          </cell>
          <cell r="BB251">
            <v>0</v>
          </cell>
          <cell r="BC251">
            <v>0</v>
          </cell>
        </row>
        <row r="252">
          <cell r="B252" t="str">
            <v>SUMA4</v>
          </cell>
          <cell r="C252" t="str">
            <v>Sumagesic Tablet (4)</v>
          </cell>
          <cell r="D252">
            <v>100</v>
          </cell>
          <cell r="E252" t="str">
            <v>tablet</v>
          </cell>
          <cell r="F252">
            <v>100</v>
          </cell>
          <cell r="G252">
            <v>100</v>
          </cell>
          <cell r="H252">
            <v>100</v>
          </cell>
          <cell r="I252">
            <v>496.36363636363632</v>
          </cell>
          <cell r="J252">
            <v>546</v>
          </cell>
          <cell r="K252">
            <v>655.19999999999993</v>
          </cell>
          <cell r="L252">
            <v>600</v>
          </cell>
          <cell r="M252">
            <v>700</v>
          </cell>
          <cell r="N252">
            <v>0</v>
          </cell>
          <cell r="O252">
            <v>300</v>
          </cell>
          <cell r="P252">
            <v>300</v>
          </cell>
          <cell r="Q252" t="str">
            <v>22014301</v>
          </cell>
          <cell r="R252">
            <v>46388</v>
          </cell>
          <cell r="S252" t="str">
            <v>KP04/1</v>
          </cell>
          <cell r="T252" t="str">
            <v>APOTEK BUMI MEDIKA GANESA</v>
          </cell>
          <cell r="U252">
            <v>46388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5</v>
          </cell>
          <cell r="AO252">
            <v>30</v>
          </cell>
          <cell r="AP252">
            <v>30</v>
          </cell>
          <cell r="AQ252">
            <v>30</v>
          </cell>
          <cell r="AR252">
            <v>30</v>
          </cell>
          <cell r="AS252">
            <v>25</v>
          </cell>
          <cell r="AT252">
            <v>25</v>
          </cell>
          <cell r="AU252">
            <v>10</v>
          </cell>
          <cell r="AV252">
            <v>10</v>
          </cell>
          <cell r="AW252">
            <v>10</v>
          </cell>
          <cell r="AX252">
            <v>10</v>
          </cell>
          <cell r="AY252">
            <v>10</v>
          </cell>
          <cell r="AZ252">
            <v>70</v>
          </cell>
          <cell r="BA252">
            <v>70</v>
          </cell>
          <cell r="BB252">
            <v>230</v>
          </cell>
          <cell r="BC252">
            <v>230</v>
          </cell>
        </row>
        <row r="253">
          <cell r="B253" t="str">
            <v>SPRHD2</v>
          </cell>
          <cell r="C253" t="str">
            <v>Superhoid Suppositoria (2)</v>
          </cell>
          <cell r="D253">
            <v>6</v>
          </cell>
          <cell r="E253" t="str">
            <v>suppositoria</v>
          </cell>
          <cell r="F253">
            <v>6</v>
          </cell>
          <cell r="G253">
            <v>6</v>
          </cell>
          <cell r="H253">
            <v>6</v>
          </cell>
          <cell r="I253">
            <v>4688.6592499999997</v>
          </cell>
          <cell r="J253">
            <v>5157.5251749999998</v>
          </cell>
          <cell r="K253">
            <v>6189.0302099999999</v>
          </cell>
          <cell r="L253">
            <v>5200</v>
          </cell>
          <cell r="M253">
            <v>6200</v>
          </cell>
          <cell r="N253">
            <v>11</v>
          </cell>
          <cell r="O253">
            <v>11</v>
          </cell>
          <cell r="P253">
            <v>11</v>
          </cell>
          <cell r="Q253" t="str">
            <v>N20012</v>
          </cell>
          <cell r="R253">
            <v>45260</v>
          </cell>
          <cell r="S253" t="str">
            <v>KP05/01</v>
          </cell>
          <cell r="T253" t="str">
            <v>PT SINGGASANA WITRA SURYAMAS</v>
          </cell>
          <cell r="U253">
            <v>45260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11</v>
          </cell>
          <cell r="BC253">
            <v>11</v>
          </cell>
        </row>
        <row r="254">
          <cell r="B254" t="str">
            <v>TANGK1</v>
          </cell>
          <cell r="C254" t="str">
            <v>Teh Angkak</v>
          </cell>
          <cell r="D254">
            <v>25</v>
          </cell>
          <cell r="E254" t="str">
            <v>kantong</v>
          </cell>
          <cell r="F254">
            <v>25</v>
          </cell>
          <cell r="G254">
            <v>25</v>
          </cell>
          <cell r="H254">
            <v>25</v>
          </cell>
          <cell r="I254">
            <v>1000</v>
          </cell>
          <cell r="J254">
            <v>1100</v>
          </cell>
          <cell r="K254">
            <v>1320</v>
          </cell>
          <cell r="L254">
            <v>1100</v>
          </cell>
          <cell r="M254">
            <v>1400</v>
          </cell>
          <cell r="N254">
            <v>50</v>
          </cell>
          <cell r="O254">
            <v>50</v>
          </cell>
          <cell r="P254">
            <v>50</v>
          </cell>
          <cell r="Q254" t="str">
            <v>9H0134</v>
          </cell>
          <cell r="R254">
            <v>45261</v>
          </cell>
          <cell r="S254">
            <v>0</v>
          </cell>
          <cell r="T254" t="str">
            <v>APOTEK OBAT PANDU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50</v>
          </cell>
          <cell r="BC254">
            <v>50</v>
          </cell>
        </row>
        <row r="255">
          <cell r="B255" t="str">
            <v>THMPL1</v>
          </cell>
          <cell r="C255" t="str">
            <v>Thiampenicol sirup kering 125mg/5mL</v>
          </cell>
          <cell r="D255">
            <v>1</v>
          </cell>
          <cell r="E255" t="str">
            <v>botol</v>
          </cell>
          <cell r="F255">
            <v>17000</v>
          </cell>
          <cell r="G255">
            <v>18700</v>
          </cell>
          <cell r="H255">
            <v>22440</v>
          </cell>
          <cell r="I255">
            <v>20000</v>
          </cell>
          <cell r="J255">
            <v>22000</v>
          </cell>
          <cell r="K255">
            <v>26400</v>
          </cell>
          <cell r="L255">
            <v>22000</v>
          </cell>
          <cell r="M255">
            <v>26400</v>
          </cell>
          <cell r="N255">
            <v>1</v>
          </cell>
          <cell r="O255">
            <v>1</v>
          </cell>
          <cell r="P255">
            <v>1</v>
          </cell>
          <cell r="Q255" t="str">
            <v>SKE10648</v>
          </cell>
          <cell r="R255">
            <v>44652</v>
          </cell>
          <cell r="S255">
            <v>828467904</v>
          </cell>
          <cell r="T255" t="str">
            <v>PT. DOS NI ROHA</v>
          </cell>
          <cell r="U255">
            <v>828467712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1</v>
          </cell>
          <cell r="BC255">
            <v>1</v>
          </cell>
        </row>
        <row r="256">
          <cell r="B256" t="str">
            <v>THMPS2</v>
          </cell>
          <cell r="C256" t="str">
            <v>Thiamphenicol kapsul 500 mg (2)</v>
          </cell>
          <cell r="D256">
            <v>100</v>
          </cell>
          <cell r="E256" t="str">
            <v>kapsul</v>
          </cell>
          <cell r="F256">
            <v>100</v>
          </cell>
          <cell r="G256">
            <v>100</v>
          </cell>
          <cell r="H256">
            <v>100</v>
          </cell>
          <cell r="I256">
            <v>922.72727272727263</v>
          </cell>
          <cell r="J256">
            <v>1015</v>
          </cell>
          <cell r="K256">
            <v>1218</v>
          </cell>
          <cell r="L256">
            <v>1100</v>
          </cell>
          <cell r="M256">
            <v>1300</v>
          </cell>
          <cell r="N256">
            <v>100</v>
          </cell>
          <cell r="O256">
            <v>100</v>
          </cell>
          <cell r="P256">
            <v>100</v>
          </cell>
          <cell r="Q256" t="str">
            <v>KPJ54749</v>
          </cell>
          <cell r="R256">
            <v>44774</v>
          </cell>
          <cell r="S256" t="str">
            <v>KP04/03</v>
          </cell>
          <cell r="T256" t="str">
            <v>PT. KUDAMAS JAYA MAKMUR SENTOSA</v>
          </cell>
          <cell r="U256">
            <v>44774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100</v>
          </cell>
          <cell r="BC256">
            <v>100</v>
          </cell>
        </row>
        <row r="257">
          <cell r="B257" t="str">
            <v>THRMX3</v>
          </cell>
          <cell r="C257" t="str">
            <v>Thrombogel 10gr (3)</v>
          </cell>
          <cell r="D257">
            <v>1</v>
          </cell>
          <cell r="E257" t="str">
            <v>tube</v>
          </cell>
          <cell r="F257">
            <v>1</v>
          </cell>
          <cell r="G257">
            <v>1</v>
          </cell>
          <cell r="H257">
            <v>1</v>
          </cell>
          <cell r="I257">
            <v>33810</v>
          </cell>
          <cell r="J257">
            <v>37191</v>
          </cell>
          <cell r="K257">
            <v>44629.2</v>
          </cell>
          <cell r="L257">
            <v>37200</v>
          </cell>
          <cell r="M257">
            <v>44700</v>
          </cell>
          <cell r="N257">
            <v>5</v>
          </cell>
          <cell r="O257">
            <v>5</v>
          </cell>
          <cell r="P257">
            <v>5</v>
          </cell>
          <cell r="Q257" t="str">
            <v>780H19</v>
          </cell>
          <cell r="R257">
            <v>45139</v>
          </cell>
          <cell r="S257" t="str">
            <v>KP01/001</v>
          </cell>
          <cell r="T257" t="str">
            <v xml:space="preserve">PT PLANET EXCELENCIA </v>
          </cell>
          <cell r="U257">
            <v>45139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5</v>
          </cell>
          <cell r="BC257">
            <v>5</v>
          </cell>
        </row>
        <row r="258">
          <cell r="B258" t="str">
            <v>THRMX4</v>
          </cell>
          <cell r="C258" t="str">
            <v>Thrombogel 10gr (4)</v>
          </cell>
          <cell r="D258">
            <v>1</v>
          </cell>
          <cell r="E258" t="str">
            <v>tube</v>
          </cell>
          <cell r="F258">
            <v>1</v>
          </cell>
          <cell r="G258">
            <v>1</v>
          </cell>
          <cell r="H258">
            <v>1</v>
          </cell>
          <cell r="I258">
            <v>33810</v>
          </cell>
          <cell r="J258">
            <v>37191</v>
          </cell>
          <cell r="K258">
            <v>44629.2</v>
          </cell>
          <cell r="L258">
            <v>37200</v>
          </cell>
          <cell r="M258">
            <v>44700</v>
          </cell>
          <cell r="N258">
            <v>1</v>
          </cell>
          <cell r="O258">
            <v>1</v>
          </cell>
          <cell r="P258">
            <v>1</v>
          </cell>
          <cell r="Q258" t="str">
            <v>785H19</v>
          </cell>
          <cell r="R258">
            <v>45139</v>
          </cell>
          <cell r="S258" t="str">
            <v>KP01/001</v>
          </cell>
          <cell r="T258" t="str">
            <v xml:space="preserve">PT PLANET EXCELENCIA </v>
          </cell>
          <cell r="U258">
            <v>45139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1</v>
          </cell>
          <cell r="BC258">
            <v>1</v>
          </cell>
        </row>
        <row r="259">
          <cell r="B259" t="str">
            <v>VNEBU1</v>
          </cell>
          <cell r="C259" t="str">
            <v>Ventolin Nebules Ampul</v>
          </cell>
          <cell r="D259">
            <v>20</v>
          </cell>
          <cell r="E259" t="str">
            <v>ampul</v>
          </cell>
          <cell r="F259">
            <v>20</v>
          </cell>
          <cell r="G259">
            <v>20</v>
          </cell>
          <cell r="H259">
            <v>20</v>
          </cell>
          <cell r="I259">
            <v>9909.2727272727279</v>
          </cell>
          <cell r="J259">
            <v>10900.2</v>
          </cell>
          <cell r="K259">
            <v>13080.24</v>
          </cell>
          <cell r="L259">
            <v>11000</v>
          </cell>
          <cell r="M259">
            <v>13100</v>
          </cell>
          <cell r="N259">
            <v>5</v>
          </cell>
          <cell r="O259">
            <v>5</v>
          </cell>
          <cell r="P259">
            <v>5</v>
          </cell>
          <cell r="Q259" t="str">
            <v>FV0727</v>
          </cell>
          <cell r="R259">
            <v>45352</v>
          </cell>
          <cell r="S259" t="str">
            <v>KP11/4</v>
          </cell>
          <cell r="T259" t="str">
            <v>PT KUDAMAS JAYA MAKMUR SENTOSA</v>
          </cell>
          <cell r="U259">
            <v>45352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5</v>
          </cell>
          <cell r="BC259">
            <v>5</v>
          </cell>
        </row>
        <row r="260">
          <cell r="B260" t="str">
            <v>VITBC15</v>
          </cell>
          <cell r="C260" t="str">
            <v>Vit.B Kompleks tablet (5)</v>
          </cell>
          <cell r="D260">
            <v>100</v>
          </cell>
          <cell r="E260" t="str">
            <v>tablet</v>
          </cell>
          <cell r="F260">
            <v>100</v>
          </cell>
          <cell r="G260">
            <v>100</v>
          </cell>
          <cell r="H260">
            <v>100</v>
          </cell>
          <cell r="I260">
            <v>130.9</v>
          </cell>
          <cell r="J260">
            <v>143.99</v>
          </cell>
          <cell r="K260">
            <v>172.78800000000001</v>
          </cell>
          <cell r="L260">
            <v>200</v>
          </cell>
          <cell r="M260">
            <v>200</v>
          </cell>
          <cell r="N260">
            <v>204</v>
          </cell>
          <cell r="O260">
            <v>204</v>
          </cell>
          <cell r="P260">
            <v>204</v>
          </cell>
          <cell r="Q260" t="str">
            <v>D90310T</v>
          </cell>
          <cell r="R260">
            <v>44659</v>
          </cell>
          <cell r="S260">
            <v>2802617390</v>
          </cell>
          <cell r="T260" t="str">
            <v>PT KIMIA FARMA</v>
          </cell>
          <cell r="U260">
            <v>2802616320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204</v>
          </cell>
          <cell r="BC260">
            <v>204</v>
          </cell>
        </row>
        <row r="261">
          <cell r="B261" t="str">
            <v>VITBC16</v>
          </cell>
          <cell r="C261" t="str">
            <v>Vit.B Kompleks tablet (6)</v>
          </cell>
          <cell r="D261">
            <v>100</v>
          </cell>
          <cell r="E261" t="str">
            <v>tablet</v>
          </cell>
          <cell r="F261">
            <v>100</v>
          </cell>
          <cell r="G261">
            <v>100</v>
          </cell>
          <cell r="H261">
            <v>100</v>
          </cell>
          <cell r="I261">
            <v>130.9</v>
          </cell>
          <cell r="J261">
            <v>143.99</v>
          </cell>
          <cell r="K261">
            <v>172.78800000000001</v>
          </cell>
          <cell r="L261">
            <v>200</v>
          </cell>
          <cell r="M261">
            <v>200</v>
          </cell>
          <cell r="N261">
            <v>30</v>
          </cell>
          <cell r="O261">
            <v>30</v>
          </cell>
          <cell r="P261">
            <v>30</v>
          </cell>
          <cell r="Q261" t="str">
            <v>G1923GT</v>
          </cell>
          <cell r="R261">
            <v>44743</v>
          </cell>
          <cell r="S261" t="str">
            <v>NA</v>
          </cell>
          <cell r="T261" t="str">
            <v>NA</v>
          </cell>
          <cell r="U261">
            <v>44743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30</v>
          </cell>
          <cell r="BC261">
            <v>30</v>
          </cell>
        </row>
        <row r="262">
          <cell r="B262" t="str">
            <v>VITB112</v>
          </cell>
          <cell r="C262" t="str">
            <v>Vit.B1 tablet 50 mg (2)</v>
          </cell>
          <cell r="D262">
            <v>100</v>
          </cell>
          <cell r="E262" t="str">
            <v>tablet</v>
          </cell>
          <cell r="F262">
            <v>100</v>
          </cell>
          <cell r="G262">
            <v>100</v>
          </cell>
          <cell r="H262">
            <v>100</v>
          </cell>
          <cell r="I262">
            <v>180.005</v>
          </cell>
          <cell r="J262">
            <v>198.00550000000001</v>
          </cell>
          <cell r="K262">
            <v>237.60660000000001</v>
          </cell>
          <cell r="L262">
            <v>200</v>
          </cell>
          <cell r="M262">
            <v>300</v>
          </cell>
          <cell r="N262">
            <v>100</v>
          </cell>
          <cell r="O262">
            <v>100</v>
          </cell>
          <cell r="P262">
            <v>100</v>
          </cell>
          <cell r="Q262" t="str">
            <v>18TH079</v>
          </cell>
          <cell r="R262">
            <v>44774</v>
          </cell>
          <cell r="S262" t="str">
            <v>FJ1908/3252</v>
          </cell>
          <cell r="T262" t="str">
            <v>APOTEK KUDA MAS</v>
          </cell>
          <cell r="U262">
            <v>44774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100</v>
          </cell>
          <cell r="BC262">
            <v>100</v>
          </cell>
        </row>
        <row r="263">
          <cell r="B263" t="str">
            <v>VITB12</v>
          </cell>
          <cell r="C263" t="str">
            <v>Vit.B12  tablet 50 mcg</v>
          </cell>
          <cell r="D263">
            <v>100</v>
          </cell>
          <cell r="E263" t="str">
            <v>tablet</v>
          </cell>
          <cell r="F263">
            <v>100</v>
          </cell>
          <cell r="G263">
            <v>100</v>
          </cell>
          <cell r="H263">
            <v>100</v>
          </cell>
          <cell r="I263">
            <v>71.05</v>
          </cell>
          <cell r="J263">
            <v>78.155000000000001</v>
          </cell>
          <cell r="K263">
            <v>93.786000000000001</v>
          </cell>
          <cell r="L263">
            <v>100</v>
          </cell>
          <cell r="M263">
            <v>100</v>
          </cell>
          <cell r="N263">
            <v>69</v>
          </cell>
          <cell r="O263">
            <v>69</v>
          </cell>
          <cell r="P263">
            <v>69</v>
          </cell>
          <cell r="Q263" t="str">
            <v>J82083B</v>
          </cell>
          <cell r="R263">
            <v>45170</v>
          </cell>
          <cell r="S263">
            <v>2801956245</v>
          </cell>
          <cell r="T263" t="str">
            <v>PT. KIMIA FARMA</v>
          </cell>
          <cell r="U263">
            <v>2801954816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69</v>
          </cell>
          <cell r="BC263">
            <v>69</v>
          </cell>
        </row>
        <row r="264">
          <cell r="B264" t="str">
            <v>VITB122</v>
          </cell>
          <cell r="C264" t="str">
            <v>Vit.B12  tablet 50 mcg (2)</v>
          </cell>
          <cell r="D264">
            <v>100</v>
          </cell>
          <cell r="E264" t="str">
            <v>tablet</v>
          </cell>
          <cell r="F264">
            <v>100</v>
          </cell>
          <cell r="G264">
            <v>100</v>
          </cell>
          <cell r="H264">
            <v>100</v>
          </cell>
          <cell r="I264">
            <v>71.05</v>
          </cell>
          <cell r="J264">
            <v>78.155000000000001</v>
          </cell>
          <cell r="K264">
            <v>93.786000000000001</v>
          </cell>
          <cell r="L264">
            <v>100</v>
          </cell>
          <cell r="M264">
            <v>100</v>
          </cell>
          <cell r="N264">
            <v>200</v>
          </cell>
          <cell r="O264">
            <v>200</v>
          </cell>
          <cell r="P264">
            <v>200</v>
          </cell>
          <cell r="Q264" t="str">
            <v>J82083B</v>
          </cell>
          <cell r="R264">
            <v>45170</v>
          </cell>
          <cell r="S264">
            <v>2802448231</v>
          </cell>
          <cell r="T264" t="str">
            <v>PT KIMIA FARMA</v>
          </cell>
          <cell r="U264">
            <v>2802446336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200</v>
          </cell>
          <cell r="BC264">
            <v>200</v>
          </cell>
        </row>
        <row r="265">
          <cell r="B265" t="str">
            <v>VITC12</v>
          </cell>
          <cell r="C265" t="str">
            <v>Vit.C tablet 50 mg (2)</v>
          </cell>
          <cell r="D265">
            <v>100</v>
          </cell>
          <cell r="E265" t="str">
            <v>tablet</v>
          </cell>
          <cell r="F265">
            <v>100</v>
          </cell>
          <cell r="G265">
            <v>100</v>
          </cell>
          <cell r="H265">
            <v>100</v>
          </cell>
          <cell r="I265">
            <v>95.24</v>
          </cell>
          <cell r="J265">
            <v>104.764</v>
          </cell>
          <cell r="K265">
            <v>125.71679999999999</v>
          </cell>
          <cell r="L265">
            <v>200</v>
          </cell>
          <cell r="M265">
            <v>200</v>
          </cell>
          <cell r="N265">
            <v>55</v>
          </cell>
          <cell r="O265">
            <v>55</v>
          </cell>
          <cell r="P265">
            <v>55</v>
          </cell>
          <cell r="Q265" t="str">
            <v>G90146BI</v>
          </cell>
          <cell r="R265">
            <v>44742</v>
          </cell>
          <cell r="S265">
            <v>2802617392</v>
          </cell>
          <cell r="T265" t="str">
            <v>PT KIMIA FARMA</v>
          </cell>
          <cell r="U265">
            <v>2802616320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55</v>
          </cell>
          <cell r="BC265">
            <v>55</v>
          </cell>
        </row>
        <row r="266">
          <cell r="B266" t="str">
            <v>GMP1</v>
          </cell>
          <cell r="C266" t="str">
            <v>Water For Injection 20 mL</v>
          </cell>
          <cell r="D266">
            <v>1</v>
          </cell>
          <cell r="E266" t="str">
            <v>vial</v>
          </cell>
          <cell r="F266">
            <v>1</v>
          </cell>
          <cell r="G266">
            <v>1</v>
          </cell>
          <cell r="H266">
            <v>1</v>
          </cell>
          <cell r="I266">
            <v>4500</v>
          </cell>
          <cell r="J266">
            <v>4950</v>
          </cell>
          <cell r="K266">
            <v>5940</v>
          </cell>
          <cell r="L266">
            <v>5000</v>
          </cell>
          <cell r="M266">
            <v>6000</v>
          </cell>
          <cell r="N266">
            <v>5</v>
          </cell>
          <cell r="O266">
            <v>5</v>
          </cell>
          <cell r="P266">
            <v>5</v>
          </cell>
          <cell r="Q266" t="str">
            <v>1100621002</v>
          </cell>
          <cell r="R266">
            <v>45444</v>
          </cell>
          <cell r="S266" t="str">
            <v>KP11/4</v>
          </cell>
          <cell r="T266" t="str">
            <v>PT KUDAMAS JAYA MAKMUR SENTOSA</v>
          </cell>
          <cell r="U266">
            <v>45444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5</v>
          </cell>
          <cell r="BC266">
            <v>5</v>
          </cell>
        </row>
        <row r="267">
          <cell r="B267" t="str">
            <v>WBROM2</v>
          </cell>
          <cell r="C267" t="str">
            <v>Wibrom Syr 60 ml (2)</v>
          </cell>
          <cell r="D267">
            <v>1</v>
          </cell>
          <cell r="E267" t="str">
            <v>botol</v>
          </cell>
          <cell r="F267">
            <v>1</v>
          </cell>
          <cell r="G267">
            <v>1</v>
          </cell>
          <cell r="H267">
            <v>1</v>
          </cell>
          <cell r="I267">
            <v>3863.6363636363635</v>
          </cell>
          <cell r="J267">
            <v>4250</v>
          </cell>
          <cell r="K267">
            <v>5100</v>
          </cell>
          <cell r="L267">
            <v>4300</v>
          </cell>
          <cell r="M267">
            <v>5100</v>
          </cell>
          <cell r="N267">
            <v>14</v>
          </cell>
          <cell r="O267">
            <v>14</v>
          </cell>
          <cell r="P267">
            <v>14</v>
          </cell>
          <cell r="Q267" t="str">
            <v>909161</v>
          </cell>
          <cell r="R267">
            <v>45170</v>
          </cell>
          <cell r="S267" t="str">
            <v>KP02/005</v>
          </cell>
          <cell r="T267" t="str">
            <v>PT KUDAMAS JAYA MAKMUR</v>
          </cell>
          <cell r="U267">
            <v>45170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14</v>
          </cell>
          <cell r="BC267">
            <v>14</v>
          </cell>
        </row>
        <row r="268">
          <cell r="B268" t="str">
            <v>XPZM3</v>
          </cell>
          <cell r="C268" t="str">
            <v>Xepazyme kaplet (3)</v>
          </cell>
          <cell r="D268">
            <v>30</v>
          </cell>
          <cell r="E268" t="str">
            <v>tablet</v>
          </cell>
          <cell r="F268">
            <v>30</v>
          </cell>
          <cell r="G268">
            <v>30</v>
          </cell>
          <cell r="H268">
            <v>30</v>
          </cell>
          <cell r="I268">
            <v>2437.5</v>
          </cell>
          <cell r="J268">
            <v>2681.25</v>
          </cell>
          <cell r="K268">
            <v>3217.5</v>
          </cell>
          <cell r="L268">
            <v>2700</v>
          </cell>
          <cell r="M268">
            <v>3300</v>
          </cell>
          <cell r="N268">
            <v>32</v>
          </cell>
          <cell r="O268">
            <v>32</v>
          </cell>
          <cell r="P268">
            <v>32</v>
          </cell>
          <cell r="Q268">
            <v>400860416</v>
          </cell>
          <cell r="R268">
            <v>44652</v>
          </cell>
          <cell r="S268" t="str">
            <v>NA</v>
          </cell>
          <cell r="T268" t="str">
            <v>NA</v>
          </cell>
          <cell r="U268">
            <v>44652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32</v>
          </cell>
          <cell r="BC268">
            <v>32</v>
          </cell>
        </row>
        <row r="269">
          <cell r="B269" t="str">
            <v>XPZM4</v>
          </cell>
          <cell r="C269" t="str">
            <v>Xepazyme kaplet (4)</v>
          </cell>
          <cell r="D269">
            <v>30</v>
          </cell>
          <cell r="E269" t="str">
            <v>tablet</v>
          </cell>
          <cell r="F269">
            <v>30</v>
          </cell>
          <cell r="G269">
            <v>30</v>
          </cell>
          <cell r="H269">
            <v>30</v>
          </cell>
          <cell r="I269">
            <v>2437.5</v>
          </cell>
          <cell r="J269">
            <v>2681.25</v>
          </cell>
          <cell r="K269">
            <v>3217.5</v>
          </cell>
          <cell r="L269">
            <v>2700</v>
          </cell>
          <cell r="M269">
            <v>3300</v>
          </cell>
          <cell r="N269">
            <v>40</v>
          </cell>
          <cell r="O269">
            <v>40</v>
          </cell>
          <cell r="P269">
            <v>40</v>
          </cell>
          <cell r="Q269">
            <v>400860501</v>
          </cell>
          <cell r="R269">
            <v>44682</v>
          </cell>
          <cell r="S269" t="str">
            <v>NA</v>
          </cell>
          <cell r="T269" t="str">
            <v>NA</v>
          </cell>
          <cell r="U269">
            <v>44682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40</v>
          </cell>
          <cell r="BC269">
            <v>40</v>
          </cell>
        </row>
        <row r="270">
          <cell r="B270" t="str">
            <v>ZINCS4</v>
          </cell>
          <cell r="C270" t="str">
            <v>Zinc 20 mg tablet (4)</v>
          </cell>
          <cell r="D270">
            <v>100</v>
          </cell>
          <cell r="E270" t="str">
            <v>tablet</v>
          </cell>
          <cell r="F270">
            <v>100</v>
          </cell>
          <cell r="G270">
            <v>100</v>
          </cell>
          <cell r="H270">
            <v>100</v>
          </cell>
          <cell r="I270">
            <v>390</v>
          </cell>
          <cell r="J270">
            <v>429</v>
          </cell>
          <cell r="K270">
            <v>514.79999999999995</v>
          </cell>
          <cell r="L270">
            <v>500</v>
          </cell>
          <cell r="M270">
            <v>600</v>
          </cell>
          <cell r="N270">
            <v>118</v>
          </cell>
          <cell r="O270">
            <v>118</v>
          </cell>
          <cell r="P270">
            <v>118</v>
          </cell>
          <cell r="Q270" t="str">
            <v>A1H223</v>
          </cell>
          <cell r="R270">
            <v>45139</v>
          </cell>
          <cell r="S270" t="str">
            <v>KP09/07</v>
          </cell>
          <cell r="T270" t="str">
            <v>PT. KUDAMAS JAYA MAKMUR SENTOSA</v>
          </cell>
          <cell r="U270">
            <v>45139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10</v>
          </cell>
          <cell r="AC270">
            <v>10</v>
          </cell>
          <cell r="AD270">
            <v>10</v>
          </cell>
          <cell r="AE270">
            <v>10</v>
          </cell>
          <cell r="AF270">
            <v>10</v>
          </cell>
          <cell r="AG270">
            <v>10</v>
          </cell>
          <cell r="AH270">
            <v>10</v>
          </cell>
          <cell r="AI270">
            <v>10</v>
          </cell>
          <cell r="AJ270">
            <v>10</v>
          </cell>
          <cell r="AK270">
            <v>10</v>
          </cell>
          <cell r="AL270">
            <v>10</v>
          </cell>
          <cell r="AM270">
            <v>10</v>
          </cell>
          <cell r="AN270">
            <v>10</v>
          </cell>
          <cell r="AO270">
            <v>10</v>
          </cell>
          <cell r="AP270">
            <v>10</v>
          </cell>
          <cell r="AQ270">
            <v>10</v>
          </cell>
          <cell r="AR270">
            <v>10</v>
          </cell>
          <cell r="AS270">
            <v>10</v>
          </cell>
          <cell r="AT270">
            <v>10</v>
          </cell>
          <cell r="AU270">
            <v>10</v>
          </cell>
          <cell r="AV270">
            <v>10</v>
          </cell>
          <cell r="AW270">
            <v>10</v>
          </cell>
          <cell r="AX270">
            <v>10</v>
          </cell>
          <cell r="AY270">
            <v>10</v>
          </cell>
          <cell r="AZ270">
            <v>10</v>
          </cell>
          <cell r="BA270">
            <v>10</v>
          </cell>
          <cell r="BB270">
            <v>108</v>
          </cell>
          <cell r="BC270">
            <v>108</v>
          </cell>
        </row>
        <row r="271">
          <cell r="B271">
            <v>108</v>
          </cell>
          <cell r="C271">
            <v>108</v>
          </cell>
          <cell r="D271">
            <v>108</v>
          </cell>
          <cell r="E271">
            <v>108</v>
          </cell>
          <cell r="F271">
            <v>108</v>
          </cell>
          <cell r="G271">
            <v>108</v>
          </cell>
          <cell r="H271">
            <v>108</v>
          </cell>
          <cell r="I271">
            <v>108</v>
          </cell>
          <cell r="J271">
            <v>108</v>
          </cell>
          <cell r="K271">
            <v>108</v>
          </cell>
          <cell r="L271">
            <v>108</v>
          </cell>
          <cell r="M271">
            <v>108</v>
          </cell>
          <cell r="N271">
            <v>108</v>
          </cell>
          <cell r="O271">
            <v>108</v>
          </cell>
          <cell r="P271">
            <v>108</v>
          </cell>
          <cell r="Q271">
            <v>108</v>
          </cell>
          <cell r="R271">
            <v>108</v>
          </cell>
          <cell r="S271">
            <v>108</v>
          </cell>
          <cell r="T271">
            <v>108</v>
          </cell>
          <cell r="U271">
            <v>108</v>
          </cell>
          <cell r="V271">
            <v>108</v>
          </cell>
          <cell r="W271">
            <v>108</v>
          </cell>
          <cell r="X271">
            <v>108</v>
          </cell>
          <cell r="Y271">
            <v>108</v>
          </cell>
          <cell r="Z271">
            <v>108</v>
          </cell>
          <cell r="AA271">
            <v>108</v>
          </cell>
          <cell r="AB271">
            <v>108</v>
          </cell>
          <cell r="AC271">
            <v>108</v>
          </cell>
          <cell r="AD271">
            <v>108</v>
          </cell>
          <cell r="AE271">
            <v>108</v>
          </cell>
          <cell r="AF271">
            <v>108</v>
          </cell>
          <cell r="AG271">
            <v>108</v>
          </cell>
          <cell r="AH271">
            <v>108</v>
          </cell>
          <cell r="AI271">
            <v>108</v>
          </cell>
          <cell r="AJ271">
            <v>108</v>
          </cell>
          <cell r="AK271">
            <v>108</v>
          </cell>
          <cell r="AL271">
            <v>108</v>
          </cell>
          <cell r="AM271">
            <v>108</v>
          </cell>
          <cell r="AN271">
            <v>108</v>
          </cell>
          <cell r="AO271">
            <v>108</v>
          </cell>
          <cell r="AP271">
            <v>108</v>
          </cell>
          <cell r="AQ271">
            <v>108</v>
          </cell>
          <cell r="AR271">
            <v>108</v>
          </cell>
          <cell r="AS271">
            <v>108</v>
          </cell>
          <cell r="AT271">
            <v>108</v>
          </cell>
          <cell r="AU271">
            <v>108</v>
          </cell>
          <cell r="AV271">
            <v>108</v>
          </cell>
          <cell r="AW271">
            <v>108</v>
          </cell>
          <cell r="AX271">
            <v>108</v>
          </cell>
          <cell r="AY271">
            <v>108</v>
          </cell>
          <cell r="AZ271">
            <v>108</v>
          </cell>
          <cell r="BA271">
            <v>108</v>
          </cell>
          <cell r="BB271">
            <v>108</v>
          </cell>
          <cell r="BC271">
            <v>108</v>
          </cell>
        </row>
        <row r="272">
          <cell r="B272">
            <v>108</v>
          </cell>
          <cell r="C272">
            <v>108</v>
          </cell>
          <cell r="D272">
            <v>108</v>
          </cell>
          <cell r="E272">
            <v>108</v>
          </cell>
          <cell r="F272">
            <v>108</v>
          </cell>
          <cell r="G272">
            <v>108</v>
          </cell>
          <cell r="H272">
            <v>108</v>
          </cell>
          <cell r="I272">
            <v>108</v>
          </cell>
          <cell r="J272">
            <v>108</v>
          </cell>
          <cell r="K272">
            <v>108</v>
          </cell>
          <cell r="L272">
            <v>108</v>
          </cell>
          <cell r="M272">
            <v>108</v>
          </cell>
          <cell r="N272">
            <v>108</v>
          </cell>
          <cell r="O272">
            <v>108</v>
          </cell>
          <cell r="P272">
            <v>108</v>
          </cell>
          <cell r="Q272">
            <v>108</v>
          </cell>
          <cell r="R272">
            <v>108</v>
          </cell>
          <cell r="S272">
            <v>108</v>
          </cell>
          <cell r="T272">
            <v>108</v>
          </cell>
          <cell r="U272">
            <v>108</v>
          </cell>
          <cell r="V272">
            <v>108</v>
          </cell>
          <cell r="W272">
            <v>108</v>
          </cell>
          <cell r="X272">
            <v>108</v>
          </cell>
          <cell r="Y272">
            <v>108</v>
          </cell>
          <cell r="Z272">
            <v>108</v>
          </cell>
          <cell r="AA272">
            <v>108</v>
          </cell>
          <cell r="AB272">
            <v>108</v>
          </cell>
          <cell r="AC272">
            <v>108</v>
          </cell>
          <cell r="AD272">
            <v>108</v>
          </cell>
          <cell r="AE272">
            <v>108</v>
          </cell>
          <cell r="AF272">
            <v>108</v>
          </cell>
          <cell r="AG272">
            <v>108</v>
          </cell>
          <cell r="AH272">
            <v>108</v>
          </cell>
          <cell r="AI272">
            <v>108</v>
          </cell>
          <cell r="AJ272">
            <v>108</v>
          </cell>
          <cell r="AK272">
            <v>108</v>
          </cell>
          <cell r="AL272">
            <v>108</v>
          </cell>
          <cell r="AM272">
            <v>108</v>
          </cell>
          <cell r="AN272">
            <v>108</v>
          </cell>
          <cell r="AO272">
            <v>108</v>
          </cell>
          <cell r="AP272">
            <v>108</v>
          </cell>
          <cell r="AQ272">
            <v>108</v>
          </cell>
          <cell r="AR272">
            <v>108</v>
          </cell>
          <cell r="AS272">
            <v>108</v>
          </cell>
          <cell r="AT272">
            <v>108</v>
          </cell>
          <cell r="AU272">
            <v>108</v>
          </cell>
          <cell r="AV272">
            <v>108</v>
          </cell>
          <cell r="AW272">
            <v>108</v>
          </cell>
          <cell r="AX272">
            <v>108</v>
          </cell>
          <cell r="AY272">
            <v>108</v>
          </cell>
          <cell r="AZ272">
            <v>108</v>
          </cell>
          <cell r="BA272">
            <v>108</v>
          </cell>
          <cell r="BB272">
            <v>108</v>
          </cell>
          <cell r="BC272">
            <v>108</v>
          </cell>
        </row>
        <row r="273">
          <cell r="B273">
            <v>108</v>
          </cell>
          <cell r="C273">
            <v>108</v>
          </cell>
          <cell r="D273">
            <v>108</v>
          </cell>
          <cell r="E273">
            <v>108</v>
          </cell>
          <cell r="F273">
            <v>108</v>
          </cell>
          <cell r="G273">
            <v>108</v>
          </cell>
          <cell r="H273">
            <v>108</v>
          </cell>
          <cell r="I273">
            <v>108</v>
          </cell>
          <cell r="J273">
            <v>108</v>
          </cell>
          <cell r="K273">
            <v>108</v>
          </cell>
          <cell r="L273">
            <v>108</v>
          </cell>
          <cell r="M273">
            <v>108</v>
          </cell>
          <cell r="N273">
            <v>108</v>
          </cell>
          <cell r="O273">
            <v>108</v>
          </cell>
          <cell r="P273">
            <v>108</v>
          </cell>
          <cell r="Q273">
            <v>108</v>
          </cell>
          <cell r="R273">
            <v>108</v>
          </cell>
          <cell r="S273">
            <v>108</v>
          </cell>
          <cell r="T273">
            <v>108</v>
          </cell>
          <cell r="U273">
            <v>108</v>
          </cell>
          <cell r="V273">
            <v>108</v>
          </cell>
          <cell r="W273">
            <v>108</v>
          </cell>
          <cell r="X273">
            <v>108</v>
          </cell>
          <cell r="Y273">
            <v>108</v>
          </cell>
          <cell r="Z273">
            <v>108</v>
          </cell>
          <cell r="AA273">
            <v>108</v>
          </cell>
          <cell r="AB273">
            <v>108</v>
          </cell>
          <cell r="AC273">
            <v>108</v>
          </cell>
          <cell r="AD273">
            <v>108</v>
          </cell>
          <cell r="AE273">
            <v>108</v>
          </cell>
          <cell r="AF273">
            <v>108</v>
          </cell>
          <cell r="AG273">
            <v>108</v>
          </cell>
          <cell r="AH273">
            <v>108</v>
          </cell>
          <cell r="AI273">
            <v>108</v>
          </cell>
          <cell r="AJ273">
            <v>108</v>
          </cell>
          <cell r="AK273">
            <v>108</v>
          </cell>
          <cell r="AL273">
            <v>108</v>
          </cell>
          <cell r="AM273">
            <v>108</v>
          </cell>
          <cell r="AN273">
            <v>108</v>
          </cell>
          <cell r="AO273">
            <v>108</v>
          </cell>
          <cell r="AP273">
            <v>108</v>
          </cell>
          <cell r="AQ273">
            <v>108</v>
          </cell>
          <cell r="AR273">
            <v>108</v>
          </cell>
          <cell r="AS273">
            <v>108</v>
          </cell>
          <cell r="AT273">
            <v>108</v>
          </cell>
          <cell r="AU273">
            <v>108</v>
          </cell>
          <cell r="AV273">
            <v>108</v>
          </cell>
          <cell r="AW273">
            <v>108</v>
          </cell>
          <cell r="AX273">
            <v>108</v>
          </cell>
          <cell r="AY273">
            <v>108</v>
          </cell>
          <cell r="AZ273">
            <v>108</v>
          </cell>
          <cell r="BA273">
            <v>108</v>
          </cell>
          <cell r="BB273">
            <v>108</v>
          </cell>
          <cell r="BC273">
            <v>108</v>
          </cell>
        </row>
        <row r="274">
          <cell r="B274">
            <v>108</v>
          </cell>
          <cell r="C274">
            <v>108</v>
          </cell>
          <cell r="D274">
            <v>108</v>
          </cell>
          <cell r="E274">
            <v>108</v>
          </cell>
          <cell r="F274">
            <v>108</v>
          </cell>
          <cell r="G274">
            <v>108</v>
          </cell>
          <cell r="H274">
            <v>108</v>
          </cell>
          <cell r="I274">
            <v>108</v>
          </cell>
          <cell r="J274">
            <v>108</v>
          </cell>
          <cell r="K274">
            <v>108</v>
          </cell>
          <cell r="L274">
            <v>108</v>
          </cell>
          <cell r="M274">
            <v>108</v>
          </cell>
          <cell r="N274">
            <v>108</v>
          </cell>
          <cell r="O274">
            <v>108</v>
          </cell>
          <cell r="P274">
            <v>108</v>
          </cell>
          <cell r="Q274">
            <v>108</v>
          </cell>
          <cell r="R274">
            <v>108</v>
          </cell>
          <cell r="S274">
            <v>108</v>
          </cell>
          <cell r="T274">
            <v>108</v>
          </cell>
          <cell r="U274">
            <v>108</v>
          </cell>
          <cell r="V274">
            <v>108</v>
          </cell>
          <cell r="W274">
            <v>108</v>
          </cell>
          <cell r="X274">
            <v>108</v>
          </cell>
          <cell r="Y274">
            <v>108</v>
          </cell>
          <cell r="Z274">
            <v>108</v>
          </cell>
          <cell r="AA274">
            <v>108</v>
          </cell>
          <cell r="AB274">
            <v>108</v>
          </cell>
          <cell r="AC274">
            <v>108</v>
          </cell>
          <cell r="AD274">
            <v>108</v>
          </cell>
          <cell r="AE274">
            <v>108</v>
          </cell>
          <cell r="AF274">
            <v>108</v>
          </cell>
          <cell r="AG274">
            <v>108</v>
          </cell>
          <cell r="AH274">
            <v>108</v>
          </cell>
          <cell r="AI274">
            <v>108</v>
          </cell>
          <cell r="AJ274">
            <v>108</v>
          </cell>
          <cell r="AK274">
            <v>108</v>
          </cell>
          <cell r="AL274">
            <v>108</v>
          </cell>
          <cell r="AM274">
            <v>108</v>
          </cell>
          <cell r="AN274">
            <v>108</v>
          </cell>
          <cell r="AO274">
            <v>108</v>
          </cell>
          <cell r="AP274">
            <v>108</v>
          </cell>
          <cell r="AQ274">
            <v>108</v>
          </cell>
          <cell r="AR274">
            <v>108</v>
          </cell>
          <cell r="AS274">
            <v>108</v>
          </cell>
          <cell r="AT274">
            <v>108</v>
          </cell>
          <cell r="AU274">
            <v>108</v>
          </cell>
          <cell r="AV274">
            <v>108</v>
          </cell>
          <cell r="AW274">
            <v>108</v>
          </cell>
          <cell r="AX274">
            <v>108</v>
          </cell>
          <cell r="AY274">
            <v>108</v>
          </cell>
          <cell r="AZ274">
            <v>108</v>
          </cell>
          <cell r="BA274">
            <v>108</v>
          </cell>
          <cell r="BB274">
            <v>108</v>
          </cell>
          <cell r="BC274">
            <v>108</v>
          </cell>
        </row>
        <row r="275">
          <cell r="B275">
            <v>108</v>
          </cell>
          <cell r="C275">
            <v>108</v>
          </cell>
          <cell r="D275">
            <v>108</v>
          </cell>
          <cell r="E275">
            <v>108</v>
          </cell>
          <cell r="F275">
            <v>108</v>
          </cell>
          <cell r="G275">
            <v>108</v>
          </cell>
          <cell r="H275">
            <v>108</v>
          </cell>
          <cell r="I275">
            <v>108</v>
          </cell>
          <cell r="J275">
            <v>108</v>
          </cell>
          <cell r="K275">
            <v>108</v>
          </cell>
          <cell r="L275">
            <v>108</v>
          </cell>
          <cell r="M275">
            <v>108</v>
          </cell>
          <cell r="N275">
            <v>108</v>
          </cell>
          <cell r="O275">
            <v>108</v>
          </cell>
          <cell r="P275">
            <v>108</v>
          </cell>
          <cell r="Q275">
            <v>108</v>
          </cell>
          <cell r="R275">
            <v>108</v>
          </cell>
          <cell r="S275">
            <v>108</v>
          </cell>
          <cell r="T275">
            <v>108</v>
          </cell>
          <cell r="U275">
            <v>108</v>
          </cell>
          <cell r="V275">
            <v>108</v>
          </cell>
          <cell r="W275">
            <v>108</v>
          </cell>
          <cell r="X275">
            <v>108</v>
          </cell>
          <cell r="Y275">
            <v>108</v>
          </cell>
          <cell r="Z275">
            <v>108</v>
          </cell>
          <cell r="AA275">
            <v>108</v>
          </cell>
          <cell r="AB275">
            <v>108</v>
          </cell>
          <cell r="AC275">
            <v>108</v>
          </cell>
          <cell r="AD275">
            <v>108</v>
          </cell>
          <cell r="AE275">
            <v>108</v>
          </cell>
          <cell r="AF275">
            <v>108</v>
          </cell>
          <cell r="AG275">
            <v>108</v>
          </cell>
          <cell r="AH275">
            <v>108</v>
          </cell>
          <cell r="AI275">
            <v>108</v>
          </cell>
          <cell r="AJ275">
            <v>108</v>
          </cell>
          <cell r="AK275">
            <v>108</v>
          </cell>
          <cell r="AL275">
            <v>108</v>
          </cell>
          <cell r="AM275">
            <v>108</v>
          </cell>
          <cell r="AN275">
            <v>108</v>
          </cell>
          <cell r="AO275">
            <v>108</v>
          </cell>
          <cell r="AP275">
            <v>108</v>
          </cell>
          <cell r="AQ275">
            <v>108</v>
          </cell>
          <cell r="AR275">
            <v>108</v>
          </cell>
          <cell r="AS275">
            <v>108</v>
          </cell>
          <cell r="AT275">
            <v>108</v>
          </cell>
          <cell r="AU275">
            <v>108</v>
          </cell>
          <cell r="AV275">
            <v>108</v>
          </cell>
          <cell r="AW275">
            <v>108</v>
          </cell>
          <cell r="AX275">
            <v>108</v>
          </cell>
          <cell r="AY275">
            <v>108</v>
          </cell>
          <cell r="AZ275">
            <v>108</v>
          </cell>
          <cell r="BA275">
            <v>108</v>
          </cell>
          <cell r="BB275">
            <v>108</v>
          </cell>
          <cell r="BC275">
            <v>108</v>
          </cell>
        </row>
        <row r="276">
          <cell r="B276">
            <v>108</v>
          </cell>
          <cell r="C276">
            <v>108</v>
          </cell>
          <cell r="D276">
            <v>108</v>
          </cell>
          <cell r="E276">
            <v>108</v>
          </cell>
          <cell r="F276">
            <v>108</v>
          </cell>
          <cell r="G276">
            <v>108</v>
          </cell>
          <cell r="H276">
            <v>108</v>
          </cell>
          <cell r="I276">
            <v>108</v>
          </cell>
          <cell r="J276">
            <v>108</v>
          </cell>
          <cell r="K276">
            <v>108</v>
          </cell>
          <cell r="L276">
            <v>108</v>
          </cell>
          <cell r="M276">
            <v>108</v>
          </cell>
          <cell r="N276">
            <v>108</v>
          </cell>
          <cell r="O276">
            <v>108</v>
          </cell>
          <cell r="P276">
            <v>108</v>
          </cell>
          <cell r="Q276">
            <v>108</v>
          </cell>
          <cell r="R276">
            <v>108</v>
          </cell>
          <cell r="S276">
            <v>108</v>
          </cell>
          <cell r="T276">
            <v>108</v>
          </cell>
          <cell r="U276">
            <v>108</v>
          </cell>
          <cell r="V276">
            <v>108</v>
          </cell>
          <cell r="W276">
            <v>108</v>
          </cell>
          <cell r="X276">
            <v>108</v>
          </cell>
          <cell r="Y276">
            <v>108</v>
          </cell>
          <cell r="Z276">
            <v>108</v>
          </cell>
          <cell r="AA276">
            <v>108</v>
          </cell>
          <cell r="AB276">
            <v>108</v>
          </cell>
          <cell r="AC276">
            <v>108</v>
          </cell>
          <cell r="AD276">
            <v>108</v>
          </cell>
          <cell r="AE276">
            <v>108</v>
          </cell>
          <cell r="AF276">
            <v>108</v>
          </cell>
          <cell r="AG276">
            <v>108</v>
          </cell>
          <cell r="AH276">
            <v>108</v>
          </cell>
          <cell r="AI276">
            <v>108</v>
          </cell>
          <cell r="AJ276">
            <v>108</v>
          </cell>
          <cell r="AK276">
            <v>108</v>
          </cell>
          <cell r="AL276">
            <v>108</v>
          </cell>
          <cell r="AM276">
            <v>108</v>
          </cell>
          <cell r="AN276">
            <v>108</v>
          </cell>
          <cell r="AO276">
            <v>108</v>
          </cell>
          <cell r="AP276">
            <v>108</v>
          </cell>
          <cell r="AQ276">
            <v>108</v>
          </cell>
          <cell r="AR276">
            <v>108</v>
          </cell>
          <cell r="AS276">
            <v>108</v>
          </cell>
          <cell r="AT276">
            <v>108</v>
          </cell>
          <cell r="AU276">
            <v>108</v>
          </cell>
          <cell r="AV276">
            <v>108</v>
          </cell>
          <cell r="AW276">
            <v>108</v>
          </cell>
          <cell r="AX276">
            <v>108</v>
          </cell>
          <cell r="AY276">
            <v>108</v>
          </cell>
          <cell r="AZ276">
            <v>108</v>
          </cell>
          <cell r="BA276">
            <v>108</v>
          </cell>
          <cell r="BB276">
            <v>108</v>
          </cell>
          <cell r="BC276">
            <v>108</v>
          </cell>
        </row>
        <row r="277">
          <cell r="B277">
            <v>108</v>
          </cell>
          <cell r="C277">
            <v>108</v>
          </cell>
          <cell r="D277">
            <v>108</v>
          </cell>
          <cell r="E277">
            <v>108</v>
          </cell>
          <cell r="F277">
            <v>108</v>
          </cell>
          <cell r="G277">
            <v>108</v>
          </cell>
          <cell r="H277">
            <v>108</v>
          </cell>
          <cell r="I277">
            <v>108</v>
          </cell>
          <cell r="J277">
            <v>108</v>
          </cell>
          <cell r="K277">
            <v>108</v>
          </cell>
          <cell r="L277">
            <v>108</v>
          </cell>
          <cell r="M277">
            <v>108</v>
          </cell>
          <cell r="N277">
            <v>108</v>
          </cell>
          <cell r="O277">
            <v>108</v>
          </cell>
          <cell r="P277">
            <v>108</v>
          </cell>
          <cell r="Q277">
            <v>108</v>
          </cell>
          <cell r="R277">
            <v>108</v>
          </cell>
          <cell r="S277">
            <v>108</v>
          </cell>
          <cell r="T277">
            <v>108</v>
          </cell>
          <cell r="U277">
            <v>108</v>
          </cell>
          <cell r="V277">
            <v>108</v>
          </cell>
          <cell r="W277">
            <v>108</v>
          </cell>
          <cell r="X277">
            <v>108</v>
          </cell>
          <cell r="Y277">
            <v>108</v>
          </cell>
          <cell r="Z277">
            <v>108</v>
          </cell>
          <cell r="AA277">
            <v>108</v>
          </cell>
          <cell r="AB277">
            <v>108</v>
          </cell>
          <cell r="AC277">
            <v>108</v>
          </cell>
          <cell r="AD277">
            <v>108</v>
          </cell>
          <cell r="AE277">
            <v>108</v>
          </cell>
          <cell r="AF277">
            <v>108</v>
          </cell>
          <cell r="AG277">
            <v>108</v>
          </cell>
          <cell r="AH277">
            <v>108</v>
          </cell>
          <cell r="AI277">
            <v>108</v>
          </cell>
          <cell r="AJ277">
            <v>108</v>
          </cell>
          <cell r="AK277">
            <v>108</v>
          </cell>
          <cell r="AL277">
            <v>108</v>
          </cell>
          <cell r="AM277">
            <v>108</v>
          </cell>
          <cell r="AN277">
            <v>108</v>
          </cell>
          <cell r="AO277">
            <v>108</v>
          </cell>
          <cell r="AP277">
            <v>108</v>
          </cell>
          <cell r="AQ277">
            <v>108</v>
          </cell>
          <cell r="AR277">
            <v>108</v>
          </cell>
          <cell r="AS277">
            <v>108</v>
          </cell>
          <cell r="AT277">
            <v>108</v>
          </cell>
          <cell r="AU277">
            <v>108</v>
          </cell>
          <cell r="AV277">
            <v>108</v>
          </cell>
          <cell r="AW277">
            <v>108</v>
          </cell>
          <cell r="AX277">
            <v>108</v>
          </cell>
          <cell r="AY277">
            <v>108</v>
          </cell>
          <cell r="AZ277">
            <v>108</v>
          </cell>
          <cell r="BA277">
            <v>108</v>
          </cell>
          <cell r="BB277">
            <v>108</v>
          </cell>
          <cell r="BC277">
            <v>108</v>
          </cell>
        </row>
        <row r="278">
          <cell r="B278" t="str">
            <v>Pelapor,</v>
          </cell>
          <cell r="C278">
            <v>108</v>
          </cell>
          <cell r="D278">
            <v>108</v>
          </cell>
          <cell r="E278">
            <v>108</v>
          </cell>
          <cell r="F278">
            <v>108</v>
          </cell>
          <cell r="G278">
            <v>108</v>
          </cell>
          <cell r="H278">
            <v>108</v>
          </cell>
          <cell r="I278">
            <v>108</v>
          </cell>
          <cell r="J278">
            <v>108</v>
          </cell>
          <cell r="K278">
            <v>108</v>
          </cell>
          <cell r="L278">
            <v>108</v>
          </cell>
          <cell r="M278">
            <v>108</v>
          </cell>
          <cell r="N278">
            <v>108</v>
          </cell>
          <cell r="O278">
            <v>108</v>
          </cell>
          <cell r="P278">
            <v>108</v>
          </cell>
          <cell r="Q278">
            <v>108</v>
          </cell>
          <cell r="R278">
            <v>108</v>
          </cell>
          <cell r="S278">
            <v>108</v>
          </cell>
          <cell r="T278">
            <v>108</v>
          </cell>
          <cell r="U278">
            <v>108</v>
          </cell>
          <cell r="V278">
            <v>108</v>
          </cell>
          <cell r="W278">
            <v>108</v>
          </cell>
          <cell r="X278">
            <v>108</v>
          </cell>
          <cell r="Y278">
            <v>108</v>
          </cell>
          <cell r="Z278">
            <v>108</v>
          </cell>
          <cell r="AA278">
            <v>108</v>
          </cell>
          <cell r="AB278">
            <v>108</v>
          </cell>
          <cell r="AC278">
            <v>108</v>
          </cell>
          <cell r="AD278">
            <v>108</v>
          </cell>
          <cell r="AE278">
            <v>108</v>
          </cell>
          <cell r="AF278">
            <v>108</v>
          </cell>
          <cell r="AG278">
            <v>108</v>
          </cell>
          <cell r="AH278">
            <v>108</v>
          </cell>
          <cell r="AI278">
            <v>108</v>
          </cell>
          <cell r="AJ278">
            <v>108</v>
          </cell>
          <cell r="AK278">
            <v>108</v>
          </cell>
          <cell r="AL278">
            <v>108</v>
          </cell>
          <cell r="AM278">
            <v>108</v>
          </cell>
          <cell r="AN278">
            <v>108</v>
          </cell>
          <cell r="AO278">
            <v>108</v>
          </cell>
          <cell r="AP278">
            <v>108</v>
          </cell>
          <cell r="AQ278">
            <v>108</v>
          </cell>
          <cell r="AR278">
            <v>108</v>
          </cell>
          <cell r="AS278">
            <v>108</v>
          </cell>
          <cell r="AT278">
            <v>108</v>
          </cell>
          <cell r="AU278">
            <v>108</v>
          </cell>
          <cell r="AV278">
            <v>108</v>
          </cell>
          <cell r="AW278">
            <v>108</v>
          </cell>
          <cell r="AX278">
            <v>108</v>
          </cell>
          <cell r="AY278">
            <v>108</v>
          </cell>
          <cell r="AZ278">
            <v>108</v>
          </cell>
          <cell r="BA278">
            <v>108</v>
          </cell>
          <cell r="BB278">
            <v>108</v>
          </cell>
          <cell r="BC278">
            <v>108</v>
          </cell>
        </row>
        <row r="279">
          <cell r="B279">
            <v>108</v>
          </cell>
          <cell r="C279">
            <v>108</v>
          </cell>
          <cell r="D279">
            <v>108</v>
          </cell>
          <cell r="E279">
            <v>108</v>
          </cell>
          <cell r="F279">
            <v>108</v>
          </cell>
          <cell r="G279">
            <v>108</v>
          </cell>
          <cell r="H279">
            <v>108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</row>
        <row r="281">
          <cell r="B281" t="str">
            <v>Juliana,S.Farm.,Apt.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</row>
        <row r="282">
          <cell r="B282" t="str">
            <v>Apoteker Penanggung Jawab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</row>
        <row r="285"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</row>
        <row r="286"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</row>
        <row r="287"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</row>
        <row r="288"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</row>
        <row r="289"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</row>
        <row r="290"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</row>
        <row r="291"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</row>
        <row r="293"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</row>
        <row r="294"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</row>
        <row r="295"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</row>
        <row r="296"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 t="str">
            <v>Vera Ratnauli, drg.</v>
          </cell>
          <cell r="BA296">
            <v>0</v>
          </cell>
          <cell r="BB296">
            <v>0</v>
          </cell>
          <cell r="BC296">
            <v>0</v>
          </cell>
        </row>
        <row r="297"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 t="str">
            <v>Kepala Klinik Pratama UPT Layanan Kesehatan ITB</v>
          </cell>
          <cell r="BA297">
            <v>0</v>
          </cell>
          <cell r="BB297">
            <v>0</v>
          </cell>
          <cell r="BC297">
            <v>0</v>
          </cell>
        </row>
        <row r="298">
          <cell r="N29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022"/>
    </sheetNames>
    <sheetDataSet>
      <sheetData sheetId="0" refreshError="1">
        <row r="1">
          <cell r="K1">
            <v>0</v>
          </cell>
        </row>
        <row r="2">
          <cell r="K2">
            <v>0</v>
          </cell>
        </row>
        <row r="3">
          <cell r="K3">
            <v>0</v>
          </cell>
        </row>
        <row r="4">
          <cell r="K4">
            <v>0</v>
          </cell>
        </row>
        <row r="5">
          <cell r="K5">
            <v>0</v>
          </cell>
        </row>
        <row r="6">
          <cell r="I6" t="str">
            <v xml:space="preserve">LAPORAN PENERIMAAN OBAT </v>
          </cell>
          <cell r="J6">
            <v>0</v>
          </cell>
          <cell r="K6">
            <v>0</v>
          </cell>
          <cell r="L6">
            <v>0</v>
          </cell>
        </row>
        <row r="7">
          <cell r="I7" t="str">
            <v>BULAN: JANUARI 2022</v>
          </cell>
          <cell r="J7">
            <v>0</v>
          </cell>
          <cell r="K7">
            <v>0</v>
          </cell>
          <cell r="L7">
            <v>0</v>
          </cell>
        </row>
        <row r="8">
          <cell r="K8">
            <v>0</v>
          </cell>
        </row>
        <row r="9">
          <cell r="A9" t="str">
            <v>I. OBAT</v>
          </cell>
          <cell r="K9">
            <v>0</v>
          </cell>
        </row>
        <row r="10">
          <cell r="K10">
            <v>0</v>
          </cell>
        </row>
        <row r="11">
          <cell r="A11" t="str">
            <v>KODE</v>
          </cell>
          <cell r="B11" t="str">
            <v>JUMLAH OBAT</v>
          </cell>
          <cell r="C11" t="str">
            <v>HARGA NETTO</v>
          </cell>
          <cell r="D11" t="str">
            <v>NETTO+PPN</v>
          </cell>
          <cell r="E11" t="str">
            <v>NETTO+PPN+MARGIN</v>
          </cell>
          <cell r="F11">
            <v>0</v>
          </cell>
          <cell r="G11" t="str">
            <v>No Faktur</v>
          </cell>
          <cell r="H11" t="str">
            <v>Tgl Order</v>
          </cell>
          <cell r="I11" t="str">
            <v>Suplier</v>
          </cell>
          <cell r="J11" t="str">
            <v>Nama Barang</v>
          </cell>
          <cell r="K11" t="str">
            <v>Exp</v>
          </cell>
          <cell r="L11" t="str">
            <v>No. BATCH</v>
          </cell>
        </row>
        <row r="12">
          <cell r="A12" t="str">
            <v>ALLPS13</v>
          </cell>
          <cell r="B12">
            <v>600</v>
          </cell>
          <cell r="C12">
            <v>163.63999999999999</v>
          </cell>
          <cell r="D12">
            <v>180.00399999999999</v>
          </cell>
          <cell r="E12">
            <v>216.00479999999999</v>
          </cell>
          <cell r="G12" t="str">
            <v>KP01/01</v>
          </cell>
          <cell r="H12">
            <v>44567</v>
          </cell>
          <cell r="I12" t="str">
            <v>PT ENSEVAL PUTERA MEGATRADING</v>
          </cell>
          <cell r="J12" t="str">
            <v>Allopurinol tablet 100mg (13)</v>
          </cell>
          <cell r="K12">
            <v>45261</v>
          </cell>
          <cell r="L12" t="str">
            <v>HTALOC16013</v>
          </cell>
        </row>
        <row r="13">
          <cell r="A13" t="str">
            <v>CEFXM1</v>
          </cell>
          <cell r="B13">
            <v>350</v>
          </cell>
          <cell r="C13">
            <v>818.22</v>
          </cell>
          <cell r="D13">
            <v>900.04200000000014</v>
          </cell>
          <cell r="E13">
            <v>1080.0504000000001</v>
          </cell>
          <cell r="F13">
            <v>1080.0498046875</v>
          </cell>
          <cell r="G13" t="str">
            <v>KP01/01</v>
          </cell>
          <cell r="H13">
            <v>44567</v>
          </cell>
          <cell r="I13" t="str">
            <v>PT ENSEVAL PUTERA MEGATRADING</v>
          </cell>
          <cell r="J13" t="str">
            <v xml:space="preserve">Cefixime Kapsul 100 mg </v>
          </cell>
          <cell r="K13">
            <v>45200</v>
          </cell>
          <cell r="L13" t="str">
            <v>KCFMB11189</v>
          </cell>
        </row>
        <row r="14">
          <cell r="A14" t="str">
            <v>CEFXM2</v>
          </cell>
          <cell r="B14">
            <v>400</v>
          </cell>
          <cell r="C14">
            <v>2185</v>
          </cell>
          <cell r="D14">
            <v>2403.5</v>
          </cell>
          <cell r="E14">
            <v>2884.2</v>
          </cell>
          <cell r="F14">
            <v>2884.19921875</v>
          </cell>
          <cell r="G14" t="str">
            <v>KP01/01</v>
          </cell>
          <cell r="H14">
            <v>44567</v>
          </cell>
          <cell r="I14" t="str">
            <v>PT ENSEVAL PUTERA MEGATRADING</v>
          </cell>
          <cell r="J14" t="str">
            <v xml:space="preserve">Cefixime Kapsul 200 mg </v>
          </cell>
          <cell r="K14">
            <v>45170</v>
          </cell>
          <cell r="L14" t="str">
            <v>TCETA10135</v>
          </cell>
        </row>
        <row r="15">
          <cell r="A15" t="str">
            <v>DMPRS5</v>
          </cell>
          <cell r="B15">
            <v>500</v>
          </cell>
          <cell r="C15">
            <v>259.08999999999997</v>
          </cell>
          <cell r="D15">
            <v>284.99900000000002</v>
          </cell>
          <cell r="E15">
            <v>341.99880000000002</v>
          </cell>
          <cell r="F15">
            <v>341.998779296875</v>
          </cell>
          <cell r="G15" t="str">
            <v>KP01/01</v>
          </cell>
          <cell r="H15">
            <v>44567</v>
          </cell>
          <cell r="I15" t="str">
            <v>PT ENSEVAL PUTERA MEGATRADING</v>
          </cell>
          <cell r="J15" t="str">
            <v>Domperidon tablet 10 mg (5)</v>
          </cell>
          <cell r="K15">
            <v>45231</v>
          </cell>
          <cell r="L15" t="str">
            <v>HTDPDB16099</v>
          </cell>
        </row>
        <row r="16">
          <cell r="A16" t="str">
            <v>ASMMS9</v>
          </cell>
          <cell r="B16">
            <v>700</v>
          </cell>
          <cell r="C16">
            <v>245.465</v>
          </cell>
          <cell r="D16">
            <v>270.01150000000001</v>
          </cell>
          <cell r="E16">
            <v>324.0138</v>
          </cell>
          <cell r="F16">
            <v>324.013671875</v>
          </cell>
          <cell r="G16" t="str">
            <v>KP01/01</v>
          </cell>
          <cell r="H16">
            <v>44567</v>
          </cell>
          <cell r="I16" t="str">
            <v>PT ENSEVAL PUTERA MEGATRADING</v>
          </cell>
          <cell r="J16" t="str">
            <v>Asam Mefenamat tablet 500 mg (9)</v>
          </cell>
          <cell r="K16">
            <v>45231</v>
          </cell>
          <cell r="L16" t="str">
            <v>HTMECA16033</v>
          </cell>
        </row>
        <row r="17">
          <cell r="A17" t="str">
            <v>NERBN10</v>
          </cell>
          <cell r="B17">
            <v>250</v>
          </cell>
          <cell r="C17">
            <v>3189.9658399999998</v>
          </cell>
          <cell r="D17">
            <v>3508.9624240000003</v>
          </cell>
          <cell r="E17">
            <v>4210.7549088000005</v>
          </cell>
          <cell r="F17">
            <v>4210.75390625</v>
          </cell>
          <cell r="G17" t="str">
            <v>KP01/01</v>
          </cell>
          <cell r="H17">
            <v>44567</v>
          </cell>
          <cell r="I17" t="str">
            <v>PT ENSEVAL PUTERA MEGATRADING</v>
          </cell>
          <cell r="J17" t="str">
            <v>Neurobion forte Tablet (10)</v>
          </cell>
          <cell r="K17">
            <v>45352</v>
          </cell>
          <cell r="L17" t="str">
            <v>D1136939</v>
          </cell>
        </row>
        <row r="18">
          <cell r="A18" t="str">
            <v>CEFXM12</v>
          </cell>
          <cell r="B18">
            <v>50</v>
          </cell>
          <cell r="C18">
            <v>818.22</v>
          </cell>
          <cell r="D18">
            <v>900.04200000000014</v>
          </cell>
          <cell r="E18">
            <v>1080.0504000000001</v>
          </cell>
          <cell r="G18" t="str">
            <v>KP01/01</v>
          </cell>
          <cell r="H18">
            <v>44567</v>
          </cell>
          <cell r="I18" t="str">
            <v>PT ENSEVAL PUTERA MEGATRADING</v>
          </cell>
          <cell r="J18" t="str">
            <v>Cefixime Kapsul 100 mg (2)</v>
          </cell>
          <cell r="K18" t="str">
            <v>01-Oct-2023</v>
          </cell>
          <cell r="L18" t="str">
            <v>KCFMB11192</v>
          </cell>
        </row>
        <row r="19">
          <cell r="A19">
            <v>44567</v>
          </cell>
          <cell r="B19">
            <v>44567</v>
          </cell>
          <cell r="C19">
            <v>44567</v>
          </cell>
          <cell r="D19">
            <v>44567</v>
          </cell>
          <cell r="E19">
            <v>44567</v>
          </cell>
          <cell r="F19">
            <v>44567</v>
          </cell>
          <cell r="G19">
            <v>44567</v>
          </cell>
          <cell r="H19">
            <v>44567</v>
          </cell>
          <cell r="I19">
            <v>44567</v>
          </cell>
          <cell r="J19">
            <v>44567</v>
          </cell>
          <cell r="K19">
            <v>44567</v>
          </cell>
          <cell r="L19">
            <v>44567</v>
          </cell>
        </row>
        <row r="20">
          <cell r="A20">
            <v>44567</v>
          </cell>
          <cell r="B20">
            <v>44567</v>
          </cell>
          <cell r="C20">
            <v>44567</v>
          </cell>
          <cell r="D20">
            <v>44567</v>
          </cell>
          <cell r="E20">
            <v>44567</v>
          </cell>
          <cell r="F20">
            <v>44567</v>
          </cell>
          <cell r="G20">
            <v>44567</v>
          </cell>
          <cell r="H20">
            <v>44567</v>
          </cell>
          <cell r="I20">
            <v>44567</v>
          </cell>
          <cell r="J20">
            <v>44567</v>
          </cell>
          <cell r="K20">
            <v>44567</v>
          </cell>
          <cell r="L20">
            <v>44567</v>
          </cell>
        </row>
        <row r="21">
          <cell r="A21">
            <v>44567</v>
          </cell>
          <cell r="B21">
            <v>44567</v>
          </cell>
          <cell r="C21">
            <v>44567</v>
          </cell>
          <cell r="D21">
            <v>44567</v>
          </cell>
          <cell r="E21">
            <v>44567</v>
          </cell>
          <cell r="F21">
            <v>44567</v>
          </cell>
          <cell r="G21">
            <v>44567</v>
          </cell>
          <cell r="H21">
            <v>44567</v>
          </cell>
          <cell r="I21">
            <v>44567</v>
          </cell>
          <cell r="J21">
            <v>44567</v>
          </cell>
          <cell r="K21">
            <v>44567</v>
          </cell>
          <cell r="L21">
            <v>44567</v>
          </cell>
        </row>
        <row r="22">
          <cell r="A22">
            <v>44567</v>
          </cell>
          <cell r="B22">
            <v>44567</v>
          </cell>
          <cell r="C22">
            <v>44567</v>
          </cell>
          <cell r="D22">
            <v>44567</v>
          </cell>
          <cell r="E22">
            <v>44567</v>
          </cell>
          <cell r="F22">
            <v>44567</v>
          </cell>
          <cell r="G22">
            <v>44567</v>
          </cell>
          <cell r="H22">
            <v>44567</v>
          </cell>
          <cell r="I22">
            <v>44567</v>
          </cell>
          <cell r="J22">
            <v>44567</v>
          </cell>
          <cell r="K22">
            <v>44567</v>
          </cell>
          <cell r="L22">
            <v>44567</v>
          </cell>
        </row>
        <row r="23">
          <cell r="A23">
            <v>44567</v>
          </cell>
          <cell r="B23">
            <v>44567</v>
          </cell>
          <cell r="C23">
            <v>44567</v>
          </cell>
          <cell r="D23">
            <v>44567</v>
          </cell>
          <cell r="E23">
            <v>44567</v>
          </cell>
          <cell r="F23">
            <v>44567</v>
          </cell>
          <cell r="G23">
            <v>44567</v>
          </cell>
          <cell r="H23">
            <v>44567</v>
          </cell>
          <cell r="I23">
            <v>44567</v>
          </cell>
          <cell r="J23">
            <v>44567</v>
          </cell>
          <cell r="K23">
            <v>44567</v>
          </cell>
          <cell r="L23">
            <v>44567</v>
          </cell>
        </row>
        <row r="24">
          <cell r="A24">
            <v>44567</v>
          </cell>
          <cell r="B24">
            <v>44567</v>
          </cell>
          <cell r="C24">
            <v>44567</v>
          </cell>
          <cell r="D24">
            <v>44567</v>
          </cell>
          <cell r="E24">
            <v>44567</v>
          </cell>
          <cell r="F24">
            <v>44567</v>
          </cell>
          <cell r="G24">
            <v>44567</v>
          </cell>
          <cell r="H24">
            <v>44567</v>
          </cell>
          <cell r="I24">
            <v>44567</v>
          </cell>
          <cell r="J24">
            <v>44567</v>
          </cell>
          <cell r="K24">
            <v>44567</v>
          </cell>
          <cell r="L24">
            <v>44567</v>
          </cell>
        </row>
        <row r="25">
          <cell r="A25">
            <v>44567</v>
          </cell>
          <cell r="B25">
            <v>44567</v>
          </cell>
          <cell r="C25">
            <v>44567</v>
          </cell>
          <cell r="D25">
            <v>44567</v>
          </cell>
          <cell r="E25">
            <v>44567</v>
          </cell>
          <cell r="F25">
            <v>44567</v>
          </cell>
          <cell r="G25">
            <v>44567</v>
          </cell>
          <cell r="H25">
            <v>44567</v>
          </cell>
          <cell r="I25">
            <v>44567</v>
          </cell>
          <cell r="J25">
            <v>44567</v>
          </cell>
          <cell r="K25">
            <v>44567</v>
          </cell>
          <cell r="L25">
            <v>44567</v>
          </cell>
        </row>
        <row r="27">
          <cell r="A27" t="str">
            <v>KODE</v>
          </cell>
          <cell r="B27" t="str">
            <v>JUMLAH OBAT</v>
          </cell>
          <cell r="C27" t="str">
            <v>HARGA NETTO</v>
          </cell>
          <cell r="D27" t="str">
            <v>NETTO+PPN</v>
          </cell>
          <cell r="E27" t="str">
            <v>NETTO+PPN+MARGIN</v>
          </cell>
          <cell r="F27">
            <v>44567</v>
          </cell>
          <cell r="G27" t="str">
            <v>No Faktur</v>
          </cell>
          <cell r="H27" t="str">
            <v>Tgl Order</v>
          </cell>
          <cell r="I27" t="str">
            <v>Suplier</v>
          </cell>
          <cell r="J27" t="str">
            <v>Nama Barang</v>
          </cell>
          <cell r="K27" t="str">
            <v>Exp</v>
          </cell>
          <cell r="L27" t="str">
            <v>No. BATCH</v>
          </cell>
        </row>
        <row r="28">
          <cell r="A28" t="str">
            <v>INTLS5</v>
          </cell>
          <cell r="B28">
            <v>800</v>
          </cell>
          <cell r="C28">
            <v>581.81818181818176</v>
          </cell>
          <cell r="D28">
            <v>640</v>
          </cell>
          <cell r="E28">
            <v>768</v>
          </cell>
          <cell r="F28">
            <v>768</v>
          </cell>
          <cell r="G28" t="str">
            <v>KP01/02</v>
          </cell>
          <cell r="H28">
            <v>44567</v>
          </cell>
          <cell r="I28" t="str">
            <v>PT KUDAMAS JAYA MAKMUR SENTOSA</v>
          </cell>
          <cell r="J28" t="str">
            <v>Intunal Forte Tablet (5)</v>
          </cell>
          <cell r="K28">
            <v>45597</v>
          </cell>
          <cell r="L28" t="str">
            <v>A1L564</v>
          </cell>
        </row>
        <row r="29">
          <cell r="A29">
            <v>45597</v>
          </cell>
          <cell r="B29">
            <v>45597</v>
          </cell>
          <cell r="C29">
            <v>45597</v>
          </cell>
          <cell r="D29">
            <v>45597</v>
          </cell>
          <cell r="E29">
            <v>45597</v>
          </cell>
          <cell r="F29">
            <v>45597</v>
          </cell>
          <cell r="G29">
            <v>45597</v>
          </cell>
          <cell r="H29">
            <v>45597</v>
          </cell>
          <cell r="I29">
            <v>45597</v>
          </cell>
          <cell r="J29">
            <v>45597</v>
          </cell>
          <cell r="K29">
            <v>45597</v>
          </cell>
          <cell r="L29">
            <v>45597</v>
          </cell>
        </row>
        <row r="30">
          <cell r="A30">
            <v>45597</v>
          </cell>
          <cell r="B30">
            <v>45597</v>
          </cell>
          <cell r="C30">
            <v>45597</v>
          </cell>
          <cell r="D30">
            <v>45597</v>
          </cell>
          <cell r="E30">
            <v>45597</v>
          </cell>
          <cell r="F30">
            <v>45597</v>
          </cell>
          <cell r="G30">
            <v>45597</v>
          </cell>
          <cell r="H30">
            <v>45597</v>
          </cell>
          <cell r="I30">
            <v>45597</v>
          </cell>
          <cell r="J30">
            <v>45597</v>
          </cell>
          <cell r="K30">
            <v>45597</v>
          </cell>
          <cell r="L30">
            <v>45597</v>
          </cell>
        </row>
        <row r="31">
          <cell r="A31">
            <v>45597</v>
          </cell>
          <cell r="B31">
            <v>45597</v>
          </cell>
          <cell r="C31">
            <v>45597</v>
          </cell>
          <cell r="D31">
            <v>45597</v>
          </cell>
          <cell r="E31">
            <v>45597</v>
          </cell>
          <cell r="F31">
            <v>45597</v>
          </cell>
          <cell r="G31">
            <v>45597</v>
          </cell>
          <cell r="H31">
            <v>45597</v>
          </cell>
          <cell r="I31">
            <v>45597</v>
          </cell>
          <cell r="J31">
            <v>45597</v>
          </cell>
          <cell r="K31">
            <v>45597</v>
          </cell>
          <cell r="L31">
            <v>45597</v>
          </cell>
        </row>
        <row r="32">
          <cell r="A32">
            <v>45597</v>
          </cell>
          <cell r="B32">
            <v>45597</v>
          </cell>
          <cell r="C32">
            <v>45597</v>
          </cell>
          <cell r="D32">
            <v>45597</v>
          </cell>
          <cell r="E32">
            <v>45597</v>
          </cell>
          <cell r="F32">
            <v>45597</v>
          </cell>
          <cell r="G32">
            <v>45597</v>
          </cell>
          <cell r="H32">
            <v>45597</v>
          </cell>
          <cell r="I32">
            <v>45597</v>
          </cell>
          <cell r="J32">
            <v>45597</v>
          </cell>
          <cell r="K32">
            <v>45597</v>
          </cell>
          <cell r="L32">
            <v>45597</v>
          </cell>
        </row>
        <row r="33">
          <cell r="A33">
            <v>45597</v>
          </cell>
          <cell r="B33">
            <v>45597</v>
          </cell>
          <cell r="C33">
            <v>45597</v>
          </cell>
          <cell r="D33">
            <v>45597</v>
          </cell>
          <cell r="E33">
            <v>45597</v>
          </cell>
          <cell r="F33">
            <v>45597</v>
          </cell>
          <cell r="G33">
            <v>45597</v>
          </cell>
          <cell r="H33">
            <v>45597</v>
          </cell>
          <cell r="I33">
            <v>45597</v>
          </cell>
          <cell r="J33">
            <v>45597</v>
          </cell>
          <cell r="K33">
            <v>45597</v>
          </cell>
          <cell r="L33">
            <v>45597</v>
          </cell>
        </row>
        <row r="34">
          <cell r="A34">
            <v>45597</v>
          </cell>
          <cell r="B34">
            <v>45597</v>
          </cell>
          <cell r="C34">
            <v>45597</v>
          </cell>
          <cell r="D34">
            <v>45597</v>
          </cell>
          <cell r="E34">
            <v>45597</v>
          </cell>
          <cell r="F34">
            <v>45597</v>
          </cell>
          <cell r="G34">
            <v>45597</v>
          </cell>
          <cell r="H34">
            <v>45597</v>
          </cell>
          <cell r="I34">
            <v>45597</v>
          </cell>
          <cell r="J34">
            <v>45597</v>
          </cell>
          <cell r="K34">
            <v>45597</v>
          </cell>
          <cell r="L34">
            <v>45597</v>
          </cell>
        </row>
        <row r="37">
          <cell r="A37" t="str">
            <v>KODE</v>
          </cell>
          <cell r="B37" t="str">
            <v>JUMLAH OBAT</v>
          </cell>
          <cell r="C37" t="str">
            <v>HARGA NETTO</v>
          </cell>
          <cell r="D37" t="str">
            <v>NETTO+PPN</v>
          </cell>
          <cell r="E37" t="str">
            <v>NETTO+PPN+MARGIN</v>
          </cell>
          <cell r="F37">
            <v>45597</v>
          </cell>
          <cell r="G37" t="str">
            <v>No Faktur</v>
          </cell>
          <cell r="H37" t="str">
            <v>Tgl Order</v>
          </cell>
          <cell r="I37" t="str">
            <v>Suplier</v>
          </cell>
          <cell r="J37" t="str">
            <v>Nama Barang</v>
          </cell>
          <cell r="K37" t="str">
            <v>Exp</v>
          </cell>
          <cell r="L37" t="str">
            <v>No. BATCH</v>
          </cell>
        </row>
        <row r="38">
          <cell r="A38" t="str">
            <v>METRL1</v>
          </cell>
          <cell r="B38">
            <v>400</v>
          </cell>
          <cell r="C38">
            <v>219.99999999999997</v>
          </cell>
          <cell r="D38">
            <v>242</v>
          </cell>
          <cell r="E38">
            <v>290.39999999999998</v>
          </cell>
          <cell r="G38" t="str">
            <v>KP01/03</v>
          </cell>
          <cell r="H38">
            <v>44567</v>
          </cell>
          <cell r="I38" t="str">
            <v>PT KUDAMAS JAYA MAKMUR SENTOSA</v>
          </cell>
          <cell r="J38" t="str">
            <v>Metronidazole Tablet 500 mg</v>
          </cell>
          <cell r="K38">
            <v>45962</v>
          </cell>
          <cell r="L38" t="str">
            <v>046413</v>
          </cell>
        </row>
        <row r="39">
          <cell r="A39" t="str">
            <v>NTRMS28</v>
          </cell>
          <cell r="B39">
            <v>400</v>
          </cell>
          <cell r="C39">
            <v>209.09090909090907</v>
          </cell>
          <cell r="D39">
            <v>230</v>
          </cell>
          <cell r="E39">
            <v>276</v>
          </cell>
          <cell r="F39">
            <v>276</v>
          </cell>
          <cell r="G39" t="str">
            <v>KP01/03</v>
          </cell>
          <cell r="H39">
            <v>44567</v>
          </cell>
          <cell r="I39" t="str">
            <v>PT KUDAMAS JAYA MAKMUR SENTOSA</v>
          </cell>
          <cell r="J39" t="str">
            <v>Natrium Diklofenak tablet 50 mg (8)</v>
          </cell>
          <cell r="K39">
            <v>45231</v>
          </cell>
          <cell r="L39" t="str">
            <v>46365034</v>
          </cell>
        </row>
        <row r="40">
          <cell r="A40" t="str">
            <v>KDCF2</v>
          </cell>
          <cell r="B40">
            <v>400</v>
          </cell>
          <cell r="C40">
            <v>386.36363636363632</v>
          </cell>
          <cell r="D40">
            <v>425</v>
          </cell>
          <cell r="E40">
            <v>510</v>
          </cell>
          <cell r="F40">
            <v>510</v>
          </cell>
          <cell r="G40" t="str">
            <v>KP01/03</v>
          </cell>
          <cell r="H40">
            <v>44567</v>
          </cell>
          <cell r="I40" t="str">
            <v>PT KUDAMAS JAYA MAKMUR SENTOSA</v>
          </cell>
          <cell r="J40" t="str">
            <v>Kalium Diklofenak 50 mg Tablet (2)</v>
          </cell>
          <cell r="K40">
            <v>45200</v>
          </cell>
          <cell r="L40" t="str">
            <v>HTDPSB15060</v>
          </cell>
        </row>
        <row r="41">
          <cell r="A41" t="str">
            <v>PHYM1</v>
          </cell>
          <cell r="B41">
            <v>100</v>
          </cell>
          <cell r="C41">
            <v>192.72727272727272</v>
          </cell>
          <cell r="D41">
            <v>212</v>
          </cell>
          <cell r="E41">
            <v>254.39999999999998</v>
          </cell>
          <cell r="F41">
            <v>254.39990234375</v>
          </cell>
          <cell r="G41" t="str">
            <v>KP01/03</v>
          </cell>
          <cell r="H41">
            <v>44567</v>
          </cell>
          <cell r="I41" t="str">
            <v>PT KUDAMAS JAYA MAKMUR SENTOSA</v>
          </cell>
          <cell r="J41" t="str">
            <v>Phytomenadion Tablet 10 mg</v>
          </cell>
          <cell r="K41">
            <v>45901</v>
          </cell>
          <cell r="L41" t="str">
            <v>T5056009</v>
          </cell>
        </row>
        <row r="42">
          <cell r="A42" t="str">
            <v>CTM0S2</v>
          </cell>
          <cell r="B42">
            <v>100</v>
          </cell>
          <cell r="C42">
            <v>81.818181818181813</v>
          </cell>
          <cell r="D42">
            <v>90</v>
          </cell>
          <cell r="E42">
            <v>108</v>
          </cell>
          <cell r="F42">
            <v>108</v>
          </cell>
          <cell r="G42" t="str">
            <v>KP01/03</v>
          </cell>
          <cell r="H42">
            <v>44567</v>
          </cell>
          <cell r="I42" t="str">
            <v>PT KUDAMAS JAYA MAKMUR SENTOSA</v>
          </cell>
          <cell r="J42" t="str">
            <v>Chlorfeniramin tablet 4 mg (CTM) (2)</v>
          </cell>
          <cell r="K42">
            <v>45870</v>
          </cell>
          <cell r="L42" t="str">
            <v>00708101</v>
          </cell>
        </row>
        <row r="43">
          <cell r="A43" t="str">
            <v>AMBR156</v>
          </cell>
          <cell r="B43">
            <v>200</v>
          </cell>
          <cell r="C43">
            <v>92.499999999999986</v>
          </cell>
          <cell r="D43">
            <v>101.75</v>
          </cell>
          <cell r="E43">
            <v>122.1</v>
          </cell>
          <cell r="F43">
            <v>122.0999755859375</v>
          </cell>
          <cell r="G43" t="str">
            <v>KP01/03</v>
          </cell>
          <cell r="H43">
            <v>44567</v>
          </cell>
          <cell r="I43" t="str">
            <v>PT KUDAMAS JAYA MAKMUR SENTOSA</v>
          </cell>
          <cell r="J43" t="str">
            <v>Ambroxol tablet 30 mg (6)</v>
          </cell>
          <cell r="K43">
            <v>45536</v>
          </cell>
          <cell r="L43" t="str">
            <v>K21016</v>
          </cell>
        </row>
        <row r="44">
          <cell r="A44" t="str">
            <v>FSDLS3</v>
          </cell>
          <cell r="B44">
            <v>200</v>
          </cell>
          <cell r="C44">
            <v>243.63636363636363</v>
          </cell>
          <cell r="D44">
            <v>268</v>
          </cell>
          <cell r="E44">
            <v>321.59999999999997</v>
          </cell>
          <cell r="F44">
            <v>321.599853515625</v>
          </cell>
          <cell r="G44" t="str">
            <v>KP01/03</v>
          </cell>
          <cell r="H44">
            <v>44567</v>
          </cell>
          <cell r="I44" t="str">
            <v>PT KUDAMAS JAYA MAKMUR SENTOSA</v>
          </cell>
          <cell r="J44" t="str">
            <v>Fasidol Forte Tablet (3)</v>
          </cell>
          <cell r="K44">
            <v>45931</v>
          </cell>
          <cell r="L44" t="str">
            <v>12830</v>
          </cell>
        </row>
        <row r="45">
          <cell r="A45" t="str">
            <v>PRCT14</v>
          </cell>
          <cell r="B45">
            <v>500</v>
          </cell>
          <cell r="C45">
            <v>155</v>
          </cell>
          <cell r="D45">
            <v>170.5</v>
          </cell>
          <cell r="E45">
            <v>204.6</v>
          </cell>
          <cell r="F45">
            <v>204.5999755859375</v>
          </cell>
          <cell r="G45" t="str">
            <v>KP01/03</v>
          </cell>
          <cell r="H45">
            <v>44567</v>
          </cell>
          <cell r="I45" t="str">
            <v>PT KUDAMAS JAYA MAKMUR SENTOSA</v>
          </cell>
          <cell r="J45" t="str">
            <v>Paracetamol tablet 500mg (PCT) (14)</v>
          </cell>
          <cell r="K45">
            <v>46357</v>
          </cell>
          <cell r="L45" t="str">
            <v>115514</v>
          </cell>
        </row>
        <row r="46">
          <cell r="A46" t="str">
            <v>RNTDS5</v>
          </cell>
          <cell r="B46">
            <v>200</v>
          </cell>
          <cell r="C46">
            <v>136.36363636363635</v>
          </cell>
          <cell r="D46">
            <v>150</v>
          </cell>
          <cell r="E46">
            <v>180</v>
          </cell>
          <cell r="F46">
            <v>180</v>
          </cell>
          <cell r="G46" t="str">
            <v>KP01/03</v>
          </cell>
          <cell r="H46">
            <v>44567</v>
          </cell>
          <cell r="I46" t="str">
            <v>PT KUDAMAS JAYA MAKMUR SENTOSA</v>
          </cell>
          <cell r="J46" t="str">
            <v>Ranitidin tablet 150 mg (5)</v>
          </cell>
          <cell r="K46">
            <v>45231</v>
          </cell>
          <cell r="L46" t="str">
            <v>HTRNTB18904</v>
          </cell>
        </row>
        <row r="47">
          <cell r="A47" t="str">
            <v>RECOL2</v>
          </cell>
          <cell r="B47">
            <v>10</v>
          </cell>
          <cell r="C47">
            <v>7363.6363636363631</v>
          </cell>
          <cell r="D47">
            <v>8100</v>
          </cell>
          <cell r="E47">
            <v>9720</v>
          </cell>
          <cell r="F47">
            <v>9720</v>
          </cell>
          <cell r="G47" t="str">
            <v>KP01/03</v>
          </cell>
          <cell r="H47">
            <v>44567</v>
          </cell>
          <cell r="I47" t="str">
            <v>PT KUDAMAS JAYA MAKMUR SENTOSA</v>
          </cell>
          <cell r="J47" t="str">
            <v>Reco Eye Drop (2)</v>
          </cell>
          <cell r="K47">
            <v>45047</v>
          </cell>
          <cell r="L47" t="str">
            <v>0091121012</v>
          </cell>
        </row>
        <row r="48">
          <cell r="A48" t="str">
            <v>FRMEO2</v>
          </cell>
          <cell r="B48">
            <v>7</v>
          </cell>
          <cell r="C48">
            <v>27545.454545454544</v>
          </cell>
          <cell r="D48">
            <v>30300</v>
          </cell>
          <cell r="E48">
            <v>36360</v>
          </cell>
          <cell r="F48">
            <v>36360</v>
          </cell>
          <cell r="G48" t="str">
            <v>KP01/03</v>
          </cell>
          <cell r="H48">
            <v>44567</v>
          </cell>
          <cell r="I48" t="str">
            <v>PT KUDAMAS JAYA MAKMUR SENTOSA</v>
          </cell>
          <cell r="J48" t="str">
            <v>Forumen Tetes Telinga (2)</v>
          </cell>
          <cell r="K48">
            <v>45383</v>
          </cell>
          <cell r="L48" t="str">
            <v>BK1786</v>
          </cell>
        </row>
        <row r="49">
          <cell r="A49" t="str">
            <v>BNSNX13</v>
          </cell>
          <cell r="B49">
            <v>20</v>
          </cell>
          <cell r="C49">
            <v>10772.727272727272</v>
          </cell>
          <cell r="D49">
            <v>11850</v>
          </cell>
          <cell r="E49">
            <v>14220</v>
          </cell>
          <cell r="F49">
            <v>14220</v>
          </cell>
          <cell r="G49" t="str">
            <v>KP01/03</v>
          </cell>
          <cell r="H49">
            <v>44567</v>
          </cell>
          <cell r="I49" t="str">
            <v>PT KUDAMAS JAYA MAKMUR SENTOSA</v>
          </cell>
          <cell r="J49" t="str">
            <v>Betason-N cream 5 g (13)</v>
          </cell>
          <cell r="K49">
            <v>45597</v>
          </cell>
          <cell r="L49" t="str">
            <v>K13201W</v>
          </cell>
        </row>
        <row r="50">
          <cell r="A50" t="str">
            <v>MNOS1</v>
          </cell>
          <cell r="B50">
            <v>40</v>
          </cell>
          <cell r="C50">
            <v>19545</v>
          </cell>
          <cell r="D50">
            <v>21499.5</v>
          </cell>
          <cell r="E50">
            <v>25799.399999999998</v>
          </cell>
          <cell r="F50">
            <v>25799.390625</v>
          </cell>
          <cell r="G50" t="str">
            <v>KP01/03</v>
          </cell>
          <cell r="H50">
            <v>44567</v>
          </cell>
          <cell r="I50" t="str">
            <v>PT KUDAMAS JAYA MAKMUR SENTOSA</v>
          </cell>
          <cell r="J50" t="str">
            <v>Minosep Obat Kumur</v>
          </cell>
          <cell r="K50">
            <v>45474</v>
          </cell>
          <cell r="L50" t="str">
            <v>10719</v>
          </cell>
        </row>
        <row r="51">
          <cell r="A51" t="str">
            <v>HTDC4</v>
          </cell>
          <cell r="B51">
            <v>50</v>
          </cell>
          <cell r="C51">
            <v>8636.6363636363621</v>
          </cell>
          <cell r="D51">
            <v>9500.2999999999993</v>
          </cell>
          <cell r="E51">
            <v>11400.359999999999</v>
          </cell>
          <cell r="F51">
            <v>11400.359375</v>
          </cell>
          <cell r="G51" t="str">
            <v>KP01/03</v>
          </cell>
          <cell r="H51">
            <v>44567</v>
          </cell>
          <cell r="I51" t="str">
            <v>PT KUDAMAS JAYA MAKMUR SENTOSA</v>
          </cell>
          <cell r="J51" t="str">
            <v>Hotin DCL 30 gram (4)</v>
          </cell>
          <cell r="K51">
            <v>45139</v>
          </cell>
          <cell r="L51" t="str">
            <v>1H08423</v>
          </cell>
        </row>
        <row r="52">
          <cell r="A52" t="str">
            <v>PCTS3</v>
          </cell>
          <cell r="B52">
            <v>10</v>
          </cell>
          <cell r="C52">
            <v>2500</v>
          </cell>
          <cell r="D52">
            <v>2750</v>
          </cell>
          <cell r="E52">
            <v>3300</v>
          </cell>
          <cell r="F52">
            <v>3300</v>
          </cell>
          <cell r="G52" t="str">
            <v>KP01/03</v>
          </cell>
          <cell r="H52">
            <v>44567</v>
          </cell>
          <cell r="I52" t="str">
            <v>PT KUDAMAS JAYA MAKMUR SENTOSA</v>
          </cell>
          <cell r="J52" t="str">
            <v>Paracetamol Syrup 120mg/5mL (60mL) (3)</v>
          </cell>
          <cell r="K52">
            <v>45597</v>
          </cell>
          <cell r="L52" t="str">
            <v>A12079</v>
          </cell>
        </row>
        <row r="53">
          <cell r="A53" t="str">
            <v>SCLFT8</v>
          </cell>
          <cell r="B53">
            <v>20</v>
          </cell>
          <cell r="C53">
            <v>13636.363636363636</v>
          </cell>
          <cell r="D53">
            <v>15000</v>
          </cell>
          <cell r="E53">
            <v>18000</v>
          </cell>
          <cell r="F53">
            <v>18000</v>
          </cell>
          <cell r="G53" t="str">
            <v>KP01/03</v>
          </cell>
          <cell r="H53">
            <v>44567</v>
          </cell>
          <cell r="I53" t="str">
            <v>PT KUDAMAS JAYA MAKMUR SENTOSA</v>
          </cell>
          <cell r="J53" t="str">
            <v>Sucralfate sirup 100mL (8)</v>
          </cell>
          <cell r="K53">
            <v>45200</v>
          </cell>
          <cell r="L53" t="str">
            <v>E1K268</v>
          </cell>
        </row>
        <row r="54">
          <cell r="A54" t="str">
            <v>BFCMB4</v>
          </cell>
          <cell r="B54">
            <v>10</v>
          </cell>
          <cell r="C54">
            <v>15818.181818181816</v>
          </cell>
          <cell r="D54">
            <v>17400</v>
          </cell>
          <cell r="E54">
            <v>20880</v>
          </cell>
          <cell r="F54">
            <v>20880</v>
          </cell>
          <cell r="G54" t="str">
            <v>KP01/03</v>
          </cell>
          <cell r="H54">
            <v>44567</v>
          </cell>
          <cell r="I54" t="str">
            <v>PT KUDAMAS JAYA MAKMUR SENTOSA</v>
          </cell>
          <cell r="J54" t="str">
            <v>Bufacomb in orabase 5 g (4)</v>
          </cell>
          <cell r="K54">
            <v>45139</v>
          </cell>
          <cell r="L54" t="str">
            <v>H0208101</v>
          </cell>
        </row>
        <row r="55">
          <cell r="A55" t="str">
            <v>PHYM2</v>
          </cell>
          <cell r="B55">
            <v>100</v>
          </cell>
          <cell r="C55">
            <v>192.72727272727272</v>
          </cell>
          <cell r="D55">
            <v>212</v>
          </cell>
          <cell r="E55">
            <v>254.39999999999998</v>
          </cell>
          <cell r="F55">
            <v>254.39990234375</v>
          </cell>
          <cell r="G55" t="str">
            <v>KP01/03</v>
          </cell>
          <cell r="H55">
            <v>44567</v>
          </cell>
          <cell r="I55" t="str">
            <v>PT KUDAMAS JAYA MAKMUR SENTOSA</v>
          </cell>
          <cell r="J55" t="str">
            <v>Phytomenadion Tablet 10 mg (2)</v>
          </cell>
          <cell r="K55">
            <v>45901</v>
          </cell>
          <cell r="L55" t="str">
            <v>T5056010</v>
          </cell>
        </row>
        <row r="56">
          <cell r="A56">
            <v>45901</v>
          </cell>
          <cell r="B56">
            <v>45901</v>
          </cell>
          <cell r="C56">
            <v>45901</v>
          </cell>
          <cell r="D56">
            <v>45901</v>
          </cell>
          <cell r="E56">
            <v>45901</v>
          </cell>
          <cell r="F56">
            <v>45901</v>
          </cell>
          <cell r="G56">
            <v>45901</v>
          </cell>
          <cell r="H56">
            <v>45901</v>
          </cell>
          <cell r="I56">
            <v>45901</v>
          </cell>
          <cell r="J56">
            <v>45901</v>
          </cell>
          <cell r="K56">
            <v>45901</v>
          </cell>
          <cell r="L56">
            <v>45901</v>
          </cell>
        </row>
        <row r="57">
          <cell r="A57">
            <v>45901</v>
          </cell>
          <cell r="B57">
            <v>45901</v>
          </cell>
          <cell r="C57">
            <v>45901</v>
          </cell>
          <cell r="D57">
            <v>45901</v>
          </cell>
          <cell r="E57">
            <v>45901</v>
          </cell>
          <cell r="F57">
            <v>45901</v>
          </cell>
          <cell r="G57">
            <v>45901</v>
          </cell>
          <cell r="H57">
            <v>45901</v>
          </cell>
          <cell r="I57">
            <v>45901</v>
          </cell>
          <cell r="J57">
            <v>45901</v>
          </cell>
          <cell r="K57">
            <v>45901</v>
          </cell>
          <cell r="L57">
            <v>45901</v>
          </cell>
        </row>
        <row r="58">
          <cell r="A58">
            <v>45901</v>
          </cell>
          <cell r="B58">
            <v>45901</v>
          </cell>
          <cell r="C58">
            <v>45901</v>
          </cell>
          <cell r="D58">
            <v>45901</v>
          </cell>
          <cell r="E58">
            <v>45901</v>
          </cell>
          <cell r="F58">
            <v>45901</v>
          </cell>
          <cell r="G58">
            <v>45901</v>
          </cell>
          <cell r="H58">
            <v>45901</v>
          </cell>
          <cell r="I58">
            <v>45901</v>
          </cell>
          <cell r="J58">
            <v>45901</v>
          </cell>
          <cell r="K58">
            <v>45901</v>
          </cell>
          <cell r="L58">
            <v>45901</v>
          </cell>
        </row>
        <row r="59">
          <cell r="A59">
            <v>45901</v>
          </cell>
          <cell r="B59">
            <v>45901</v>
          </cell>
          <cell r="C59">
            <v>45901</v>
          </cell>
          <cell r="D59">
            <v>45901</v>
          </cell>
          <cell r="E59">
            <v>45901</v>
          </cell>
          <cell r="F59">
            <v>45901</v>
          </cell>
          <cell r="G59">
            <v>45901</v>
          </cell>
          <cell r="H59">
            <v>45901</v>
          </cell>
          <cell r="I59">
            <v>45901</v>
          </cell>
          <cell r="J59">
            <v>45901</v>
          </cell>
          <cell r="K59">
            <v>45901</v>
          </cell>
          <cell r="L59">
            <v>45901</v>
          </cell>
        </row>
        <row r="60">
          <cell r="A60">
            <v>45901</v>
          </cell>
          <cell r="B60">
            <v>45901</v>
          </cell>
          <cell r="C60">
            <v>45901</v>
          </cell>
          <cell r="D60">
            <v>45901</v>
          </cell>
          <cell r="E60">
            <v>45901</v>
          </cell>
          <cell r="F60">
            <v>45901</v>
          </cell>
          <cell r="G60">
            <v>45901</v>
          </cell>
          <cell r="H60">
            <v>45901</v>
          </cell>
          <cell r="I60">
            <v>45901</v>
          </cell>
          <cell r="J60">
            <v>45901</v>
          </cell>
          <cell r="K60">
            <v>45901</v>
          </cell>
          <cell r="L60">
            <v>45901</v>
          </cell>
        </row>
        <row r="61">
          <cell r="A61">
            <v>45901</v>
          </cell>
          <cell r="B61">
            <v>45901</v>
          </cell>
          <cell r="C61">
            <v>45901</v>
          </cell>
          <cell r="D61">
            <v>45901</v>
          </cell>
          <cell r="E61">
            <v>45901</v>
          </cell>
          <cell r="F61">
            <v>45901</v>
          </cell>
          <cell r="G61">
            <v>45901</v>
          </cell>
          <cell r="H61">
            <v>45901</v>
          </cell>
          <cell r="I61">
            <v>45901</v>
          </cell>
          <cell r="J61">
            <v>45901</v>
          </cell>
          <cell r="K61">
            <v>45901</v>
          </cell>
          <cell r="L61">
            <v>45901</v>
          </cell>
        </row>
        <row r="64">
          <cell r="A64" t="str">
            <v>KODE</v>
          </cell>
          <cell r="B64" t="str">
            <v>JUMLAH OBAT</v>
          </cell>
          <cell r="C64" t="str">
            <v>HARGA NETTO</v>
          </cell>
          <cell r="D64" t="str">
            <v>NETTO+PPN</v>
          </cell>
          <cell r="E64" t="str">
            <v>NETTO+PPN+MARGIN</v>
          </cell>
          <cell r="F64">
            <v>45901</v>
          </cell>
          <cell r="G64" t="str">
            <v>No Faktur</v>
          </cell>
          <cell r="H64" t="str">
            <v>Tgl Order</v>
          </cell>
          <cell r="I64" t="str">
            <v>Suplier</v>
          </cell>
          <cell r="J64" t="str">
            <v>Nama Barang</v>
          </cell>
          <cell r="K64" t="str">
            <v>Exp</v>
          </cell>
          <cell r="L64" t="str">
            <v>No. BATCH</v>
          </cell>
        </row>
        <row r="65">
          <cell r="A65" t="str">
            <v>BTMSX7</v>
          </cell>
          <cell r="B65">
            <v>24</v>
          </cell>
          <cell r="C65">
            <v>4545.2365</v>
          </cell>
          <cell r="D65">
            <v>4999.7601500000001</v>
          </cell>
          <cell r="E65">
            <v>5999.7121799999995</v>
          </cell>
          <cell r="F65">
            <v>5999.7109375</v>
          </cell>
          <cell r="G65" t="str">
            <v>KP01/04</v>
          </cell>
          <cell r="H65">
            <v>44568</v>
          </cell>
          <cell r="I65" t="str">
            <v>PT SINGGASANA WITRA SURYAMAS</v>
          </cell>
          <cell r="J65" t="str">
            <v>Betametason 0,1% cream 5 g (7)</v>
          </cell>
          <cell r="K65">
            <v>45200</v>
          </cell>
          <cell r="L65" t="str">
            <v>6518</v>
          </cell>
        </row>
        <row r="66">
          <cell r="A66" t="str">
            <v>OMZ5</v>
          </cell>
          <cell r="B66">
            <v>1000</v>
          </cell>
          <cell r="C66">
            <v>359.074479</v>
          </cell>
          <cell r="D66">
            <v>394.98192690000002</v>
          </cell>
          <cell r="E66">
            <v>473.97831228000001</v>
          </cell>
          <cell r="F66">
            <v>473.978271484375</v>
          </cell>
          <cell r="G66" t="str">
            <v>KP01/04</v>
          </cell>
          <cell r="H66">
            <v>44568</v>
          </cell>
          <cell r="I66" t="str">
            <v>PT SINGGASANA WITRA SURYAMAS</v>
          </cell>
          <cell r="J66" t="str">
            <v>Omeprazole kapsul 20 mg (5)</v>
          </cell>
          <cell r="K66">
            <v>45231</v>
          </cell>
          <cell r="L66" t="str">
            <v>KOPZB10656</v>
          </cell>
        </row>
        <row r="67">
          <cell r="A67" t="str">
            <v>CEFXM2</v>
          </cell>
          <cell r="B67">
            <v>400</v>
          </cell>
          <cell r="C67">
            <v>2185</v>
          </cell>
          <cell r="D67">
            <v>2403.5</v>
          </cell>
          <cell r="E67">
            <v>2884.2</v>
          </cell>
          <cell r="F67">
            <v>2884.19921875</v>
          </cell>
          <cell r="G67" t="str">
            <v>KP01/04</v>
          </cell>
          <cell r="H67">
            <v>44568</v>
          </cell>
          <cell r="I67" t="str">
            <v>PT SINGGASANA WITRA SURYAMAS</v>
          </cell>
          <cell r="J67" t="str">
            <v xml:space="preserve">Cefixime Kapsul 200 mg </v>
          </cell>
          <cell r="K67">
            <v>45170</v>
          </cell>
          <cell r="L67" t="str">
            <v>TCETA10135</v>
          </cell>
        </row>
        <row r="68">
          <cell r="A68" t="str">
            <v>DMPRS5</v>
          </cell>
          <cell r="B68">
            <v>500</v>
          </cell>
          <cell r="C68">
            <v>259.08999999999997</v>
          </cell>
          <cell r="D68">
            <v>284.99900000000002</v>
          </cell>
          <cell r="E68">
            <v>341.99880000000002</v>
          </cell>
          <cell r="F68">
            <v>341.998779296875</v>
          </cell>
          <cell r="G68" t="str">
            <v>KP01/04</v>
          </cell>
          <cell r="H68">
            <v>44568</v>
          </cell>
          <cell r="I68" t="str">
            <v>PT SINGGASANA WITRA SURYAMAS</v>
          </cell>
          <cell r="J68" t="str">
            <v>Domperidon tablet 10 mg (5)</v>
          </cell>
          <cell r="K68">
            <v>45231</v>
          </cell>
          <cell r="L68" t="str">
            <v>HTDPDB16099</v>
          </cell>
        </row>
        <row r="69">
          <cell r="A69" t="str">
            <v>ASMMS9</v>
          </cell>
          <cell r="B69">
            <v>700</v>
          </cell>
          <cell r="C69">
            <v>245.465</v>
          </cell>
          <cell r="D69">
            <v>270.01150000000001</v>
          </cell>
          <cell r="E69">
            <v>324.0138</v>
          </cell>
          <cell r="F69">
            <v>324.013671875</v>
          </cell>
          <cell r="G69" t="str">
            <v>KP01/04</v>
          </cell>
          <cell r="H69">
            <v>44568</v>
          </cell>
          <cell r="I69" t="str">
            <v>PT SINGGASANA WITRA SURYAMAS</v>
          </cell>
          <cell r="J69" t="str">
            <v>Asam Mefenamat tablet 500 mg (9)</v>
          </cell>
          <cell r="K69">
            <v>45231</v>
          </cell>
          <cell r="L69" t="str">
            <v>HTMECA16033</v>
          </cell>
        </row>
        <row r="70">
          <cell r="A70" t="str">
            <v>NERBN10</v>
          </cell>
          <cell r="B70">
            <v>250</v>
          </cell>
          <cell r="C70">
            <v>3189.9658399999998</v>
          </cell>
          <cell r="D70">
            <v>3508.9624240000003</v>
          </cell>
          <cell r="E70">
            <v>4210.7549088000005</v>
          </cell>
          <cell r="F70">
            <v>4210.75390625</v>
          </cell>
          <cell r="G70" t="str">
            <v>KP01/04</v>
          </cell>
          <cell r="H70">
            <v>44568</v>
          </cell>
          <cell r="I70" t="str">
            <v>PT SINGGASANA WITRA SURYAMAS</v>
          </cell>
          <cell r="J70" t="str">
            <v>Neurobion forte Tablet (10)</v>
          </cell>
          <cell r="K70">
            <v>45352</v>
          </cell>
          <cell r="L70" t="str">
            <v>D1136939</v>
          </cell>
        </row>
        <row r="71">
          <cell r="A71" t="str">
            <v>CEFXM12</v>
          </cell>
          <cell r="B71">
            <v>50</v>
          </cell>
          <cell r="C71">
            <v>818.22</v>
          </cell>
          <cell r="D71">
            <v>900.04200000000014</v>
          </cell>
          <cell r="E71">
            <v>1080.0504000000001</v>
          </cell>
          <cell r="G71" t="str">
            <v>KP01/04</v>
          </cell>
          <cell r="H71">
            <v>44568</v>
          </cell>
          <cell r="I71" t="str">
            <v>PT SINGGASANA WITRA SURYAMAS</v>
          </cell>
          <cell r="J71" t="str">
            <v>Cefixime Kapsul 100 mg (2)</v>
          </cell>
          <cell r="K71" t="str">
            <v>01-Oct-2023</v>
          </cell>
          <cell r="L71" t="str">
            <v>KCFMB11192</v>
          </cell>
        </row>
        <row r="72">
          <cell r="A72">
            <v>44568</v>
          </cell>
          <cell r="B72">
            <v>44568</v>
          </cell>
          <cell r="C72">
            <v>44568</v>
          </cell>
          <cell r="D72">
            <v>44568</v>
          </cell>
          <cell r="E72">
            <v>44568</v>
          </cell>
          <cell r="F72">
            <v>44568</v>
          </cell>
          <cell r="G72">
            <v>44568</v>
          </cell>
          <cell r="H72">
            <v>44568</v>
          </cell>
          <cell r="I72">
            <v>44568</v>
          </cell>
          <cell r="J72">
            <v>44568</v>
          </cell>
          <cell r="K72">
            <v>44568</v>
          </cell>
          <cell r="L72">
            <v>44568</v>
          </cell>
        </row>
        <row r="73">
          <cell r="A73">
            <v>44568</v>
          </cell>
          <cell r="B73">
            <v>44568</v>
          </cell>
          <cell r="C73">
            <v>44568</v>
          </cell>
          <cell r="D73">
            <v>44568</v>
          </cell>
          <cell r="E73">
            <v>44568</v>
          </cell>
          <cell r="F73">
            <v>44568</v>
          </cell>
          <cell r="G73">
            <v>44568</v>
          </cell>
          <cell r="H73">
            <v>44568</v>
          </cell>
          <cell r="I73">
            <v>44568</v>
          </cell>
          <cell r="J73">
            <v>44568</v>
          </cell>
          <cell r="K73">
            <v>44568</v>
          </cell>
          <cell r="L73">
            <v>44568</v>
          </cell>
        </row>
        <row r="74">
          <cell r="A74">
            <v>44568</v>
          </cell>
          <cell r="B74">
            <v>44568</v>
          </cell>
          <cell r="C74">
            <v>44568</v>
          </cell>
          <cell r="D74">
            <v>44568</v>
          </cell>
          <cell r="E74">
            <v>44568</v>
          </cell>
          <cell r="F74">
            <v>44568</v>
          </cell>
          <cell r="G74">
            <v>44568</v>
          </cell>
          <cell r="H74">
            <v>44568</v>
          </cell>
          <cell r="I74">
            <v>44568</v>
          </cell>
          <cell r="J74">
            <v>44568</v>
          </cell>
          <cell r="K74">
            <v>44568</v>
          </cell>
          <cell r="L74">
            <v>44568</v>
          </cell>
        </row>
        <row r="75">
          <cell r="A75">
            <v>44568</v>
          </cell>
          <cell r="B75">
            <v>44568</v>
          </cell>
          <cell r="C75">
            <v>44568</v>
          </cell>
          <cell r="D75">
            <v>44568</v>
          </cell>
          <cell r="E75">
            <v>44568</v>
          </cell>
          <cell r="F75">
            <v>44568</v>
          </cell>
          <cell r="G75">
            <v>44568</v>
          </cell>
          <cell r="H75">
            <v>44568</v>
          </cell>
          <cell r="I75">
            <v>44568</v>
          </cell>
          <cell r="J75">
            <v>44568</v>
          </cell>
          <cell r="K75">
            <v>44568</v>
          </cell>
          <cell r="L75">
            <v>44568</v>
          </cell>
        </row>
        <row r="76">
          <cell r="A76">
            <v>44568</v>
          </cell>
          <cell r="B76">
            <v>44568</v>
          </cell>
          <cell r="C76">
            <v>44568</v>
          </cell>
          <cell r="D76">
            <v>44568</v>
          </cell>
          <cell r="E76">
            <v>44568</v>
          </cell>
          <cell r="F76">
            <v>44568</v>
          </cell>
          <cell r="G76">
            <v>44568</v>
          </cell>
          <cell r="H76">
            <v>44568</v>
          </cell>
          <cell r="I76">
            <v>44568</v>
          </cell>
          <cell r="J76">
            <v>44568</v>
          </cell>
          <cell r="K76">
            <v>44568</v>
          </cell>
          <cell r="L76">
            <v>44568</v>
          </cell>
        </row>
        <row r="77">
          <cell r="A77">
            <v>44568</v>
          </cell>
          <cell r="B77">
            <v>44568</v>
          </cell>
          <cell r="C77">
            <v>44568</v>
          </cell>
          <cell r="D77">
            <v>44568</v>
          </cell>
          <cell r="E77">
            <v>44568</v>
          </cell>
          <cell r="F77">
            <v>44568</v>
          </cell>
          <cell r="G77">
            <v>44568</v>
          </cell>
          <cell r="H77">
            <v>44568</v>
          </cell>
          <cell r="I77">
            <v>44568</v>
          </cell>
          <cell r="J77">
            <v>44568</v>
          </cell>
          <cell r="K77">
            <v>44568</v>
          </cell>
          <cell r="L77">
            <v>44568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K MEI"/>
    </sheetNames>
    <sheetDataSet>
      <sheetData sheetId="0">
        <row r="1">
          <cell r="B1"/>
          <cell r="C1"/>
          <cell r="D1"/>
          <cell r="E1"/>
          <cell r="F1"/>
          <cell r="G1"/>
          <cell r="H1"/>
          <cell r="I1"/>
          <cell r="J1"/>
          <cell r="K1"/>
          <cell r="L1"/>
          <cell r="M1"/>
          <cell r="N1">
            <v>0</v>
          </cell>
          <cell r="O1"/>
          <cell r="P1"/>
          <cell r="Q1"/>
          <cell r="R1"/>
          <cell r="S1"/>
          <cell r="T1"/>
          <cell r="U1"/>
          <cell r="V1"/>
          <cell r="W1"/>
          <cell r="X1"/>
          <cell r="Y1"/>
          <cell r="Z1"/>
          <cell r="AA1"/>
          <cell r="AB1"/>
          <cell r="AC1"/>
          <cell r="AD1"/>
          <cell r="AE1"/>
          <cell r="AF1"/>
          <cell r="AG1"/>
          <cell r="AH1"/>
          <cell r="AI1"/>
          <cell r="AJ1"/>
          <cell r="AK1"/>
          <cell r="AL1"/>
          <cell r="AM1"/>
          <cell r="AN1"/>
          <cell r="AO1"/>
          <cell r="AP1"/>
          <cell r="AQ1"/>
          <cell r="AR1"/>
          <cell r="AS1"/>
          <cell r="AT1"/>
          <cell r="AU1"/>
          <cell r="AV1"/>
          <cell r="AW1"/>
          <cell r="AX1"/>
          <cell r="AY1"/>
          <cell r="AZ1"/>
          <cell r="BA1"/>
          <cell r="BB1"/>
        </row>
        <row r="2"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  <cell r="P2"/>
          <cell r="Q2"/>
          <cell r="R2"/>
          <cell r="S2"/>
          <cell r="T2"/>
          <cell r="U2"/>
          <cell r="V2"/>
          <cell r="W2"/>
          <cell r="X2"/>
          <cell r="Y2"/>
          <cell r="Z2"/>
          <cell r="AA2"/>
          <cell r="AB2"/>
          <cell r="AC2"/>
          <cell r="AD2"/>
          <cell r="AE2"/>
          <cell r="AF2"/>
          <cell r="AG2"/>
          <cell r="AH2"/>
          <cell r="AI2"/>
          <cell r="AJ2"/>
          <cell r="AK2"/>
          <cell r="AL2"/>
          <cell r="AM2"/>
          <cell r="AN2"/>
          <cell r="AO2"/>
          <cell r="AP2"/>
          <cell r="AQ2"/>
          <cell r="AR2"/>
          <cell r="AS2"/>
          <cell r="AT2"/>
          <cell r="AU2"/>
          <cell r="AV2"/>
          <cell r="AW2"/>
          <cell r="AX2"/>
          <cell r="AY2"/>
          <cell r="AZ2"/>
          <cell r="BA2"/>
          <cell r="BB2"/>
        </row>
        <row r="3">
          <cell r="B3"/>
          <cell r="C3"/>
          <cell r="D3"/>
          <cell r="E3"/>
          <cell r="F3"/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  <cell r="Z3"/>
          <cell r="AA3"/>
          <cell r="AB3"/>
          <cell r="AC3"/>
          <cell r="AD3"/>
          <cell r="AE3"/>
          <cell r="AF3"/>
          <cell r="AG3"/>
          <cell r="AH3"/>
          <cell r="AI3"/>
          <cell r="AJ3"/>
          <cell r="AK3"/>
          <cell r="AL3"/>
          <cell r="AM3"/>
          <cell r="AN3"/>
          <cell r="AO3"/>
          <cell r="AP3"/>
          <cell r="AQ3"/>
          <cell r="AR3"/>
          <cell r="AS3"/>
          <cell r="AT3"/>
          <cell r="AU3"/>
          <cell r="AV3"/>
          <cell r="AW3"/>
          <cell r="AX3"/>
          <cell r="AY3"/>
          <cell r="AZ3"/>
          <cell r="BA3"/>
          <cell r="BB3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  <cell r="AE4"/>
          <cell r="AF4"/>
          <cell r="AG4"/>
          <cell r="AH4"/>
          <cell r="AI4"/>
          <cell r="AJ4"/>
          <cell r="AK4"/>
          <cell r="AL4"/>
          <cell r="AM4"/>
          <cell r="AN4"/>
          <cell r="AO4"/>
          <cell r="AP4"/>
          <cell r="AQ4"/>
          <cell r="AR4"/>
          <cell r="AS4"/>
          <cell r="AT4"/>
          <cell r="AU4"/>
          <cell r="AV4"/>
          <cell r="AW4"/>
          <cell r="AX4"/>
          <cell r="AY4"/>
          <cell r="AZ4"/>
          <cell r="BA4"/>
          <cell r="BB4"/>
        </row>
        <row r="5">
          <cell r="B5"/>
          <cell r="C5"/>
          <cell r="D5"/>
          <cell r="E5"/>
          <cell r="F5"/>
          <cell r="G5"/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  <cell r="AE5"/>
          <cell r="AF5"/>
          <cell r="AG5"/>
          <cell r="AH5"/>
          <cell r="AI5"/>
          <cell r="AJ5"/>
          <cell r="AK5"/>
          <cell r="AL5"/>
          <cell r="AM5"/>
          <cell r="AN5"/>
          <cell r="AO5"/>
          <cell r="AP5"/>
          <cell r="AQ5"/>
          <cell r="AR5"/>
          <cell r="AS5"/>
          <cell r="AT5"/>
          <cell r="AU5"/>
          <cell r="AV5"/>
          <cell r="AW5"/>
          <cell r="AX5"/>
          <cell r="AY5"/>
          <cell r="AZ5"/>
          <cell r="BA5"/>
          <cell r="BB5"/>
        </row>
        <row r="6">
          <cell r="B6"/>
          <cell r="C6"/>
          <cell r="D6"/>
          <cell r="E6"/>
          <cell r="F6"/>
          <cell r="G6"/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  <cell r="S6"/>
          <cell r="T6"/>
          <cell r="U6"/>
          <cell r="V6"/>
          <cell r="W6"/>
          <cell r="X6"/>
          <cell r="Y6"/>
          <cell r="Z6"/>
          <cell r="AA6"/>
          <cell r="AB6"/>
          <cell r="AC6"/>
          <cell r="AD6"/>
          <cell r="AE6"/>
          <cell r="AF6"/>
          <cell r="AG6"/>
          <cell r="AH6"/>
          <cell r="AI6"/>
          <cell r="AJ6"/>
          <cell r="AK6"/>
          <cell r="AL6"/>
          <cell r="AM6"/>
          <cell r="AN6"/>
          <cell r="AO6"/>
          <cell r="AP6"/>
          <cell r="AQ6"/>
          <cell r="AR6"/>
          <cell r="AS6"/>
          <cell r="AT6"/>
          <cell r="AU6"/>
          <cell r="AV6"/>
          <cell r="AW6"/>
          <cell r="AX6"/>
          <cell r="AY6"/>
          <cell r="AZ6"/>
          <cell r="BA6"/>
          <cell r="BB6"/>
        </row>
        <row r="7">
          <cell r="B7" t="str">
            <v>KODE OBAT/BMHP</v>
          </cell>
          <cell r="C7" t="str">
            <v xml:space="preserve">NAMA OBAT/BMHP </v>
          </cell>
          <cell r="D7" t="str">
            <v>ISI PER BOX</v>
          </cell>
          <cell r="E7" t="str">
            <v>SATUAN</v>
          </cell>
          <cell r="F7" t="str">
            <v>BMG (HARGA NETTO)</v>
          </cell>
          <cell r="G7" t="str">
            <v>BMG (NETTO+PPN)</v>
          </cell>
          <cell r="H7" t="str">
            <v>BMG (NETTO+PPN+MARGIN)</v>
          </cell>
          <cell r="I7" t="str">
            <v>HARGA NETTO</v>
          </cell>
          <cell r="J7" t="str">
            <v>HARGA NETTO+PPN (A)</v>
          </cell>
          <cell r="K7" t="str">
            <v>HARGA NETTO+PPN+MARGIN</v>
          </cell>
          <cell r="L7" t="str">
            <v xml:space="preserve"> HARGA JUAL SUBSIDI</v>
          </cell>
          <cell r="M7" t="str">
            <v>HARGA JUAL UMUM</v>
          </cell>
          <cell r="N7" t="str">
            <v>STOK AWAL (B)</v>
          </cell>
          <cell r="O7" t="str">
            <v>PENERIMAAN (C)</v>
          </cell>
          <cell r="P7" t="str">
            <v>PERSEDIAAN (B+C)(D)</v>
          </cell>
          <cell r="Q7" t="str">
            <v>NO. BATCH</v>
          </cell>
          <cell r="R7" t="str">
            <v>ED</v>
          </cell>
          <cell r="S7" t="str">
            <v>NO. DOKUMEN</v>
          </cell>
          <cell r="T7" t="str">
            <v>SUMBER</v>
          </cell>
          <cell r="U7" t="str">
            <v xml:space="preserve">JUMLAH PEMAKAIAN </v>
          </cell>
          <cell r="V7"/>
          <cell r="W7"/>
          <cell r="X7"/>
          <cell r="Y7"/>
          <cell r="Z7"/>
          <cell r="AA7"/>
          <cell r="AB7"/>
          <cell r="AC7"/>
          <cell r="AD7"/>
          <cell r="AE7"/>
          <cell r="AF7"/>
          <cell r="AG7"/>
          <cell r="AH7"/>
          <cell r="AI7"/>
          <cell r="AJ7"/>
          <cell r="AK7"/>
          <cell r="AL7"/>
          <cell r="AM7"/>
          <cell r="AN7"/>
          <cell r="AO7"/>
          <cell r="AP7"/>
          <cell r="AQ7"/>
          <cell r="AR7"/>
          <cell r="AS7"/>
          <cell r="AT7"/>
          <cell r="AU7"/>
          <cell r="AV7"/>
          <cell r="AW7"/>
          <cell r="AX7"/>
          <cell r="AY7"/>
          <cell r="AZ7"/>
          <cell r="BA7" t="str">
            <v xml:space="preserve">Mutasi </v>
          </cell>
          <cell r="BB7" t="str">
            <v>SO MEI 2022</v>
          </cell>
        </row>
        <row r="8"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  <cell r="S8"/>
          <cell r="T8"/>
          <cell r="U8">
            <v>1</v>
          </cell>
          <cell r="V8">
            <v>2</v>
          </cell>
          <cell r="W8">
            <v>3</v>
          </cell>
          <cell r="X8">
            <v>4</v>
          </cell>
          <cell r="Y8">
            <v>5</v>
          </cell>
          <cell r="Z8">
            <v>6</v>
          </cell>
          <cell r="AA8">
            <v>7</v>
          </cell>
          <cell r="AB8">
            <v>8</v>
          </cell>
          <cell r="AC8">
            <v>9</v>
          </cell>
          <cell r="AD8">
            <v>10</v>
          </cell>
          <cell r="AE8">
            <v>11</v>
          </cell>
          <cell r="AF8">
            <v>12</v>
          </cell>
          <cell r="AG8">
            <v>13</v>
          </cell>
          <cell r="AH8">
            <v>14</v>
          </cell>
          <cell r="AI8">
            <v>15</v>
          </cell>
          <cell r="AJ8">
            <v>16</v>
          </cell>
          <cell r="AK8">
            <v>17</v>
          </cell>
          <cell r="AL8">
            <v>18</v>
          </cell>
          <cell r="AM8">
            <v>19</v>
          </cell>
          <cell r="AN8">
            <v>20</v>
          </cell>
          <cell r="AO8">
            <v>21</v>
          </cell>
          <cell r="AP8">
            <v>22</v>
          </cell>
          <cell r="AQ8">
            <v>23</v>
          </cell>
          <cell r="AR8">
            <v>24</v>
          </cell>
          <cell r="AS8">
            <v>25</v>
          </cell>
          <cell r="AT8">
            <v>26</v>
          </cell>
          <cell r="AU8">
            <v>27</v>
          </cell>
          <cell r="AV8">
            <v>28</v>
          </cell>
          <cell r="AW8">
            <v>29</v>
          </cell>
          <cell r="AX8">
            <v>30</v>
          </cell>
          <cell r="AY8">
            <v>31</v>
          </cell>
          <cell r="AZ8"/>
          <cell r="BA8"/>
          <cell r="BB8"/>
        </row>
        <row r="9">
          <cell r="B9"/>
          <cell r="C9"/>
          <cell r="D9"/>
          <cell r="E9"/>
          <cell r="F9"/>
          <cell r="G9"/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  <cell r="S9"/>
          <cell r="T9"/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685</v>
          </cell>
          <cell r="AD9">
            <v>727</v>
          </cell>
          <cell r="AE9">
            <v>383</v>
          </cell>
          <cell r="AF9">
            <v>1275</v>
          </cell>
          <cell r="AG9">
            <v>1296</v>
          </cell>
          <cell r="AH9">
            <v>0</v>
          </cell>
          <cell r="AI9">
            <v>0</v>
          </cell>
          <cell r="AJ9">
            <v>0</v>
          </cell>
          <cell r="AK9">
            <v>626</v>
          </cell>
          <cell r="AL9">
            <v>667</v>
          </cell>
          <cell r="AM9">
            <v>363</v>
          </cell>
          <cell r="AN9">
            <v>577</v>
          </cell>
          <cell r="AO9">
            <v>0</v>
          </cell>
          <cell r="AP9">
            <v>0</v>
          </cell>
          <cell r="AQ9">
            <v>970</v>
          </cell>
          <cell r="AR9">
            <v>796</v>
          </cell>
          <cell r="AS9">
            <v>858</v>
          </cell>
          <cell r="AT9"/>
          <cell r="AU9">
            <v>547</v>
          </cell>
          <cell r="AV9"/>
          <cell r="AW9"/>
          <cell r="AX9">
            <v>743</v>
          </cell>
          <cell r="AY9">
            <v>487</v>
          </cell>
          <cell r="AZ9"/>
          <cell r="BA9"/>
          <cell r="BB9"/>
        </row>
        <row r="10">
          <cell r="B10" t="str">
            <v>ACTLS10</v>
          </cell>
          <cell r="C10" t="str">
            <v>Acetylsistein kapsul 200 mg (10)</v>
          </cell>
          <cell r="D10">
            <v>100</v>
          </cell>
          <cell r="E10" t="str">
            <v>kapsul</v>
          </cell>
          <cell r="F10"/>
          <cell r="G10"/>
          <cell r="H10"/>
          <cell r="I10">
            <v>681.81818181818176</v>
          </cell>
          <cell r="J10">
            <v>750</v>
          </cell>
          <cell r="K10">
            <v>900</v>
          </cell>
          <cell r="L10">
            <v>800</v>
          </cell>
          <cell r="M10">
            <v>900</v>
          </cell>
          <cell r="N10">
            <v>343</v>
          </cell>
          <cell r="O10"/>
          <cell r="P10">
            <v>343</v>
          </cell>
          <cell r="Q10" t="str">
            <v>C02806BZ</v>
          </cell>
          <cell r="R10">
            <v>45323</v>
          </cell>
          <cell r="S10" t="str">
            <v>KP03/10</v>
          </cell>
          <cell r="T10" t="str">
            <v>PT KUDAMAS JAYA MAKMUR SENTOSA</v>
          </cell>
          <cell r="U10"/>
          <cell r="V10"/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>
            <v>10</v>
          </cell>
          <cell r="AH10"/>
          <cell r="AI10"/>
          <cell r="AJ10"/>
          <cell r="AK10">
            <v>15</v>
          </cell>
          <cell r="AL10"/>
          <cell r="AM10"/>
          <cell r="AN10"/>
          <cell r="AO10"/>
          <cell r="AP10"/>
          <cell r="AQ10">
            <v>20</v>
          </cell>
          <cell r="AR10"/>
          <cell r="AS10">
            <v>10</v>
          </cell>
          <cell r="AT10"/>
          <cell r="AU10"/>
          <cell r="AV10"/>
          <cell r="AW10"/>
          <cell r="AX10"/>
          <cell r="AY10"/>
          <cell r="AZ10">
            <v>55</v>
          </cell>
          <cell r="BA10"/>
          <cell r="BB10">
            <v>288</v>
          </cell>
        </row>
        <row r="11">
          <cell r="B11" t="str">
            <v>ACCLS25</v>
          </cell>
          <cell r="C11" t="str">
            <v>Acyclovir  tablet 400 mg (5)</v>
          </cell>
          <cell r="D11">
            <v>100</v>
          </cell>
          <cell r="E11" t="str">
            <v>Tablet</v>
          </cell>
          <cell r="F11"/>
          <cell r="G11"/>
          <cell r="H11"/>
          <cell r="I11">
            <v>518.16</v>
          </cell>
          <cell r="J11">
            <v>569.976</v>
          </cell>
          <cell r="K11">
            <v>683.97119999999995</v>
          </cell>
          <cell r="L11">
            <v>600</v>
          </cell>
          <cell r="M11">
            <v>700</v>
          </cell>
          <cell r="N11">
            <v>60</v>
          </cell>
          <cell r="O11"/>
          <cell r="P11">
            <v>60</v>
          </cell>
          <cell r="Q11" t="str">
            <v>HTACVE14030</v>
          </cell>
          <cell r="R11">
            <v>45139</v>
          </cell>
          <cell r="S11" t="str">
            <v>KP10/2</v>
          </cell>
          <cell r="T11" t="str">
            <v>PT.ENSEVAL PUTERA MEGATRADING</v>
          </cell>
          <cell r="U11"/>
          <cell r="V11"/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>
            <v>60</v>
          </cell>
          <cell r="AY11"/>
          <cell r="AZ11">
            <v>60</v>
          </cell>
          <cell r="BA11"/>
          <cell r="BB11">
            <v>0</v>
          </cell>
        </row>
        <row r="12">
          <cell r="B12" t="str">
            <v>ACCLS26</v>
          </cell>
          <cell r="C12" t="str">
            <v>Acyclovir  tablet 400 mg (6)</v>
          </cell>
          <cell r="D12">
            <v>100</v>
          </cell>
          <cell r="E12" t="str">
            <v>Tablet</v>
          </cell>
          <cell r="F12"/>
          <cell r="G12"/>
          <cell r="H12"/>
          <cell r="I12">
            <v>509.04</v>
          </cell>
          <cell r="J12">
            <v>559.94400000000007</v>
          </cell>
          <cell r="K12">
            <v>671.93280000000004</v>
          </cell>
          <cell r="L12">
            <v>600</v>
          </cell>
          <cell r="M12">
            <v>700</v>
          </cell>
          <cell r="N12"/>
          <cell r="O12">
            <v>100</v>
          </cell>
          <cell r="P12">
            <v>100</v>
          </cell>
          <cell r="Q12" t="str">
            <v>HTACVE22045</v>
          </cell>
          <cell r="R12">
            <v>45352</v>
          </cell>
          <cell r="S12" t="str">
            <v>KP05/7</v>
          </cell>
          <cell r="T12" t="str">
            <v>PT PLANET EXCELENCIA PHARMACY</v>
          </cell>
          <cell r="U12"/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>
            <v>10</v>
          </cell>
          <cell r="AY12"/>
          <cell r="AZ12">
            <v>10</v>
          </cell>
          <cell r="BA12"/>
          <cell r="BB12">
            <v>90</v>
          </cell>
        </row>
        <row r="13">
          <cell r="B13" t="str">
            <v>ACCLX3</v>
          </cell>
          <cell r="C13" t="str">
            <v>Acyclovir cream 5% 5 g</v>
          </cell>
          <cell r="D13">
            <v>1</v>
          </cell>
          <cell r="E13" t="str">
            <v>tube</v>
          </cell>
          <cell r="F13"/>
          <cell r="G13"/>
          <cell r="H13"/>
          <cell r="I13">
            <v>4363.5515000000005</v>
          </cell>
          <cell r="J13">
            <v>4799.9066500000008</v>
          </cell>
          <cell r="K13">
            <v>5759.8879800000004</v>
          </cell>
          <cell r="L13">
            <v>4800</v>
          </cell>
          <cell r="M13">
            <v>5800</v>
          </cell>
          <cell r="N13">
            <v>10</v>
          </cell>
          <cell r="O13"/>
          <cell r="P13">
            <v>10</v>
          </cell>
          <cell r="Q13" t="str">
            <v>1419</v>
          </cell>
          <cell r="R13">
            <v>45627</v>
          </cell>
          <cell r="S13" t="str">
            <v>KP03/6</v>
          </cell>
          <cell r="T13" t="str">
            <v>PT SINGGASANA WITRA SURYAMAS</v>
          </cell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>
            <v>1</v>
          </cell>
          <cell r="AY13"/>
          <cell r="AZ13">
            <v>1</v>
          </cell>
          <cell r="BA13"/>
          <cell r="BB13">
            <v>9</v>
          </cell>
        </row>
        <row r="14">
          <cell r="B14" t="str">
            <v>ALLPS13</v>
          </cell>
          <cell r="C14" t="str">
            <v>Allopurinol tablet 100mg (13)</v>
          </cell>
          <cell r="D14">
            <v>100</v>
          </cell>
          <cell r="E14" t="str">
            <v>tablet</v>
          </cell>
          <cell r="F14"/>
          <cell r="G14"/>
          <cell r="H14"/>
          <cell r="I14">
            <v>163.63999999999999</v>
          </cell>
          <cell r="J14">
            <v>180.00399999999999</v>
          </cell>
          <cell r="K14">
            <v>216.00479999999999</v>
          </cell>
          <cell r="L14">
            <v>200</v>
          </cell>
          <cell r="M14">
            <v>300</v>
          </cell>
          <cell r="N14">
            <v>6</v>
          </cell>
          <cell r="O14"/>
          <cell r="P14">
            <v>6</v>
          </cell>
          <cell r="Q14" t="str">
            <v>HTALOC16013</v>
          </cell>
          <cell r="R14">
            <v>45261</v>
          </cell>
          <cell r="S14" t="str">
            <v>KP01/01</v>
          </cell>
          <cell r="T14" t="str">
            <v>PT ENSEVAL PUTERA MEGATRADING</v>
          </cell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>
            <v>6</v>
          </cell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>
            <v>6</v>
          </cell>
          <cell r="BA14"/>
          <cell r="BB14">
            <v>0</v>
          </cell>
        </row>
        <row r="15">
          <cell r="B15" t="str">
            <v>ALLPS14</v>
          </cell>
          <cell r="C15" t="str">
            <v>Allopurinol tablet 100mg (14)</v>
          </cell>
          <cell r="D15">
            <v>100</v>
          </cell>
          <cell r="E15" t="str">
            <v>tablet</v>
          </cell>
          <cell r="F15"/>
          <cell r="G15"/>
          <cell r="H15"/>
          <cell r="I15"/>
          <cell r="J15"/>
          <cell r="K15"/>
          <cell r="L15"/>
          <cell r="M15"/>
          <cell r="N15">
            <v>100</v>
          </cell>
          <cell r="O15"/>
          <cell r="P15">
            <v>100</v>
          </cell>
          <cell r="Q15" t="str">
            <v>HTALOC21022</v>
          </cell>
          <cell r="R15">
            <v>45139</v>
          </cell>
          <cell r="S15"/>
          <cell r="T15" t="str">
            <v>PT.ENSEVAL PUTERA MEGATRADING</v>
          </cell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>
            <v>0</v>
          </cell>
          <cell r="BA15"/>
          <cell r="BB15">
            <v>100</v>
          </cell>
        </row>
        <row r="16">
          <cell r="B16" t="str">
            <v>ALLPS15</v>
          </cell>
          <cell r="C16" t="str">
            <v>Allopurinol tablet 100mg (15)</v>
          </cell>
          <cell r="D16">
            <v>100</v>
          </cell>
          <cell r="E16" t="str">
            <v>tablet</v>
          </cell>
          <cell r="F16"/>
          <cell r="G16"/>
          <cell r="H16"/>
          <cell r="I16">
            <v>163.63999999999999</v>
          </cell>
          <cell r="J16">
            <v>180.00399999999999</v>
          </cell>
          <cell r="K16">
            <v>216.00479999999999</v>
          </cell>
          <cell r="L16">
            <v>200</v>
          </cell>
          <cell r="M16">
            <v>300</v>
          </cell>
          <cell r="N16">
            <v>100</v>
          </cell>
          <cell r="O16"/>
          <cell r="P16">
            <v>100</v>
          </cell>
          <cell r="Q16" t="str">
            <v>HTALOC21035</v>
          </cell>
          <cell r="R16">
            <v>45323</v>
          </cell>
          <cell r="S16" t="str">
            <v>KP04/3</v>
          </cell>
          <cell r="T16" t="str">
            <v>PT Enseval Putera Megatrading</v>
          </cell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>
            <v>0</v>
          </cell>
          <cell r="BA16"/>
          <cell r="BB16">
            <v>100</v>
          </cell>
        </row>
        <row r="17">
          <cell r="B17" t="str">
            <v>ALLPS16</v>
          </cell>
          <cell r="C17" t="str">
            <v>Allopurinol tablet 100mg (16)</v>
          </cell>
          <cell r="D17">
            <v>100</v>
          </cell>
          <cell r="E17" t="str">
            <v>tablet</v>
          </cell>
          <cell r="F17"/>
          <cell r="G17"/>
          <cell r="H17"/>
          <cell r="I17">
            <v>156.36363636363635</v>
          </cell>
          <cell r="J17">
            <v>172</v>
          </cell>
          <cell r="K17">
            <v>206.4</v>
          </cell>
          <cell r="L17">
            <v>200</v>
          </cell>
          <cell r="M17">
            <v>300</v>
          </cell>
          <cell r="N17"/>
          <cell r="O17">
            <v>100</v>
          </cell>
          <cell r="P17">
            <v>100</v>
          </cell>
          <cell r="Q17" t="str">
            <v>HTALOC21036</v>
          </cell>
          <cell r="R17">
            <v>45323</v>
          </cell>
          <cell r="S17" t="str">
            <v>KP05/2</v>
          </cell>
          <cell r="T17" t="str">
            <v>PT KUDAMAS JAYA MAKMUR SENTOSA</v>
          </cell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>
            <v>24</v>
          </cell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>
            <v>30</v>
          </cell>
          <cell r="AS17"/>
          <cell r="AT17"/>
          <cell r="AU17"/>
          <cell r="AV17"/>
          <cell r="AW17"/>
          <cell r="AX17"/>
          <cell r="AY17"/>
          <cell r="AZ17">
            <v>54</v>
          </cell>
          <cell r="BA17"/>
          <cell r="BB17">
            <v>46</v>
          </cell>
        </row>
        <row r="18">
          <cell r="B18" t="str">
            <v>ALLPS17</v>
          </cell>
          <cell r="C18" t="str">
            <v>Allopurinol tablet 100mg (17)</v>
          </cell>
          <cell r="D18">
            <v>100</v>
          </cell>
          <cell r="E18" t="str">
            <v>tablet</v>
          </cell>
          <cell r="F18"/>
          <cell r="G18"/>
          <cell r="H18"/>
          <cell r="I18">
            <v>156.36363636363635</v>
          </cell>
          <cell r="J18">
            <v>172</v>
          </cell>
          <cell r="K18">
            <v>206.4</v>
          </cell>
          <cell r="L18">
            <v>200</v>
          </cell>
          <cell r="M18">
            <v>300</v>
          </cell>
          <cell r="N18"/>
          <cell r="O18">
            <v>100</v>
          </cell>
          <cell r="P18">
            <v>100</v>
          </cell>
          <cell r="Q18" t="str">
            <v>HTALOC21039</v>
          </cell>
          <cell r="R18">
            <v>45323</v>
          </cell>
          <cell r="S18" t="str">
            <v>KP05/10</v>
          </cell>
          <cell r="T18" t="str">
            <v>PT KUDAMAS JAYA MAKMUR SENTOSA</v>
          </cell>
          <cell r="U18"/>
          <cell r="V18"/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>
            <v>0</v>
          </cell>
          <cell r="BA18"/>
          <cell r="BB18">
            <v>100</v>
          </cell>
        </row>
        <row r="19">
          <cell r="B19" t="str">
            <v>ALLPS26</v>
          </cell>
          <cell r="C19" t="str">
            <v>Allopurinol tablet 300 mg (6)</v>
          </cell>
          <cell r="D19">
            <v>100</v>
          </cell>
          <cell r="E19" t="str">
            <v>tablet</v>
          </cell>
          <cell r="F19"/>
          <cell r="G19"/>
          <cell r="H19"/>
          <cell r="I19"/>
          <cell r="J19"/>
          <cell r="K19"/>
          <cell r="L19"/>
          <cell r="M19"/>
          <cell r="N19">
            <v>115</v>
          </cell>
          <cell r="O19"/>
          <cell r="P19">
            <v>115</v>
          </cell>
          <cell r="Q19" t="str">
            <v>HTALOD16020</v>
          </cell>
          <cell r="R19">
            <v>45261</v>
          </cell>
          <cell r="S19"/>
          <cell r="T19" t="str">
            <v>PT.ENSEVAL PUTERA MEGATRADING</v>
          </cell>
          <cell r="U19"/>
          <cell r="V19"/>
          <cell r="W19"/>
          <cell r="X19"/>
          <cell r="Y19"/>
          <cell r="Z19"/>
          <cell r="AA19"/>
          <cell r="AB19"/>
          <cell r="AC19">
            <v>30</v>
          </cell>
          <cell r="AD19"/>
          <cell r="AE19"/>
          <cell r="AF19">
            <v>30</v>
          </cell>
          <cell r="AG19">
            <v>30</v>
          </cell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>
            <v>90</v>
          </cell>
          <cell r="BA19"/>
          <cell r="BB19">
            <v>25</v>
          </cell>
        </row>
        <row r="20">
          <cell r="B20" t="str">
            <v>ALLPS27</v>
          </cell>
          <cell r="C20" t="str">
            <v>Allopurinol tablet 300 mg (7)</v>
          </cell>
          <cell r="D20">
            <v>100</v>
          </cell>
          <cell r="E20" t="str">
            <v>tablet</v>
          </cell>
          <cell r="F20"/>
          <cell r="G20"/>
          <cell r="H20"/>
          <cell r="I20">
            <v>369.39</v>
          </cell>
          <cell r="J20">
            <v>406.32900000000001</v>
          </cell>
          <cell r="K20">
            <v>487.59479999999996</v>
          </cell>
          <cell r="L20">
            <v>500</v>
          </cell>
          <cell r="M20">
            <v>500</v>
          </cell>
          <cell r="N20"/>
          <cell r="O20">
            <v>200</v>
          </cell>
          <cell r="P20">
            <v>200</v>
          </cell>
          <cell r="Q20" t="str">
            <v>HTALOD21032</v>
          </cell>
          <cell r="R20">
            <v>45292</v>
          </cell>
          <cell r="S20" t="str">
            <v>KP05/7</v>
          </cell>
          <cell r="T20" t="str">
            <v>PT PLANET EXCELENCIA PHARMACY</v>
          </cell>
          <cell r="U20"/>
          <cell r="V20"/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>
            <v>0</v>
          </cell>
          <cell r="BA20"/>
          <cell r="BB20">
            <v>200</v>
          </cell>
        </row>
        <row r="21">
          <cell r="B21" t="str">
            <v>AMBVN3</v>
          </cell>
          <cell r="C21" t="str">
            <v>Ambeven kapsul (3)</v>
          </cell>
          <cell r="D21">
            <v>100</v>
          </cell>
          <cell r="E21" t="str">
            <v>Kapsul</v>
          </cell>
          <cell r="F21"/>
          <cell r="G21"/>
          <cell r="H21"/>
          <cell r="I21"/>
          <cell r="J21"/>
          <cell r="K21"/>
          <cell r="L21"/>
          <cell r="M21"/>
          <cell r="N21">
            <v>20</v>
          </cell>
          <cell r="O21"/>
          <cell r="P21">
            <v>20</v>
          </cell>
          <cell r="Q21" t="str">
            <v>195MA01</v>
          </cell>
          <cell r="R21">
            <v>45597</v>
          </cell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>
            <v>15</v>
          </cell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>
            <v>15</v>
          </cell>
          <cell r="BA21"/>
          <cell r="BB21">
            <v>5</v>
          </cell>
        </row>
        <row r="22">
          <cell r="B22" t="str">
            <v>AMBVN4</v>
          </cell>
          <cell r="C22" t="str">
            <v>Ambeven kapsul (4)</v>
          </cell>
          <cell r="D22">
            <v>100</v>
          </cell>
          <cell r="E22" t="str">
            <v>Kapsul</v>
          </cell>
          <cell r="F22"/>
          <cell r="G22"/>
          <cell r="H22"/>
          <cell r="I22">
            <v>1283.52</v>
          </cell>
          <cell r="J22">
            <v>1411.8720000000001</v>
          </cell>
          <cell r="K22">
            <v>1694.2464</v>
          </cell>
          <cell r="L22">
            <v>1500</v>
          </cell>
          <cell r="M22">
            <v>1700</v>
          </cell>
          <cell r="N22">
            <v>100</v>
          </cell>
          <cell r="O22"/>
          <cell r="P22">
            <v>100</v>
          </cell>
          <cell r="Q22" t="str">
            <v>193MA01</v>
          </cell>
          <cell r="R22">
            <v>45597</v>
          </cell>
          <cell r="S22" t="str">
            <v>KP04/2</v>
          </cell>
          <cell r="T22" t="str">
            <v>PT SINGGASANA WITRA SURYAMAS</v>
          </cell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>
            <v>0</v>
          </cell>
          <cell r="BA22"/>
          <cell r="BB22">
            <v>100</v>
          </cell>
        </row>
        <row r="23">
          <cell r="B23" t="str">
            <v>AMBRL6</v>
          </cell>
          <cell r="C23" t="str">
            <v>Ambroxol sirup 15mg/5mL (60ml) (6)</v>
          </cell>
          <cell r="D23">
            <v>1</v>
          </cell>
          <cell r="E23" t="str">
            <v>botol</v>
          </cell>
          <cell r="F23"/>
          <cell r="G23"/>
          <cell r="H23"/>
          <cell r="I23">
            <v>4373.72</v>
          </cell>
          <cell r="J23">
            <v>4811.0920000000006</v>
          </cell>
          <cell r="K23">
            <v>5773.3104000000003</v>
          </cell>
          <cell r="L23">
            <v>4900</v>
          </cell>
          <cell r="M23">
            <v>5800</v>
          </cell>
          <cell r="N23">
            <v>10</v>
          </cell>
          <cell r="O23"/>
          <cell r="P23">
            <v>10</v>
          </cell>
          <cell r="Q23" t="str">
            <v>17922A0030</v>
          </cell>
          <cell r="R23">
            <v>44748</v>
          </cell>
          <cell r="S23" t="str">
            <v>KP03/007</v>
          </cell>
          <cell r="T23" t="str">
            <v>PT KIMIA FARMA</v>
          </cell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>
            <v>0</v>
          </cell>
          <cell r="BA23"/>
          <cell r="BB23">
            <v>10</v>
          </cell>
        </row>
        <row r="24">
          <cell r="B24" t="str">
            <v>AMBR160</v>
          </cell>
          <cell r="C24" t="str">
            <v>Ambroxol tablet 30 mg (10)</v>
          </cell>
          <cell r="D24">
            <v>100</v>
          </cell>
          <cell r="E24" t="str">
            <v>tablet</v>
          </cell>
          <cell r="F24"/>
          <cell r="G24"/>
          <cell r="H24"/>
          <cell r="I24">
            <v>220</v>
          </cell>
          <cell r="J24">
            <v>242.00000000000003</v>
          </cell>
          <cell r="K24">
            <v>290.40000000000003</v>
          </cell>
          <cell r="L24">
            <v>300</v>
          </cell>
          <cell r="M24">
            <v>300</v>
          </cell>
          <cell r="N24">
            <v>391</v>
          </cell>
          <cell r="O24"/>
          <cell r="P24">
            <v>391</v>
          </cell>
          <cell r="Q24" t="str">
            <v>0962IJ0030</v>
          </cell>
          <cell r="R24">
            <v>46296</v>
          </cell>
          <cell r="S24" t="str">
            <v>KP04/5</v>
          </cell>
          <cell r="T24" t="str">
            <v>PT PENTA VALENT</v>
          </cell>
          <cell r="U24"/>
          <cell r="V24"/>
          <cell r="W24"/>
          <cell r="X24"/>
          <cell r="Y24"/>
          <cell r="Z24"/>
          <cell r="AA24"/>
          <cell r="AB24"/>
          <cell r="AC24">
            <v>25</v>
          </cell>
          <cell r="AD24">
            <v>50</v>
          </cell>
          <cell r="AE24"/>
          <cell r="AF24">
            <v>55</v>
          </cell>
          <cell r="AG24">
            <v>30</v>
          </cell>
          <cell r="AH24"/>
          <cell r="AI24"/>
          <cell r="AJ24"/>
          <cell r="AK24">
            <v>30</v>
          </cell>
          <cell r="AL24">
            <v>15</v>
          </cell>
          <cell r="AM24">
            <v>25</v>
          </cell>
          <cell r="AN24"/>
          <cell r="AO24"/>
          <cell r="AP24"/>
          <cell r="AQ24">
            <v>20</v>
          </cell>
          <cell r="AR24">
            <v>40</v>
          </cell>
          <cell r="AS24">
            <v>10</v>
          </cell>
          <cell r="AT24"/>
          <cell r="AU24">
            <v>10</v>
          </cell>
          <cell r="AV24"/>
          <cell r="AW24"/>
          <cell r="AX24">
            <v>20</v>
          </cell>
          <cell r="AY24">
            <v>10</v>
          </cell>
          <cell r="AZ24">
            <v>340</v>
          </cell>
          <cell r="BA24"/>
          <cell r="BB24">
            <v>51</v>
          </cell>
        </row>
        <row r="25">
          <cell r="B25" t="str">
            <v>AMBR159</v>
          </cell>
          <cell r="C25" t="str">
            <v>Ambroxol tablet 30 mg (9)</v>
          </cell>
          <cell r="D25">
            <v>100</v>
          </cell>
          <cell r="E25" t="str">
            <v>tablet</v>
          </cell>
          <cell r="F25"/>
          <cell r="G25"/>
          <cell r="H25"/>
          <cell r="I25">
            <v>140</v>
          </cell>
          <cell r="J25">
            <v>154</v>
          </cell>
          <cell r="K25">
            <v>184.79999999999998</v>
          </cell>
          <cell r="L25">
            <v>200</v>
          </cell>
          <cell r="M25">
            <v>200</v>
          </cell>
          <cell r="N25">
            <v>0</v>
          </cell>
          <cell r="O25"/>
          <cell r="P25">
            <v>0</v>
          </cell>
          <cell r="Q25" t="str">
            <v>09621I0110</v>
          </cell>
          <cell r="R25">
            <v>46266</v>
          </cell>
          <cell r="S25" t="str">
            <v>KP03/5</v>
          </cell>
          <cell r="T25" t="str">
            <v>PT PENTA VALENT</v>
          </cell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>
            <v>0</v>
          </cell>
          <cell r="BA25"/>
          <cell r="BB25">
            <v>0</v>
          </cell>
        </row>
        <row r="26">
          <cell r="B26" t="str">
            <v>AMLD12</v>
          </cell>
          <cell r="C26" t="str">
            <v>Amlodipine tablet  5 mg (12)</v>
          </cell>
          <cell r="D26">
            <v>100</v>
          </cell>
          <cell r="E26" t="str">
            <v>tablet</v>
          </cell>
          <cell r="F26"/>
          <cell r="G26"/>
          <cell r="H26"/>
          <cell r="I26">
            <v>188.63636363636363</v>
          </cell>
          <cell r="J26">
            <v>207.5</v>
          </cell>
          <cell r="K26">
            <v>249</v>
          </cell>
          <cell r="L26">
            <v>300</v>
          </cell>
          <cell r="M26">
            <v>300</v>
          </cell>
          <cell r="N26">
            <v>0</v>
          </cell>
          <cell r="O26"/>
          <cell r="P26">
            <v>0</v>
          </cell>
          <cell r="Q26" t="str">
            <v>HTALNE15429</v>
          </cell>
          <cell r="R26">
            <v>45170</v>
          </cell>
          <cell r="S26" t="str">
            <v>KP11/4</v>
          </cell>
          <cell r="T26" t="str">
            <v>PT KUDAMAS JAYA MAKMUR SENTOSA</v>
          </cell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>
            <v>0</v>
          </cell>
          <cell r="BA26"/>
          <cell r="BB26">
            <v>0</v>
          </cell>
        </row>
        <row r="27">
          <cell r="B27" t="str">
            <v>AMLD13</v>
          </cell>
          <cell r="C27" t="str">
            <v>Amlodipine tablet  5 mg (13)</v>
          </cell>
          <cell r="D27">
            <v>100</v>
          </cell>
          <cell r="E27" t="str">
            <v>tablet</v>
          </cell>
          <cell r="F27"/>
          <cell r="G27"/>
          <cell r="H27"/>
          <cell r="I27">
            <v>188.63636363636363</v>
          </cell>
          <cell r="J27">
            <v>207.5</v>
          </cell>
          <cell r="K27">
            <v>249</v>
          </cell>
          <cell r="L27">
            <v>300</v>
          </cell>
          <cell r="M27">
            <v>300</v>
          </cell>
          <cell r="N27">
            <v>0</v>
          </cell>
          <cell r="O27"/>
          <cell r="P27">
            <v>0</v>
          </cell>
          <cell r="Q27" t="str">
            <v>HTALNE15488</v>
          </cell>
          <cell r="R27">
            <v>45170</v>
          </cell>
          <cell r="S27" t="str">
            <v>KP11/4</v>
          </cell>
          <cell r="T27" t="str">
            <v>PT KUDAMAS JAYA MAKMUR SENTOSA</v>
          </cell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>
            <v>0</v>
          </cell>
          <cell r="BA27"/>
          <cell r="BB27">
            <v>0</v>
          </cell>
        </row>
        <row r="28">
          <cell r="B28" t="str">
            <v>AMLD14</v>
          </cell>
          <cell r="C28" t="str">
            <v>Amlodipine tablet  5 mg (14)</v>
          </cell>
          <cell r="D28">
            <v>100</v>
          </cell>
          <cell r="E28" t="str">
            <v>tablet</v>
          </cell>
          <cell r="F28"/>
          <cell r="G28"/>
          <cell r="H28"/>
          <cell r="I28">
            <v>236.34420000000003</v>
          </cell>
          <cell r="J28">
            <v>259.97862000000003</v>
          </cell>
          <cell r="K28">
            <v>311.97434400000003</v>
          </cell>
          <cell r="L28">
            <v>300</v>
          </cell>
          <cell r="M28">
            <v>400</v>
          </cell>
          <cell r="N28">
            <v>72</v>
          </cell>
          <cell r="O28"/>
          <cell r="P28">
            <v>72</v>
          </cell>
          <cell r="Q28" t="str">
            <v>HTALNF21497</v>
          </cell>
          <cell r="R28">
            <v>45292</v>
          </cell>
          <cell r="S28" t="str">
            <v>KP04/3</v>
          </cell>
          <cell r="T28" t="str">
            <v>PT Enseval Putera Megatrading</v>
          </cell>
          <cell r="U28"/>
          <cell r="V28"/>
          <cell r="W28"/>
          <cell r="X28"/>
          <cell r="Y28"/>
          <cell r="Z28"/>
          <cell r="AA28"/>
          <cell r="AB28"/>
          <cell r="AC28">
            <v>30</v>
          </cell>
          <cell r="AD28"/>
          <cell r="AE28">
            <v>42</v>
          </cell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>
            <v>72</v>
          </cell>
          <cell r="BA28"/>
          <cell r="BB28">
            <v>0</v>
          </cell>
        </row>
        <row r="29">
          <cell r="B29" t="str">
            <v>AMLD15</v>
          </cell>
          <cell r="C29" t="str">
            <v>Amlodipine tablet  5 mg (15)</v>
          </cell>
          <cell r="D29">
            <v>100</v>
          </cell>
          <cell r="E29" t="str">
            <v>tablet</v>
          </cell>
          <cell r="F29"/>
          <cell r="G29"/>
          <cell r="H29"/>
          <cell r="I29">
            <v>196.81818181818181</v>
          </cell>
          <cell r="J29">
            <v>216.5</v>
          </cell>
          <cell r="K29">
            <v>259.8</v>
          </cell>
          <cell r="L29">
            <v>300</v>
          </cell>
          <cell r="M29">
            <v>300</v>
          </cell>
          <cell r="N29"/>
          <cell r="O29">
            <v>600</v>
          </cell>
          <cell r="P29">
            <v>600</v>
          </cell>
          <cell r="Q29" t="str">
            <v>HTALNE22512</v>
          </cell>
          <cell r="R29">
            <v>45352</v>
          </cell>
          <cell r="S29" t="str">
            <v>KP05/2</v>
          </cell>
          <cell r="T29" t="str">
            <v>PT KUDAMAS JAYA MAKMUR SENTOSA</v>
          </cell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>
            <v>120</v>
          </cell>
          <cell r="AG29">
            <v>60</v>
          </cell>
          <cell r="AH29"/>
          <cell r="AI29"/>
          <cell r="AJ29"/>
          <cell r="AK29">
            <v>60</v>
          </cell>
          <cell r="AL29">
            <v>75</v>
          </cell>
          <cell r="AM29"/>
          <cell r="AN29"/>
          <cell r="AO29"/>
          <cell r="AP29"/>
          <cell r="AQ29">
            <v>30</v>
          </cell>
          <cell r="AR29"/>
          <cell r="AS29">
            <v>30</v>
          </cell>
          <cell r="AT29"/>
          <cell r="AU29">
            <v>30</v>
          </cell>
          <cell r="AV29"/>
          <cell r="AW29"/>
          <cell r="AX29">
            <v>60</v>
          </cell>
          <cell r="AY29"/>
          <cell r="AZ29">
            <v>465</v>
          </cell>
          <cell r="BA29"/>
          <cell r="BB29">
            <v>135</v>
          </cell>
        </row>
        <row r="30">
          <cell r="B30" t="str">
            <v>AMLD16</v>
          </cell>
          <cell r="C30" t="str">
            <v>Amlodipine tablet  5 mg (16)</v>
          </cell>
          <cell r="D30">
            <v>100</v>
          </cell>
          <cell r="E30" t="str">
            <v>tablet</v>
          </cell>
          <cell r="F30"/>
          <cell r="G30"/>
          <cell r="H30"/>
          <cell r="I30">
            <v>196.81818181818181</v>
          </cell>
          <cell r="J30">
            <v>216.5</v>
          </cell>
          <cell r="K30">
            <v>259.8</v>
          </cell>
          <cell r="L30">
            <v>300</v>
          </cell>
          <cell r="M30">
            <v>300</v>
          </cell>
          <cell r="N30"/>
          <cell r="O30">
            <v>300</v>
          </cell>
          <cell r="P30">
            <v>300</v>
          </cell>
          <cell r="Q30" t="str">
            <v>HTALNE22512</v>
          </cell>
          <cell r="R30">
            <v>45352</v>
          </cell>
          <cell r="S30" t="str">
            <v>KP05/10</v>
          </cell>
          <cell r="T30" t="str">
            <v>PT KUDAMAS JAYA MAKMUR SENTOSA</v>
          </cell>
          <cell r="U30"/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>
            <v>0</v>
          </cell>
          <cell r="BA30"/>
          <cell r="BB30">
            <v>300</v>
          </cell>
        </row>
        <row r="31">
          <cell r="B31" t="str">
            <v>AMLDS11</v>
          </cell>
          <cell r="C31" t="str">
            <v>Amlodipine tablet 10 mg (11)</v>
          </cell>
          <cell r="D31">
            <v>100</v>
          </cell>
          <cell r="E31" t="str">
            <v>tablet</v>
          </cell>
          <cell r="F31"/>
          <cell r="G31"/>
          <cell r="H31"/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>
            <v>0</v>
          </cell>
          <cell r="O31"/>
          <cell r="P31">
            <v>0</v>
          </cell>
          <cell r="Q31" t="str">
            <v>HTALNF21372</v>
          </cell>
          <cell r="R31">
            <v>45323</v>
          </cell>
          <cell r="S31" t="e">
            <v>#N/A</v>
          </cell>
          <cell r="T31" t="e">
            <v>#N/A</v>
          </cell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>
            <v>0</v>
          </cell>
          <cell r="BA31"/>
          <cell r="BB31">
            <v>0</v>
          </cell>
        </row>
        <row r="32">
          <cell r="B32" t="str">
            <v>AMLDS12</v>
          </cell>
          <cell r="C32" t="str">
            <v>Amlodipine tablet 10 mg (12)</v>
          </cell>
          <cell r="D32">
            <v>100</v>
          </cell>
          <cell r="E32" t="str">
            <v>tablet</v>
          </cell>
          <cell r="F32"/>
          <cell r="G32"/>
          <cell r="H32"/>
          <cell r="I32">
            <v>418.2</v>
          </cell>
          <cell r="J32">
            <v>460.02000000000004</v>
          </cell>
          <cell r="K32">
            <v>552.024</v>
          </cell>
          <cell r="L32">
            <v>500</v>
          </cell>
          <cell r="M32">
            <v>600</v>
          </cell>
          <cell r="N32">
            <v>53</v>
          </cell>
          <cell r="O32"/>
          <cell r="P32">
            <v>53</v>
          </cell>
          <cell r="Q32" t="str">
            <v>HTALNF21368</v>
          </cell>
          <cell r="R32">
            <v>45323</v>
          </cell>
          <cell r="S32" t="str">
            <v>KP04/3</v>
          </cell>
          <cell r="T32" t="str">
            <v>PT Enseval Putera Megatrading</v>
          </cell>
          <cell r="U32"/>
          <cell r="V32"/>
          <cell r="W32"/>
          <cell r="X32"/>
          <cell r="Y32"/>
          <cell r="Z32"/>
          <cell r="AA32"/>
          <cell r="AB32"/>
          <cell r="AC32">
            <v>30</v>
          </cell>
          <cell r="AD32">
            <v>23</v>
          </cell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>
            <v>53</v>
          </cell>
          <cell r="BA32"/>
          <cell r="BB32">
            <v>0</v>
          </cell>
        </row>
        <row r="33">
          <cell r="B33" t="str">
            <v>AMLDS13</v>
          </cell>
          <cell r="C33" t="str">
            <v>Amlodipine tablet 10 mg (13)</v>
          </cell>
          <cell r="D33">
            <v>100</v>
          </cell>
          <cell r="E33" t="str">
            <v>tablet</v>
          </cell>
          <cell r="F33"/>
          <cell r="G33"/>
          <cell r="H33"/>
          <cell r="I33">
            <v>373.63636363636363</v>
          </cell>
          <cell r="J33">
            <v>411</v>
          </cell>
          <cell r="K33">
            <v>493.2</v>
          </cell>
          <cell r="L33">
            <v>500</v>
          </cell>
          <cell r="M33">
            <v>500</v>
          </cell>
          <cell r="N33"/>
          <cell r="O33">
            <v>600</v>
          </cell>
          <cell r="P33">
            <v>600</v>
          </cell>
          <cell r="Q33" t="str">
            <v>HTALNF22386</v>
          </cell>
          <cell r="R33">
            <v>45352</v>
          </cell>
          <cell r="S33" t="str">
            <v>KP05/2</v>
          </cell>
          <cell r="T33" t="str">
            <v>PT KUDAMAS JAYA MAKMUR SENTOSA</v>
          </cell>
          <cell r="U33"/>
          <cell r="V33"/>
          <cell r="W33"/>
          <cell r="X33"/>
          <cell r="Y33"/>
          <cell r="Z33"/>
          <cell r="AA33"/>
          <cell r="AB33"/>
          <cell r="AC33"/>
          <cell r="AD33"/>
          <cell r="AE33">
            <v>30</v>
          </cell>
          <cell r="AF33">
            <v>30</v>
          </cell>
          <cell r="AG33">
            <v>150</v>
          </cell>
          <cell r="AH33"/>
          <cell r="AI33"/>
          <cell r="AJ33"/>
          <cell r="AK33"/>
          <cell r="AL33"/>
          <cell r="AM33">
            <v>30</v>
          </cell>
          <cell r="AN33">
            <v>10</v>
          </cell>
          <cell r="AO33"/>
          <cell r="AP33"/>
          <cell r="AQ33">
            <v>30</v>
          </cell>
          <cell r="AR33"/>
          <cell r="AS33"/>
          <cell r="AT33"/>
          <cell r="AU33"/>
          <cell r="AV33"/>
          <cell r="AW33"/>
          <cell r="AX33">
            <v>30</v>
          </cell>
          <cell r="AY33"/>
          <cell r="AZ33">
            <v>310</v>
          </cell>
          <cell r="BA33"/>
          <cell r="BB33">
            <v>290</v>
          </cell>
        </row>
        <row r="34">
          <cell r="B34" t="str">
            <v>AMXCS10</v>
          </cell>
          <cell r="C34" t="str">
            <v>Amoxycillin kaplet 500 mg (10)</v>
          </cell>
          <cell r="D34">
            <v>100</v>
          </cell>
          <cell r="E34" t="str">
            <v>kapsul</v>
          </cell>
          <cell r="F34"/>
          <cell r="G34"/>
          <cell r="H34"/>
          <cell r="I34">
            <v>409.08600000000001</v>
          </cell>
          <cell r="J34">
            <v>449.99460000000005</v>
          </cell>
          <cell r="K34">
            <v>539.99351999999999</v>
          </cell>
          <cell r="L34">
            <v>500</v>
          </cell>
          <cell r="M34">
            <v>600</v>
          </cell>
          <cell r="N34">
            <v>300</v>
          </cell>
          <cell r="O34"/>
          <cell r="P34">
            <v>300</v>
          </cell>
          <cell r="Q34" t="str">
            <v>LL1A086</v>
          </cell>
          <cell r="R34">
            <v>45962</v>
          </cell>
          <cell r="S34" t="str">
            <v>KP04/6</v>
          </cell>
          <cell r="T34" t="str">
            <v>PT SINGGASANA WITRA SURYAMAS</v>
          </cell>
          <cell r="U34"/>
          <cell r="V34"/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>
            <v>20</v>
          </cell>
          <cell r="AV34"/>
          <cell r="AW34"/>
          <cell r="AX34"/>
          <cell r="AY34"/>
          <cell r="AZ34">
            <v>20</v>
          </cell>
          <cell r="BA34"/>
          <cell r="BB34">
            <v>280</v>
          </cell>
        </row>
        <row r="35">
          <cell r="B35" t="str">
            <v>AMXCS8</v>
          </cell>
          <cell r="C35" t="str">
            <v>Amoxycillin kaplet 500 mg (8)</v>
          </cell>
          <cell r="D35">
            <v>100</v>
          </cell>
          <cell r="E35" t="str">
            <v>tablet</v>
          </cell>
          <cell r="F35"/>
          <cell r="G35"/>
          <cell r="H35"/>
          <cell r="I35"/>
          <cell r="J35"/>
          <cell r="K35"/>
          <cell r="L35"/>
          <cell r="M35"/>
          <cell r="N35">
            <v>0</v>
          </cell>
          <cell r="O35"/>
          <cell r="P35">
            <v>0</v>
          </cell>
          <cell r="Q35" t="str">
            <v>LL01A080</v>
          </cell>
          <cell r="R35">
            <v>45962</v>
          </cell>
          <cell r="S35"/>
          <cell r="T35"/>
          <cell r="U35"/>
          <cell r="V35"/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>
            <v>0</v>
          </cell>
          <cell r="BA35"/>
          <cell r="BB35">
            <v>0</v>
          </cell>
        </row>
        <row r="36">
          <cell r="B36" t="str">
            <v>AMXCS9</v>
          </cell>
          <cell r="C36" t="str">
            <v>Amoxycillin kaplet 500 mg (9)</v>
          </cell>
          <cell r="D36">
            <v>200</v>
          </cell>
          <cell r="E36" t="str">
            <v>kapsul</v>
          </cell>
          <cell r="F36"/>
          <cell r="G36"/>
          <cell r="H36"/>
          <cell r="I36">
            <v>322.72727272727269</v>
          </cell>
          <cell r="J36">
            <v>355</v>
          </cell>
          <cell r="K36">
            <v>426</v>
          </cell>
          <cell r="L36">
            <v>400</v>
          </cell>
          <cell r="M36">
            <v>500</v>
          </cell>
          <cell r="N36">
            <v>150</v>
          </cell>
          <cell r="O36"/>
          <cell r="P36">
            <v>150</v>
          </cell>
          <cell r="Q36" t="str">
            <v>TAMXB12956</v>
          </cell>
          <cell r="R36">
            <v>45261</v>
          </cell>
          <cell r="S36" t="str">
            <v>KP03/13</v>
          </cell>
          <cell r="T36" t="str">
            <v>PT KUDAMAS JAYA MAKMUR SENTOSA</v>
          </cell>
          <cell r="U36"/>
          <cell r="V36"/>
          <cell r="W36"/>
          <cell r="X36"/>
          <cell r="Y36"/>
          <cell r="Z36"/>
          <cell r="AA36"/>
          <cell r="AB36"/>
          <cell r="AC36"/>
          <cell r="AD36"/>
          <cell r="AE36">
            <v>15</v>
          </cell>
          <cell r="AF36"/>
          <cell r="AG36">
            <v>20</v>
          </cell>
          <cell r="AH36"/>
          <cell r="AI36"/>
          <cell r="AJ36"/>
          <cell r="AK36"/>
          <cell r="AL36">
            <v>15</v>
          </cell>
          <cell r="AM36"/>
          <cell r="AN36">
            <v>15</v>
          </cell>
          <cell r="AO36"/>
          <cell r="AP36"/>
          <cell r="AQ36">
            <v>45</v>
          </cell>
          <cell r="AR36"/>
          <cell r="AS36">
            <v>40</v>
          </cell>
          <cell r="AT36"/>
          <cell r="AU36"/>
          <cell r="AV36"/>
          <cell r="AW36"/>
          <cell r="AX36"/>
          <cell r="AY36"/>
          <cell r="AZ36">
            <v>150</v>
          </cell>
          <cell r="BA36"/>
          <cell r="BB36">
            <v>0</v>
          </cell>
        </row>
        <row r="37">
          <cell r="B37" t="str">
            <v>AMXCL15</v>
          </cell>
          <cell r="C37" t="str">
            <v>Amoxycillin sirup kering 125mg/5mL  (60mL) 5</v>
          </cell>
          <cell r="D37">
            <v>1</v>
          </cell>
          <cell r="E37" t="str">
            <v>botol</v>
          </cell>
          <cell r="F37"/>
          <cell r="G37"/>
          <cell r="H37"/>
          <cell r="I37">
            <v>7000</v>
          </cell>
          <cell r="J37">
            <v>7700.0000000000009</v>
          </cell>
          <cell r="K37">
            <v>9240</v>
          </cell>
          <cell r="L37">
            <v>7700</v>
          </cell>
          <cell r="M37">
            <v>9300</v>
          </cell>
          <cell r="N37">
            <v>2</v>
          </cell>
          <cell r="O37"/>
          <cell r="P37">
            <v>2</v>
          </cell>
          <cell r="Q37" t="str">
            <v>TDAMXA21194</v>
          </cell>
          <cell r="R37">
            <v>45292</v>
          </cell>
          <cell r="S37" t="str">
            <v>KP04/3</v>
          </cell>
          <cell r="T37" t="str">
            <v>PT Enseval Putera Megatrading</v>
          </cell>
          <cell r="U37"/>
          <cell r="V37"/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>
            <v>2</v>
          </cell>
          <cell r="AV37"/>
          <cell r="AW37"/>
          <cell r="AX37"/>
          <cell r="AY37"/>
          <cell r="AZ37">
            <v>2</v>
          </cell>
          <cell r="BA37"/>
          <cell r="BB37">
            <v>0</v>
          </cell>
        </row>
        <row r="38">
          <cell r="B38" t="str">
            <v>ANSK3</v>
          </cell>
          <cell r="C38" t="str">
            <v>Analsik tablet (3)</v>
          </cell>
          <cell r="D38">
            <v>100</v>
          </cell>
          <cell r="E38" t="str">
            <v>tablet</v>
          </cell>
          <cell r="F38"/>
          <cell r="G38"/>
          <cell r="H38"/>
          <cell r="I38">
            <v>1525</v>
          </cell>
          <cell r="J38">
            <v>1677.5000000000002</v>
          </cell>
          <cell r="K38">
            <v>2013.0000000000002</v>
          </cell>
          <cell r="L38">
            <v>1700</v>
          </cell>
          <cell r="M38">
            <v>2100</v>
          </cell>
          <cell r="N38">
            <v>1</v>
          </cell>
          <cell r="O38"/>
          <cell r="P38">
            <v>1</v>
          </cell>
          <cell r="Q38" t="str">
            <v>WG2218</v>
          </cell>
          <cell r="R38">
            <v>44752</v>
          </cell>
          <cell r="S38">
            <v>402710</v>
          </cell>
          <cell r="T38" t="str">
            <v>PT BINA SAN PRIMA</v>
          </cell>
          <cell r="U38"/>
          <cell r="V38"/>
          <cell r="W38"/>
          <cell r="X38"/>
          <cell r="Y38"/>
          <cell r="Z38"/>
          <cell r="AA38"/>
          <cell r="AB38"/>
          <cell r="AC38"/>
          <cell r="AD38">
            <v>1</v>
          </cell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>
            <v>1</v>
          </cell>
          <cell r="BA38"/>
          <cell r="BB38">
            <v>0</v>
          </cell>
        </row>
        <row r="39">
          <cell r="B39" t="str">
            <v>ANSK4</v>
          </cell>
          <cell r="C39" t="str">
            <v>Analsik tablet (4)</v>
          </cell>
          <cell r="D39">
            <v>100</v>
          </cell>
          <cell r="E39" t="str">
            <v>Tablet</v>
          </cell>
          <cell r="F39"/>
          <cell r="G39"/>
          <cell r="H39"/>
          <cell r="I39">
            <v>1550</v>
          </cell>
          <cell r="J39">
            <v>1705.0000000000002</v>
          </cell>
          <cell r="K39">
            <v>2046.0000000000002</v>
          </cell>
          <cell r="L39">
            <v>1800</v>
          </cell>
          <cell r="M39">
            <v>2100</v>
          </cell>
          <cell r="N39">
            <v>200</v>
          </cell>
          <cell r="O39"/>
          <cell r="P39">
            <v>200</v>
          </cell>
          <cell r="Q39" t="str">
            <v>CA2157</v>
          </cell>
          <cell r="R39">
            <v>45292</v>
          </cell>
          <cell r="S39" t="str">
            <v>KP04/7</v>
          </cell>
          <cell r="T39" t="str">
            <v>PT BINA SAN PRIMA</v>
          </cell>
          <cell r="U39"/>
          <cell r="V39"/>
          <cell r="W39"/>
          <cell r="X39"/>
          <cell r="Y39"/>
          <cell r="Z39"/>
          <cell r="AA39"/>
          <cell r="AB39"/>
          <cell r="AC39"/>
          <cell r="AD39">
            <v>19</v>
          </cell>
          <cell r="AE39"/>
          <cell r="AF39"/>
          <cell r="AG39"/>
          <cell r="AH39"/>
          <cell r="AI39"/>
          <cell r="AJ39"/>
          <cell r="AK39"/>
          <cell r="AL39"/>
          <cell r="AM39">
            <v>10</v>
          </cell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>
            <v>10</v>
          </cell>
          <cell r="AY39"/>
          <cell r="AZ39">
            <v>39</v>
          </cell>
          <cell r="BA39"/>
          <cell r="BB39">
            <v>161</v>
          </cell>
        </row>
        <row r="40">
          <cell r="B40" t="str">
            <v>ANSK5</v>
          </cell>
          <cell r="C40" t="str">
            <v>Analsik tablet (5)</v>
          </cell>
          <cell r="D40">
            <v>100</v>
          </cell>
          <cell r="E40" t="str">
            <v>Tablet</v>
          </cell>
          <cell r="F40"/>
          <cell r="G40"/>
          <cell r="H40"/>
          <cell r="I40">
            <v>1550</v>
          </cell>
          <cell r="J40">
            <v>1705.0000000000002</v>
          </cell>
          <cell r="K40">
            <v>2046.0000000000002</v>
          </cell>
          <cell r="L40">
            <v>1800</v>
          </cell>
          <cell r="M40">
            <v>2100</v>
          </cell>
          <cell r="N40"/>
          <cell r="O40">
            <v>200</v>
          </cell>
          <cell r="P40">
            <v>200</v>
          </cell>
          <cell r="Q40" t="str">
            <v>CA2160</v>
          </cell>
          <cell r="R40">
            <v>45292</v>
          </cell>
          <cell r="S40" t="str">
            <v>KP05/1</v>
          </cell>
          <cell r="T40" t="str">
            <v>PT BINA SAN PRIMA</v>
          </cell>
          <cell r="U40"/>
          <cell r="V40"/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>
            <v>0</v>
          </cell>
          <cell r="BA40"/>
          <cell r="BB40">
            <v>200</v>
          </cell>
        </row>
        <row r="41">
          <cell r="B41" t="str">
            <v>ANTSL1</v>
          </cell>
          <cell r="C41" t="str">
            <v>Antasida DOEN suspensi 60 mL (1)</v>
          </cell>
          <cell r="D41">
            <v>1</v>
          </cell>
          <cell r="E41" t="str">
            <v>botol</v>
          </cell>
          <cell r="F41"/>
          <cell r="G41"/>
          <cell r="H41"/>
          <cell r="I41">
            <v>4371.25</v>
          </cell>
          <cell r="J41">
            <v>4808.375</v>
          </cell>
          <cell r="K41">
            <v>5770.05</v>
          </cell>
          <cell r="L41">
            <v>4900</v>
          </cell>
          <cell r="M41">
            <v>5800</v>
          </cell>
          <cell r="N41">
            <v>7</v>
          </cell>
          <cell r="O41"/>
          <cell r="P41">
            <v>7</v>
          </cell>
          <cell r="Q41" t="str">
            <v>S2356041</v>
          </cell>
          <cell r="R41">
            <v>45078</v>
          </cell>
          <cell r="S41" t="str">
            <v>KP09/09</v>
          </cell>
          <cell r="T41" t="str">
            <v>PT.PENTA VALENT</v>
          </cell>
          <cell r="U41"/>
          <cell r="V41"/>
          <cell r="W41"/>
          <cell r="X41"/>
          <cell r="Y41"/>
          <cell r="Z41"/>
          <cell r="AA41"/>
          <cell r="AB41"/>
          <cell r="AC41"/>
          <cell r="AD41"/>
          <cell r="AE41"/>
          <cell r="AF41">
            <v>3</v>
          </cell>
          <cell r="AG41"/>
          <cell r="AH41"/>
          <cell r="AI41"/>
          <cell r="AJ41"/>
          <cell r="AK41"/>
          <cell r="AL41">
            <v>2</v>
          </cell>
          <cell r="AM41"/>
          <cell r="AN41"/>
          <cell r="AO41"/>
          <cell r="AP41"/>
          <cell r="AQ41"/>
          <cell r="AR41"/>
          <cell r="AS41">
            <v>1</v>
          </cell>
          <cell r="AT41"/>
          <cell r="AU41">
            <v>1</v>
          </cell>
          <cell r="AV41"/>
          <cell r="AW41"/>
          <cell r="AX41"/>
          <cell r="AY41"/>
          <cell r="AZ41">
            <v>7</v>
          </cell>
          <cell r="BA41"/>
          <cell r="BB41">
            <v>0</v>
          </cell>
        </row>
        <row r="42">
          <cell r="B42" t="str">
            <v>ANTSL2</v>
          </cell>
          <cell r="C42" t="str">
            <v>Antasida DOEN suspensi 60 mL (2)</v>
          </cell>
          <cell r="D42">
            <v>1</v>
          </cell>
          <cell r="E42" t="str">
            <v>botol</v>
          </cell>
          <cell r="F42"/>
          <cell r="G42"/>
          <cell r="H42"/>
          <cell r="I42">
            <v>4371.25</v>
          </cell>
          <cell r="J42">
            <v>4808.375</v>
          </cell>
          <cell r="K42">
            <v>5770.05</v>
          </cell>
          <cell r="L42">
            <v>4900</v>
          </cell>
          <cell r="M42">
            <v>5800</v>
          </cell>
          <cell r="N42">
            <v>16</v>
          </cell>
          <cell r="O42"/>
          <cell r="P42">
            <v>16</v>
          </cell>
          <cell r="Q42" t="str">
            <v>S2356064</v>
          </cell>
          <cell r="R42">
            <v>45170</v>
          </cell>
          <cell r="S42" t="str">
            <v>KP10/14</v>
          </cell>
          <cell r="T42" t="str">
            <v>PT.PENTA VALENT</v>
          </cell>
          <cell r="U42"/>
          <cell r="V42"/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>
            <v>0</v>
          </cell>
          <cell r="BA42"/>
          <cell r="BB42">
            <v>16</v>
          </cell>
        </row>
        <row r="43">
          <cell r="B43" t="str">
            <v>ANTSS4</v>
          </cell>
          <cell r="C43" t="str">
            <v>Antasida DOEN tablet (4)</v>
          </cell>
          <cell r="D43">
            <v>100</v>
          </cell>
          <cell r="E43" t="str">
            <v>tablet</v>
          </cell>
          <cell r="F43"/>
          <cell r="G43"/>
          <cell r="H43"/>
          <cell r="I43">
            <v>131.82064000000003</v>
          </cell>
          <cell r="J43">
            <v>145.00270400000005</v>
          </cell>
          <cell r="K43">
            <v>174.00324480000006</v>
          </cell>
          <cell r="L43">
            <v>200</v>
          </cell>
          <cell r="M43">
            <v>200</v>
          </cell>
          <cell r="N43">
            <v>360</v>
          </cell>
          <cell r="O43"/>
          <cell r="P43">
            <v>360</v>
          </cell>
          <cell r="Q43" t="str">
            <v>044793</v>
          </cell>
          <cell r="R43">
            <v>45566</v>
          </cell>
          <cell r="S43" t="str">
            <v>KP01/002</v>
          </cell>
          <cell r="T43" t="str">
            <v>PT SINGGASANA WITRA</v>
          </cell>
          <cell r="U43"/>
          <cell r="V43"/>
          <cell r="W43"/>
          <cell r="X43"/>
          <cell r="Y43"/>
          <cell r="Z43"/>
          <cell r="AA43"/>
          <cell r="AB43"/>
          <cell r="AC43"/>
          <cell r="AD43"/>
          <cell r="AE43"/>
          <cell r="AF43">
            <v>10</v>
          </cell>
          <cell r="AG43">
            <v>20</v>
          </cell>
          <cell r="AH43"/>
          <cell r="AI43"/>
          <cell r="AJ43"/>
          <cell r="AK43"/>
          <cell r="AL43">
            <v>10</v>
          </cell>
          <cell r="AM43"/>
          <cell r="AN43">
            <v>20</v>
          </cell>
          <cell r="AO43"/>
          <cell r="AP43"/>
          <cell r="AQ43"/>
          <cell r="AR43"/>
          <cell r="AS43"/>
          <cell r="AT43"/>
          <cell r="AU43">
            <v>10</v>
          </cell>
          <cell r="AV43"/>
          <cell r="AW43"/>
          <cell r="AX43"/>
          <cell r="AY43">
            <v>11</v>
          </cell>
          <cell r="AZ43">
            <v>81</v>
          </cell>
          <cell r="BA43"/>
          <cell r="BB43">
            <v>279</v>
          </cell>
        </row>
        <row r="44">
          <cell r="B44" t="str">
            <v>ASFLT7</v>
          </cell>
          <cell r="C44" t="str">
            <v>Asam folat  tablet 1 mg(7)</v>
          </cell>
          <cell r="D44">
            <v>100</v>
          </cell>
          <cell r="E44" t="str">
            <v>tablet</v>
          </cell>
          <cell r="F44"/>
          <cell r="G44"/>
          <cell r="H44"/>
          <cell r="I44">
            <v>95.45</v>
          </cell>
          <cell r="J44">
            <v>104.995</v>
          </cell>
          <cell r="K44">
            <v>125.994</v>
          </cell>
          <cell r="L44">
            <v>200</v>
          </cell>
          <cell r="M44">
            <v>200</v>
          </cell>
          <cell r="N44">
            <v>347</v>
          </cell>
          <cell r="O44"/>
          <cell r="P44">
            <v>347</v>
          </cell>
          <cell r="Q44" t="str">
            <v>013613</v>
          </cell>
          <cell r="R44">
            <v>45748</v>
          </cell>
          <cell r="S44" t="str">
            <v>KP11/1</v>
          </cell>
          <cell r="T44" t="str">
            <v>PT.SINGGASANA WITRA SURYAMAS</v>
          </cell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>
            <v>0</v>
          </cell>
          <cell r="BA44"/>
          <cell r="BB44">
            <v>347</v>
          </cell>
        </row>
        <row r="45">
          <cell r="B45" t="str">
            <v>ASMMS10</v>
          </cell>
          <cell r="C45" t="str">
            <v>Asam Mefenamat tablet 500 mg (10)</v>
          </cell>
          <cell r="D45">
            <v>100</v>
          </cell>
          <cell r="E45" t="str">
            <v>tablet</v>
          </cell>
          <cell r="F45"/>
          <cell r="G45"/>
          <cell r="H45"/>
          <cell r="I45"/>
          <cell r="J45"/>
          <cell r="K45"/>
          <cell r="L45"/>
          <cell r="M45"/>
          <cell r="N45">
            <v>0</v>
          </cell>
          <cell r="O45"/>
          <cell r="P45">
            <v>0</v>
          </cell>
          <cell r="Q45" t="str">
            <v>HTMECA16035</v>
          </cell>
          <cell r="R45">
            <v>45290</v>
          </cell>
          <cell r="S45" t="str">
            <v>KP02/2</v>
          </cell>
          <cell r="T45" t="str">
            <v>PT.SINGGASANA WITRA SURYAMAS</v>
          </cell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>
            <v>0</v>
          </cell>
          <cell r="BA45"/>
          <cell r="BB45">
            <v>0</v>
          </cell>
        </row>
        <row r="46">
          <cell r="B46" t="str">
            <v>ASMMS11</v>
          </cell>
          <cell r="C46" t="str">
            <v>Asam Mefenamat tablet 500 mg (11)</v>
          </cell>
          <cell r="D46">
            <v>100</v>
          </cell>
          <cell r="E46" t="str">
            <v>tablet</v>
          </cell>
          <cell r="F46"/>
          <cell r="G46"/>
          <cell r="H46"/>
          <cell r="I46">
            <v>275</v>
          </cell>
          <cell r="J46">
            <v>302.5</v>
          </cell>
          <cell r="K46">
            <v>363</v>
          </cell>
          <cell r="L46">
            <v>400</v>
          </cell>
          <cell r="M46">
            <v>400</v>
          </cell>
          <cell r="N46">
            <v>0</v>
          </cell>
          <cell r="O46"/>
          <cell r="P46">
            <v>0</v>
          </cell>
          <cell r="Q46" t="str">
            <v>HTMECA16035</v>
          </cell>
          <cell r="R46">
            <v>45290</v>
          </cell>
          <cell r="S46" t="str">
            <v>KP02/2</v>
          </cell>
          <cell r="T46" t="str">
            <v>PT.SINGGASANA WITRA SURYAMAS</v>
          </cell>
          <cell r="U46"/>
          <cell r="V46"/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>
            <v>0</v>
          </cell>
          <cell r="BA46"/>
          <cell r="BB46">
            <v>0</v>
          </cell>
        </row>
        <row r="47">
          <cell r="B47" t="str">
            <v>ASMMS12</v>
          </cell>
          <cell r="C47" t="str">
            <v>Asam Mefenamat tablet 500 mg (12)</v>
          </cell>
          <cell r="D47">
            <v>100</v>
          </cell>
          <cell r="E47" t="str">
            <v>tablet</v>
          </cell>
          <cell r="F47"/>
          <cell r="G47"/>
          <cell r="H47"/>
          <cell r="I47">
            <v>245.465</v>
          </cell>
          <cell r="J47">
            <v>270.01150000000001</v>
          </cell>
          <cell r="K47">
            <v>324.0138</v>
          </cell>
          <cell r="L47">
            <v>300</v>
          </cell>
          <cell r="M47">
            <v>400</v>
          </cell>
          <cell r="N47">
            <v>125</v>
          </cell>
          <cell r="O47"/>
          <cell r="P47">
            <v>125</v>
          </cell>
          <cell r="Q47" t="str">
            <v>HTMECA21156</v>
          </cell>
          <cell r="R47">
            <v>45292</v>
          </cell>
          <cell r="S47" t="str">
            <v>KP04/3</v>
          </cell>
          <cell r="T47" t="str">
            <v>PT Enseval Putera Megatrading</v>
          </cell>
          <cell r="U47"/>
          <cell r="V47"/>
          <cell r="W47"/>
          <cell r="X47"/>
          <cell r="Y47"/>
          <cell r="Z47"/>
          <cell r="AA47"/>
          <cell r="AB47"/>
          <cell r="AC47">
            <v>10</v>
          </cell>
          <cell r="AD47">
            <v>10</v>
          </cell>
          <cell r="AE47"/>
          <cell r="AF47">
            <v>10</v>
          </cell>
          <cell r="AG47">
            <v>20</v>
          </cell>
          <cell r="AH47"/>
          <cell r="AI47"/>
          <cell r="AJ47"/>
          <cell r="AK47">
            <v>65</v>
          </cell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>
            <v>115</v>
          </cell>
          <cell r="BA47"/>
          <cell r="BB47">
            <v>10</v>
          </cell>
        </row>
        <row r="48">
          <cell r="B48" t="str">
            <v>ASMMS13</v>
          </cell>
          <cell r="C48" t="str">
            <v>Asam Mefenamat tablet 500 mg (13)</v>
          </cell>
          <cell r="D48">
            <v>100</v>
          </cell>
          <cell r="E48" t="str">
            <v>tablet</v>
          </cell>
          <cell r="F48"/>
          <cell r="G48"/>
          <cell r="H48"/>
          <cell r="I48">
            <v>275</v>
          </cell>
          <cell r="J48">
            <v>302.5</v>
          </cell>
          <cell r="K48">
            <v>363</v>
          </cell>
          <cell r="L48">
            <v>400</v>
          </cell>
          <cell r="M48">
            <v>400</v>
          </cell>
          <cell r="N48"/>
          <cell r="O48">
            <v>200</v>
          </cell>
          <cell r="P48">
            <v>200</v>
          </cell>
          <cell r="Q48" t="str">
            <v>HTMECA21160</v>
          </cell>
          <cell r="R48">
            <v>45292</v>
          </cell>
          <cell r="S48" t="str">
            <v>KP05/6</v>
          </cell>
          <cell r="T48" t="str">
            <v>PT Singgasana Witra Suryamas</v>
          </cell>
          <cell r="U48"/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>
            <v>40</v>
          </cell>
          <cell r="AM48">
            <v>35</v>
          </cell>
          <cell r="AN48">
            <v>60</v>
          </cell>
          <cell r="AO48"/>
          <cell r="AP48"/>
          <cell r="AQ48">
            <v>45</v>
          </cell>
          <cell r="AR48">
            <v>20</v>
          </cell>
          <cell r="AS48"/>
          <cell r="AT48"/>
          <cell r="AU48"/>
          <cell r="AV48"/>
          <cell r="AW48"/>
          <cell r="AX48"/>
          <cell r="AY48"/>
          <cell r="AZ48">
            <v>200</v>
          </cell>
          <cell r="BA48"/>
          <cell r="BB48">
            <v>0</v>
          </cell>
        </row>
        <row r="49">
          <cell r="B49" t="str">
            <v>ASMMS14</v>
          </cell>
          <cell r="C49" t="str">
            <v>Asam Mefenamat tablet 500 mg (14)</v>
          </cell>
          <cell r="D49">
            <v>100</v>
          </cell>
          <cell r="E49" t="str">
            <v>tablet</v>
          </cell>
          <cell r="F49"/>
          <cell r="G49"/>
          <cell r="H49"/>
          <cell r="I49">
            <v>275.45454545454544</v>
          </cell>
          <cell r="J49">
            <v>303</v>
          </cell>
          <cell r="K49">
            <v>363.59999999999997</v>
          </cell>
          <cell r="L49">
            <v>400</v>
          </cell>
          <cell r="M49">
            <v>400</v>
          </cell>
          <cell r="N49"/>
          <cell r="O49">
            <v>100</v>
          </cell>
          <cell r="P49">
            <v>100</v>
          </cell>
          <cell r="Q49" t="str">
            <v xml:space="preserve"> HTMECA16055</v>
          </cell>
          <cell r="R49">
            <v>45261</v>
          </cell>
          <cell r="S49" t="str">
            <v>KP05/14</v>
          </cell>
          <cell r="T49" t="str">
            <v>APOTEK BUMI MEDIKA GANESA</v>
          </cell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>
            <v>40</v>
          </cell>
          <cell r="AT49"/>
          <cell r="AU49">
            <v>10</v>
          </cell>
          <cell r="AV49"/>
          <cell r="AW49"/>
          <cell r="AX49">
            <v>10</v>
          </cell>
          <cell r="AY49">
            <v>40</v>
          </cell>
          <cell r="AZ49">
            <v>100</v>
          </cell>
          <cell r="BA49"/>
          <cell r="BB49">
            <v>0</v>
          </cell>
        </row>
        <row r="50">
          <cell r="B50" t="str">
            <v>ASTRK1</v>
          </cell>
          <cell r="C50" t="str">
            <v>Asam Traneksamat 500 mg tablet</v>
          </cell>
          <cell r="D50">
            <v>100</v>
          </cell>
          <cell r="E50" t="str">
            <v>tablet</v>
          </cell>
          <cell r="F50"/>
          <cell r="G50"/>
          <cell r="H50"/>
          <cell r="I50">
            <v>680</v>
          </cell>
          <cell r="J50">
            <v>748</v>
          </cell>
          <cell r="K50">
            <v>897.6</v>
          </cell>
          <cell r="L50">
            <v>800</v>
          </cell>
          <cell r="M50">
            <v>900</v>
          </cell>
          <cell r="N50">
            <v>170</v>
          </cell>
          <cell r="O50"/>
          <cell r="P50">
            <v>170</v>
          </cell>
          <cell r="Q50" t="str">
            <v>077514</v>
          </cell>
          <cell r="R50">
            <v>0</v>
          </cell>
          <cell r="S50" t="str">
            <v>KP11/10</v>
          </cell>
          <cell r="T50" t="str">
            <v>PT KUDAMAS JAYA MAKMUR SENTOSA</v>
          </cell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>
            <v>15</v>
          </cell>
          <cell r="AR50"/>
          <cell r="AS50"/>
          <cell r="AT50"/>
          <cell r="AU50">
            <v>20</v>
          </cell>
          <cell r="AV50"/>
          <cell r="AW50"/>
          <cell r="AX50"/>
          <cell r="AY50"/>
          <cell r="AZ50">
            <v>35</v>
          </cell>
          <cell r="BA50"/>
          <cell r="BB50">
            <v>135</v>
          </cell>
        </row>
        <row r="51">
          <cell r="B51" t="str">
            <v>ASPL5</v>
          </cell>
          <cell r="C51" t="str">
            <v>Aspillet Chew Tablet 80 mg (5)</v>
          </cell>
          <cell r="D51">
            <v>100</v>
          </cell>
          <cell r="E51" t="str">
            <v>tablet</v>
          </cell>
          <cell r="F51"/>
          <cell r="G51"/>
          <cell r="H51"/>
          <cell r="I51">
            <v>554.5454545454545</v>
          </cell>
          <cell r="J51">
            <v>610</v>
          </cell>
          <cell r="K51">
            <v>732</v>
          </cell>
          <cell r="L51">
            <v>700</v>
          </cell>
          <cell r="M51">
            <v>800</v>
          </cell>
          <cell r="N51">
            <v>320</v>
          </cell>
          <cell r="O51"/>
          <cell r="P51">
            <v>320</v>
          </cell>
          <cell r="Q51" t="str">
            <v>21165401</v>
          </cell>
          <cell r="R51">
            <v>45292</v>
          </cell>
          <cell r="S51" t="str">
            <v>KP10/20</v>
          </cell>
          <cell r="T51" t="str">
            <v>PT KUDAMAS JAYA MAKMUR SENTOSA</v>
          </cell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>
            <v>1</v>
          </cell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>
            <v>20</v>
          </cell>
          <cell r="AT51"/>
          <cell r="AU51">
            <v>30</v>
          </cell>
          <cell r="AV51"/>
          <cell r="AW51"/>
          <cell r="AX51"/>
          <cell r="AY51"/>
          <cell r="AZ51">
            <v>51</v>
          </cell>
          <cell r="BA51"/>
          <cell r="BB51">
            <v>269</v>
          </cell>
        </row>
        <row r="52">
          <cell r="B52" t="str">
            <v>AZTH2</v>
          </cell>
          <cell r="C52" t="str">
            <v>Azithromycin Dihydrat 500 mg (2)</v>
          </cell>
          <cell r="D52">
            <v>10</v>
          </cell>
          <cell r="E52" t="str">
            <v>tablet</v>
          </cell>
          <cell r="F52"/>
          <cell r="G52"/>
          <cell r="H52"/>
          <cell r="I52">
            <v>7000</v>
          </cell>
          <cell r="J52">
            <v>7700.0000000000009</v>
          </cell>
          <cell r="K52">
            <v>9240</v>
          </cell>
          <cell r="L52">
            <v>7700</v>
          </cell>
          <cell r="M52">
            <v>9300</v>
          </cell>
          <cell r="N52">
            <v>285</v>
          </cell>
          <cell r="O52"/>
          <cell r="P52">
            <v>285</v>
          </cell>
          <cell r="Q52">
            <v>2103102</v>
          </cell>
          <cell r="R52">
            <v>44986</v>
          </cell>
          <cell r="S52" t="str">
            <v>KP06/06</v>
          </cell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>
            <v>5</v>
          </cell>
          <cell r="AO52"/>
          <cell r="AP52"/>
          <cell r="AQ52"/>
          <cell r="AR52"/>
          <cell r="AS52"/>
          <cell r="AT52"/>
          <cell r="AU52"/>
          <cell r="AV52"/>
          <cell r="AW52"/>
          <cell r="AX52">
            <v>5</v>
          </cell>
          <cell r="AY52"/>
          <cell r="AZ52">
            <v>10</v>
          </cell>
          <cell r="BA52"/>
          <cell r="BB52">
            <v>275</v>
          </cell>
        </row>
        <row r="53">
          <cell r="B53" t="str">
            <v>BTDNX1</v>
          </cell>
          <cell r="C53" t="str">
            <v>Betadine 5cc</v>
          </cell>
          <cell r="D53">
            <v>1</v>
          </cell>
          <cell r="E53" t="str">
            <v>botol</v>
          </cell>
          <cell r="F53">
            <v>3480</v>
          </cell>
          <cell r="G53">
            <v>3828.0000000000005</v>
          </cell>
          <cell r="H53">
            <v>4593.6000000000004</v>
          </cell>
          <cell r="I53">
            <v>3850</v>
          </cell>
          <cell r="J53">
            <v>4235</v>
          </cell>
          <cell r="K53">
            <v>5082</v>
          </cell>
          <cell r="L53">
            <v>4300</v>
          </cell>
          <cell r="M53">
            <v>5100</v>
          </cell>
          <cell r="N53">
            <v>12</v>
          </cell>
          <cell r="O53"/>
          <cell r="P53">
            <v>12</v>
          </cell>
          <cell r="Q53" t="str">
            <v>HB18050</v>
          </cell>
          <cell r="R53">
            <v>44743</v>
          </cell>
          <cell r="S53" t="str">
            <v>DO-01607/VI/19</v>
          </cell>
          <cell r="T53" t="str">
            <v>PT. SINGGASANA WITRA SURYAMAS</v>
          </cell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>
            <v>0</v>
          </cell>
          <cell r="BA53"/>
          <cell r="BB53">
            <v>12</v>
          </cell>
        </row>
        <row r="54">
          <cell r="B54" t="str">
            <v>BTDNX12</v>
          </cell>
          <cell r="C54" t="str">
            <v>Betadine 5cc (2)</v>
          </cell>
          <cell r="D54">
            <v>1</v>
          </cell>
          <cell r="E54" t="str">
            <v>botol</v>
          </cell>
          <cell r="F54"/>
          <cell r="G54"/>
          <cell r="H54"/>
          <cell r="I54">
            <v>3850</v>
          </cell>
          <cell r="J54">
            <v>4235</v>
          </cell>
          <cell r="K54">
            <v>5082</v>
          </cell>
          <cell r="L54">
            <v>4300</v>
          </cell>
          <cell r="M54">
            <v>5100</v>
          </cell>
          <cell r="N54">
            <v>0</v>
          </cell>
          <cell r="O54"/>
          <cell r="P54">
            <v>0</v>
          </cell>
          <cell r="Q54" t="str">
            <v>BB19070</v>
          </cell>
          <cell r="R54">
            <v>44927</v>
          </cell>
          <cell r="S54" t="str">
            <v>KP01/002</v>
          </cell>
          <cell r="T54" t="str">
            <v>PT SINGGASANA WITRA</v>
          </cell>
          <cell r="U54"/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>
            <v>0</v>
          </cell>
          <cell r="BA54"/>
          <cell r="BB54">
            <v>0</v>
          </cell>
        </row>
        <row r="55">
          <cell r="B55" t="str">
            <v>BTDNX13</v>
          </cell>
          <cell r="C55" t="str">
            <v>Betadine 5cc (3)</v>
          </cell>
          <cell r="D55">
            <v>1</v>
          </cell>
          <cell r="E55" t="str">
            <v>botol</v>
          </cell>
          <cell r="F55"/>
          <cell r="G55"/>
          <cell r="H55"/>
          <cell r="I55">
            <v>3850</v>
          </cell>
          <cell r="J55">
            <v>4235</v>
          </cell>
          <cell r="K55">
            <v>5082</v>
          </cell>
          <cell r="L55">
            <v>4300</v>
          </cell>
          <cell r="M55">
            <v>5100</v>
          </cell>
          <cell r="N55">
            <v>36</v>
          </cell>
          <cell r="O55"/>
          <cell r="P55">
            <v>36</v>
          </cell>
          <cell r="Q55" t="str">
            <v>IB19055</v>
          </cell>
          <cell r="R55">
            <v>45139</v>
          </cell>
          <cell r="S55" t="str">
            <v>KP01/002</v>
          </cell>
          <cell r="T55" t="str">
            <v>PT SINGGASANA WITRA</v>
          </cell>
          <cell r="U55"/>
          <cell r="V55"/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>
            <v>2</v>
          </cell>
          <cell r="AL55"/>
          <cell r="AM55"/>
          <cell r="AN55"/>
          <cell r="AO55"/>
          <cell r="AP55"/>
          <cell r="AQ55">
            <v>1</v>
          </cell>
          <cell r="AR55"/>
          <cell r="AS55"/>
          <cell r="AT55"/>
          <cell r="AU55"/>
          <cell r="AV55"/>
          <cell r="AW55"/>
          <cell r="AX55"/>
          <cell r="AY55">
            <v>1</v>
          </cell>
          <cell r="AZ55">
            <v>4</v>
          </cell>
          <cell r="BA55"/>
          <cell r="BB55">
            <v>32</v>
          </cell>
        </row>
        <row r="56">
          <cell r="B56" t="str">
            <v>BTDNG1</v>
          </cell>
          <cell r="C56" t="str">
            <v xml:space="preserve">Betadine Gargle </v>
          </cell>
          <cell r="D56">
            <v>1</v>
          </cell>
          <cell r="E56" t="str">
            <v>botol</v>
          </cell>
          <cell r="F56"/>
          <cell r="G56"/>
          <cell r="H56"/>
          <cell r="I56">
            <v>18000</v>
          </cell>
          <cell r="J56">
            <v>19800</v>
          </cell>
          <cell r="K56">
            <v>23760</v>
          </cell>
          <cell r="L56">
            <v>19800</v>
          </cell>
          <cell r="M56">
            <v>23800</v>
          </cell>
          <cell r="N56">
            <v>34</v>
          </cell>
          <cell r="O56"/>
          <cell r="P56">
            <v>34</v>
          </cell>
          <cell r="Q56" t="str">
            <v>LB21030</v>
          </cell>
          <cell r="R56">
            <v>45597</v>
          </cell>
          <cell r="S56" t="str">
            <v>KP01/07</v>
          </cell>
          <cell r="T56" t="str">
            <v>PT KUDAMAS JAYA MAKMUR SENTOSA</v>
          </cell>
          <cell r="U56"/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>
            <v>1</v>
          </cell>
          <cell r="AH56"/>
          <cell r="AI56"/>
          <cell r="AJ56"/>
          <cell r="AK56"/>
          <cell r="AL56">
            <v>3</v>
          </cell>
          <cell r="AM56"/>
          <cell r="AN56">
            <v>1</v>
          </cell>
          <cell r="AO56"/>
          <cell r="AP56"/>
          <cell r="AQ56">
            <v>2</v>
          </cell>
          <cell r="AR56"/>
          <cell r="AS56">
            <v>2</v>
          </cell>
          <cell r="AT56"/>
          <cell r="AU56"/>
          <cell r="AV56"/>
          <cell r="AW56"/>
          <cell r="AX56"/>
          <cell r="AY56"/>
          <cell r="AZ56">
            <v>9</v>
          </cell>
          <cell r="BA56"/>
          <cell r="BB56">
            <v>25</v>
          </cell>
        </row>
        <row r="57">
          <cell r="B57" t="str">
            <v>BTHSS7</v>
          </cell>
          <cell r="C57" t="str">
            <v>Betahistine 6 mg tablet (7)</v>
          </cell>
          <cell r="D57">
            <v>30</v>
          </cell>
          <cell r="E57" t="str">
            <v>tablet</v>
          </cell>
          <cell r="F57"/>
          <cell r="G57"/>
          <cell r="H57"/>
          <cell r="I57">
            <v>490</v>
          </cell>
          <cell r="J57">
            <v>539</v>
          </cell>
          <cell r="K57">
            <v>646.79999999999995</v>
          </cell>
          <cell r="L57">
            <v>600</v>
          </cell>
          <cell r="M57">
            <v>700</v>
          </cell>
          <cell r="N57">
            <v>209</v>
          </cell>
          <cell r="O57"/>
          <cell r="P57">
            <v>209</v>
          </cell>
          <cell r="Q57" t="str">
            <v>2109023</v>
          </cell>
          <cell r="R57">
            <v>45170</v>
          </cell>
          <cell r="S57" t="str">
            <v>KP10/12</v>
          </cell>
          <cell r="T57" t="str">
            <v>PT.PENTA VALENT</v>
          </cell>
          <cell r="U57"/>
          <cell r="V57"/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>
            <v>10</v>
          </cell>
          <cell r="AZ57">
            <v>10</v>
          </cell>
          <cell r="BA57"/>
          <cell r="BB57">
            <v>199</v>
          </cell>
        </row>
        <row r="58">
          <cell r="B58" t="str">
            <v>BTMSX6</v>
          </cell>
          <cell r="C58" t="str">
            <v>Betametason 0,1% cream 5 g (6)</v>
          </cell>
          <cell r="D58">
            <v>1</v>
          </cell>
          <cell r="E58" t="str">
            <v>tube</v>
          </cell>
          <cell r="F58"/>
          <cell r="G58"/>
          <cell r="H58"/>
          <cell r="I58">
            <v>2160</v>
          </cell>
          <cell r="J58">
            <v>2376</v>
          </cell>
          <cell r="K58">
            <v>2851.2</v>
          </cell>
          <cell r="L58">
            <v>2400</v>
          </cell>
          <cell r="M58">
            <v>2900</v>
          </cell>
          <cell r="N58">
            <v>8</v>
          </cell>
          <cell r="O58"/>
          <cell r="P58">
            <v>8</v>
          </cell>
          <cell r="Q58" t="str">
            <v>46455017</v>
          </cell>
          <cell r="R58">
            <v>45870</v>
          </cell>
          <cell r="S58"/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>
            <v>0</v>
          </cell>
          <cell r="BA58"/>
          <cell r="BB58">
            <v>8</v>
          </cell>
        </row>
        <row r="59">
          <cell r="B59" t="str">
            <v>BTMSX7</v>
          </cell>
          <cell r="C59" t="str">
            <v>Betametason 0,1% cream 5 g (7)</v>
          </cell>
          <cell r="D59">
            <v>1</v>
          </cell>
          <cell r="E59" t="str">
            <v>tube</v>
          </cell>
          <cell r="F59"/>
          <cell r="G59"/>
          <cell r="H59"/>
          <cell r="I59">
            <v>4545.2365</v>
          </cell>
          <cell r="J59">
            <v>4999.7601500000001</v>
          </cell>
          <cell r="K59">
            <v>5999.7121799999995</v>
          </cell>
          <cell r="L59">
            <v>5000</v>
          </cell>
          <cell r="M59">
            <v>6000</v>
          </cell>
          <cell r="N59">
            <v>5</v>
          </cell>
          <cell r="O59"/>
          <cell r="P59">
            <v>5</v>
          </cell>
          <cell r="Q59" t="str">
            <v>6518</v>
          </cell>
          <cell r="R59">
            <v>45200</v>
          </cell>
          <cell r="S59" t="str">
            <v>KP01/04</v>
          </cell>
          <cell r="T59" t="str">
            <v>PT SINGGASANA WITRA SURYAMAS</v>
          </cell>
          <cell r="U59"/>
          <cell r="V59"/>
          <cell r="W59"/>
          <cell r="X59"/>
          <cell r="Y59"/>
          <cell r="Z59"/>
          <cell r="AA59"/>
          <cell r="AB59"/>
          <cell r="AC59">
            <v>1</v>
          </cell>
          <cell r="AD59"/>
          <cell r="AE59">
            <v>1</v>
          </cell>
          <cell r="AF59"/>
          <cell r="AG59"/>
          <cell r="AH59"/>
          <cell r="AI59"/>
          <cell r="AJ59"/>
          <cell r="AK59"/>
          <cell r="AL59">
            <v>1</v>
          </cell>
          <cell r="AM59"/>
          <cell r="AN59"/>
          <cell r="AO59"/>
          <cell r="AP59"/>
          <cell r="AQ59">
            <v>2</v>
          </cell>
          <cell r="AR59"/>
          <cell r="AS59"/>
          <cell r="AT59"/>
          <cell r="AU59"/>
          <cell r="AV59"/>
          <cell r="AW59"/>
          <cell r="AX59"/>
          <cell r="AY59"/>
          <cell r="AZ59">
            <v>5</v>
          </cell>
          <cell r="BA59"/>
          <cell r="BB59">
            <v>0</v>
          </cell>
        </row>
        <row r="60">
          <cell r="B60" t="str">
            <v>BTMSX8</v>
          </cell>
          <cell r="C60" t="str">
            <v>Betametason 0,1% cream 5 g (8)</v>
          </cell>
          <cell r="D60">
            <v>1</v>
          </cell>
          <cell r="E60" t="str">
            <v>tube</v>
          </cell>
          <cell r="F60"/>
          <cell r="G60"/>
          <cell r="H60"/>
          <cell r="I60">
            <v>5090</v>
          </cell>
          <cell r="J60">
            <v>5599</v>
          </cell>
          <cell r="K60">
            <v>6718.8</v>
          </cell>
          <cell r="L60">
            <v>5600</v>
          </cell>
          <cell r="M60">
            <v>6800</v>
          </cell>
          <cell r="N60"/>
          <cell r="O60">
            <v>6</v>
          </cell>
          <cell r="P60">
            <v>6</v>
          </cell>
          <cell r="Q60" t="str">
            <v>1227</v>
          </cell>
          <cell r="R60">
            <v>45292</v>
          </cell>
          <cell r="S60" t="str">
            <v>KP05/6</v>
          </cell>
          <cell r="T60" t="str">
            <v>PT Singgasana Witra Suryamas</v>
          </cell>
          <cell r="U60"/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>
            <v>0</v>
          </cell>
          <cell r="BA60"/>
          <cell r="BB60">
            <v>6</v>
          </cell>
        </row>
        <row r="61">
          <cell r="B61" t="str">
            <v>BNSNX14</v>
          </cell>
          <cell r="C61" t="str">
            <v>Betason-N cream 5 g (14)</v>
          </cell>
          <cell r="D61">
            <v>1</v>
          </cell>
          <cell r="E61" t="str">
            <v>tube</v>
          </cell>
          <cell r="F61"/>
          <cell r="G61"/>
          <cell r="H61"/>
          <cell r="I61"/>
          <cell r="J61"/>
          <cell r="K61"/>
          <cell r="L61"/>
          <cell r="M61"/>
          <cell r="N61">
            <v>0</v>
          </cell>
          <cell r="O61"/>
          <cell r="P61">
            <v>0</v>
          </cell>
          <cell r="Q61" t="str">
            <v>K13202W</v>
          </cell>
          <cell r="R61">
            <v>45598</v>
          </cell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>
            <v>0</v>
          </cell>
          <cell r="BA61"/>
          <cell r="BB61">
            <v>0</v>
          </cell>
        </row>
        <row r="62">
          <cell r="B62" t="str">
            <v>BNSNX15</v>
          </cell>
          <cell r="C62" t="str">
            <v>Betason-N cream 5 g (15)</v>
          </cell>
          <cell r="D62">
            <v>1</v>
          </cell>
          <cell r="E62" t="str">
            <v>tube</v>
          </cell>
          <cell r="F62"/>
          <cell r="G62"/>
          <cell r="H62"/>
          <cell r="I62">
            <v>10045</v>
          </cell>
          <cell r="J62">
            <v>11049.5</v>
          </cell>
          <cell r="K62">
            <v>13259.4</v>
          </cell>
          <cell r="L62">
            <v>11100</v>
          </cell>
          <cell r="M62">
            <v>13300</v>
          </cell>
          <cell r="N62">
            <v>0</v>
          </cell>
          <cell r="O62"/>
          <cell r="P62">
            <v>0</v>
          </cell>
          <cell r="Q62" t="str">
            <v>K13202W</v>
          </cell>
          <cell r="R62">
            <v>45597</v>
          </cell>
          <cell r="S62" t="str">
            <v>KP03/3</v>
          </cell>
          <cell r="T62" t="str">
            <v>PT PLANET EXCELENCIA PHARMACY</v>
          </cell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>
            <v>0</v>
          </cell>
          <cell r="BA62"/>
          <cell r="BB62">
            <v>0</v>
          </cell>
        </row>
        <row r="63">
          <cell r="B63" t="str">
            <v>BNSNX16</v>
          </cell>
          <cell r="C63" t="str">
            <v>Betason-N cream 5 g (16)</v>
          </cell>
          <cell r="D63">
            <v>1</v>
          </cell>
          <cell r="E63" t="str">
            <v>tube</v>
          </cell>
          <cell r="F63"/>
          <cell r="G63"/>
          <cell r="H63"/>
          <cell r="I63">
            <v>11287.878787878786</v>
          </cell>
          <cell r="J63">
            <v>12416.666666666666</v>
          </cell>
          <cell r="K63">
            <v>14899.999999999998</v>
          </cell>
          <cell r="L63">
            <v>12500</v>
          </cell>
          <cell r="M63">
            <v>14900</v>
          </cell>
          <cell r="N63">
            <v>9</v>
          </cell>
          <cell r="O63"/>
          <cell r="P63">
            <v>9</v>
          </cell>
          <cell r="Q63" t="str">
            <v>A20041W</v>
          </cell>
          <cell r="R63">
            <v>45658</v>
          </cell>
          <cell r="S63" t="str">
            <v>KP04/4</v>
          </cell>
          <cell r="T63" t="str">
            <v>PT KUDAMAS JAYA MAKMUR SENTOSA</v>
          </cell>
          <cell r="U63"/>
          <cell r="V63"/>
          <cell r="W63"/>
          <cell r="X63"/>
          <cell r="Y63"/>
          <cell r="Z63"/>
          <cell r="AA63"/>
          <cell r="AB63"/>
          <cell r="AC63">
            <v>1</v>
          </cell>
          <cell r="AD63"/>
          <cell r="AE63"/>
          <cell r="AF63">
            <v>2</v>
          </cell>
          <cell r="AG63">
            <v>1</v>
          </cell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>
            <v>1</v>
          </cell>
          <cell r="AS63"/>
          <cell r="AT63"/>
          <cell r="AU63">
            <v>3</v>
          </cell>
          <cell r="AV63"/>
          <cell r="AW63"/>
          <cell r="AX63">
            <v>1</v>
          </cell>
          <cell r="AY63"/>
          <cell r="AZ63">
            <v>9</v>
          </cell>
          <cell r="BA63"/>
          <cell r="BB63">
            <v>0</v>
          </cell>
        </row>
        <row r="64">
          <cell r="B64" t="str">
            <v>BNSNX17</v>
          </cell>
          <cell r="C64" t="str">
            <v>Betason-N cream 5 g (17)</v>
          </cell>
          <cell r="D64">
            <v>1</v>
          </cell>
          <cell r="E64" t="str">
            <v>tube</v>
          </cell>
          <cell r="F64"/>
          <cell r="G64"/>
          <cell r="H64"/>
          <cell r="I64">
            <v>11363.636363636362</v>
          </cell>
          <cell r="J64">
            <v>12500</v>
          </cell>
          <cell r="K64">
            <v>15000</v>
          </cell>
          <cell r="L64">
            <v>12500</v>
          </cell>
          <cell r="M64">
            <v>15000</v>
          </cell>
          <cell r="N64"/>
          <cell r="O64">
            <v>10</v>
          </cell>
          <cell r="P64">
            <v>10</v>
          </cell>
          <cell r="Q64" t="str">
            <v>A20202W</v>
          </cell>
          <cell r="R64">
            <v>45658</v>
          </cell>
          <cell r="S64" t="str">
            <v>KP05/2</v>
          </cell>
          <cell r="T64" t="str">
            <v>PT KUDAMAS JAYA MAKMUR SENTOSA</v>
          </cell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>
            <v>3</v>
          </cell>
          <cell r="AZ64">
            <v>3</v>
          </cell>
          <cell r="BA64"/>
          <cell r="BB64">
            <v>7</v>
          </cell>
        </row>
        <row r="65">
          <cell r="B65" t="str">
            <v>BPLCX1</v>
          </cell>
          <cell r="C65" t="str">
            <v xml:space="preserve">Bioplacenton gel 15 g </v>
          </cell>
          <cell r="D65">
            <v>1</v>
          </cell>
          <cell r="E65" t="str">
            <v>tube</v>
          </cell>
          <cell r="F65">
            <v>12865</v>
          </cell>
          <cell r="G65">
            <v>14151.500000000002</v>
          </cell>
          <cell r="H65">
            <v>16981.800000000003</v>
          </cell>
          <cell r="I65">
            <v>12865</v>
          </cell>
          <cell r="J65">
            <v>14151.500000000002</v>
          </cell>
          <cell r="K65">
            <v>16981.800000000003</v>
          </cell>
          <cell r="L65">
            <v>14200</v>
          </cell>
          <cell r="M65">
            <v>17000</v>
          </cell>
          <cell r="N65">
            <v>1</v>
          </cell>
          <cell r="O65"/>
          <cell r="P65">
            <v>1</v>
          </cell>
          <cell r="Q65" t="str">
            <v>KCBPCA05756</v>
          </cell>
          <cell r="R65">
            <v>44835</v>
          </cell>
          <cell r="S65" t="str">
            <v>DO-10131/III/19</v>
          </cell>
          <cell r="T65" t="str">
            <v>PT SINGGASANA WITRA SURYAMAS</v>
          </cell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>
            <v>1</v>
          </cell>
          <cell r="AR65"/>
          <cell r="AS65"/>
          <cell r="AT65"/>
          <cell r="AU65"/>
          <cell r="AV65"/>
          <cell r="AW65"/>
          <cell r="AX65"/>
          <cell r="AY65"/>
          <cell r="AZ65">
            <v>1</v>
          </cell>
          <cell r="BA65"/>
          <cell r="BB65">
            <v>0</v>
          </cell>
        </row>
        <row r="66">
          <cell r="B66" t="str">
            <v>BPLCX2</v>
          </cell>
          <cell r="C66" t="str">
            <v>Bioplacenton gel 15 g (2)</v>
          </cell>
          <cell r="D66">
            <v>1</v>
          </cell>
          <cell r="E66" t="str">
            <v>tube</v>
          </cell>
          <cell r="F66"/>
          <cell r="G66"/>
          <cell r="H66"/>
          <cell r="I66">
            <v>22000</v>
          </cell>
          <cell r="J66">
            <v>24200.000000000004</v>
          </cell>
          <cell r="K66">
            <v>29040.000000000004</v>
          </cell>
          <cell r="L66">
            <v>24200</v>
          </cell>
          <cell r="M66">
            <v>29100</v>
          </cell>
          <cell r="N66">
            <v>9</v>
          </cell>
          <cell r="O66"/>
          <cell r="P66">
            <v>9</v>
          </cell>
          <cell r="Q66" t="str">
            <v>KCBPCA14910</v>
          </cell>
          <cell r="R66">
            <v>45139</v>
          </cell>
          <cell r="S66" t="str">
            <v>KP11/2</v>
          </cell>
          <cell r="T66" t="str">
            <v>PT.ENSEVAL PUTERA MEGATRADING</v>
          </cell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>
            <v>0</v>
          </cell>
          <cell r="BA66"/>
          <cell r="BB66">
            <v>9</v>
          </cell>
        </row>
        <row r="67">
          <cell r="B67" t="str">
            <v>BSLV1</v>
          </cell>
          <cell r="C67" t="str">
            <v>Bisolvon Solution 50mL</v>
          </cell>
          <cell r="D67">
            <v>1</v>
          </cell>
          <cell r="E67" t="str">
            <v>botol</v>
          </cell>
          <cell r="F67"/>
          <cell r="G67"/>
          <cell r="H67"/>
          <cell r="I67">
            <v>76363.636363636353</v>
          </cell>
          <cell r="J67">
            <v>84000</v>
          </cell>
          <cell r="K67">
            <v>100800</v>
          </cell>
          <cell r="L67">
            <v>84000</v>
          </cell>
          <cell r="M67">
            <v>100800</v>
          </cell>
          <cell r="N67">
            <v>0</v>
          </cell>
          <cell r="O67"/>
          <cell r="P67">
            <v>0</v>
          </cell>
          <cell r="Q67" t="str">
            <v>21100528</v>
          </cell>
          <cell r="R67">
            <v>45536</v>
          </cell>
          <cell r="S67" t="str">
            <v>KP01/07</v>
          </cell>
          <cell r="T67" t="str">
            <v>PT KUDAMAS JAYA MAKMUR SENTOSA</v>
          </cell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>
            <v>0</v>
          </cell>
          <cell r="BA67"/>
          <cell r="BB67">
            <v>0</v>
          </cell>
        </row>
        <row r="68">
          <cell r="B68" t="str">
            <v>BISO1</v>
          </cell>
          <cell r="C68" t="str">
            <v>Bisoprolol Fumarate tablet 2.5 mg</v>
          </cell>
          <cell r="D68">
            <v>100</v>
          </cell>
          <cell r="E68" t="str">
            <v>tablet</v>
          </cell>
          <cell r="F68"/>
          <cell r="G68"/>
          <cell r="H68"/>
          <cell r="I68">
            <v>450</v>
          </cell>
          <cell r="J68">
            <v>495.00000000000006</v>
          </cell>
          <cell r="K68">
            <v>594</v>
          </cell>
          <cell r="L68">
            <v>500</v>
          </cell>
          <cell r="M68">
            <v>600</v>
          </cell>
          <cell r="N68">
            <v>210</v>
          </cell>
          <cell r="O68"/>
          <cell r="P68">
            <v>210</v>
          </cell>
          <cell r="Q68" t="str">
            <v>HTBSPE21038</v>
          </cell>
          <cell r="R68">
            <v>45323</v>
          </cell>
          <cell r="S68" t="str">
            <v>KP04/3</v>
          </cell>
          <cell r="T68" t="str">
            <v>PT Enseval Putera Megatrading</v>
          </cell>
          <cell r="U68"/>
          <cell r="V68"/>
          <cell r="W68"/>
          <cell r="X68"/>
          <cell r="Y68"/>
          <cell r="Z68"/>
          <cell r="AA68"/>
          <cell r="AB68"/>
          <cell r="AC68">
            <v>60</v>
          </cell>
          <cell r="AD68"/>
          <cell r="AE68"/>
          <cell r="AF68">
            <v>60</v>
          </cell>
          <cell r="AG68">
            <v>30</v>
          </cell>
          <cell r="AH68"/>
          <cell r="AI68"/>
          <cell r="AJ68"/>
          <cell r="AK68"/>
          <cell r="AL68">
            <v>30</v>
          </cell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>
            <v>180</v>
          </cell>
          <cell r="BA68"/>
          <cell r="BB68">
            <v>30</v>
          </cell>
        </row>
        <row r="69">
          <cell r="B69" t="str">
            <v>BFCMB4</v>
          </cell>
          <cell r="C69" t="str">
            <v>Bufacomb in orabase 5 g (4)</v>
          </cell>
          <cell r="D69">
            <v>1</v>
          </cell>
          <cell r="E69" t="str">
            <v>tube</v>
          </cell>
          <cell r="F69"/>
          <cell r="G69"/>
          <cell r="H69"/>
          <cell r="I69">
            <v>15818.181818181816</v>
          </cell>
          <cell r="J69">
            <v>17400</v>
          </cell>
          <cell r="K69">
            <v>20880</v>
          </cell>
          <cell r="L69">
            <v>17400</v>
          </cell>
          <cell r="M69">
            <v>20900</v>
          </cell>
          <cell r="N69">
            <v>4</v>
          </cell>
          <cell r="O69"/>
          <cell r="P69">
            <v>4</v>
          </cell>
          <cell r="Q69" t="str">
            <v>H0208101</v>
          </cell>
          <cell r="R69">
            <v>45139</v>
          </cell>
          <cell r="S69" t="str">
            <v>KP01/03</v>
          </cell>
          <cell r="T69" t="str">
            <v>PT KUDAMAS JAYA MAKMUR SENTOSA</v>
          </cell>
          <cell r="U69"/>
          <cell r="V69"/>
          <cell r="W69"/>
          <cell r="X69"/>
          <cell r="Y69"/>
          <cell r="Z69"/>
          <cell r="AA69"/>
          <cell r="AB69"/>
          <cell r="AC69">
            <v>1</v>
          </cell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>
            <v>1</v>
          </cell>
          <cell r="AO69"/>
          <cell r="AP69"/>
          <cell r="AQ69"/>
          <cell r="AR69"/>
          <cell r="AS69">
            <v>1</v>
          </cell>
          <cell r="AT69"/>
          <cell r="AU69"/>
          <cell r="AV69"/>
          <cell r="AW69"/>
          <cell r="AX69"/>
          <cell r="AY69"/>
          <cell r="AZ69">
            <v>3</v>
          </cell>
          <cell r="BA69"/>
          <cell r="BB69">
            <v>1</v>
          </cell>
        </row>
        <row r="70">
          <cell r="B70" t="str">
            <v>BRCR1</v>
          </cell>
          <cell r="C70" t="str">
            <v>Burnazin Krim 35 gram</v>
          </cell>
          <cell r="D70">
            <v>1</v>
          </cell>
          <cell r="E70" t="str">
            <v>tube</v>
          </cell>
          <cell r="F70"/>
          <cell r="G70"/>
          <cell r="H70"/>
          <cell r="I70">
            <v>62272.727272727265</v>
          </cell>
          <cell r="J70">
            <v>68500</v>
          </cell>
          <cell r="K70">
            <v>82200</v>
          </cell>
          <cell r="L70">
            <v>68500</v>
          </cell>
          <cell r="M70">
            <v>82200</v>
          </cell>
          <cell r="N70">
            <v>6</v>
          </cell>
          <cell r="O70"/>
          <cell r="P70">
            <v>6</v>
          </cell>
          <cell r="Q70" t="str">
            <v>1AG1359</v>
          </cell>
          <cell r="R70">
            <v>45474</v>
          </cell>
          <cell r="S70" t="str">
            <v>KP11/4</v>
          </cell>
          <cell r="T70" t="str">
            <v>PT KUDAMAS JAYA MAKMUR SENTOSA</v>
          </cell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>
            <v>0</v>
          </cell>
          <cell r="BA70"/>
          <cell r="BB70">
            <v>6</v>
          </cell>
        </row>
        <row r="71">
          <cell r="B71" t="str">
            <v>BSCPS22</v>
          </cell>
          <cell r="C71" t="str">
            <v>Buscopan plus tablet 10 mg (2)</v>
          </cell>
          <cell r="D71">
            <v>100</v>
          </cell>
          <cell r="E71" t="str">
            <v>tablet</v>
          </cell>
          <cell r="F71"/>
          <cell r="G71"/>
          <cell r="H71"/>
          <cell r="I71">
            <v>4199.0652</v>
          </cell>
          <cell r="J71">
            <v>4618.9717200000005</v>
          </cell>
          <cell r="K71">
            <v>5542.7660640000004</v>
          </cell>
          <cell r="L71">
            <v>4700</v>
          </cell>
          <cell r="M71">
            <v>5600</v>
          </cell>
          <cell r="N71">
            <v>60</v>
          </cell>
          <cell r="O71"/>
          <cell r="P71">
            <v>60</v>
          </cell>
          <cell r="Q71" t="str">
            <v>21090506</v>
          </cell>
          <cell r="R71">
            <v>45170</v>
          </cell>
          <cell r="S71" t="str">
            <v>KP04/3</v>
          </cell>
          <cell r="T71" t="str">
            <v>PT Enseval Putera Megatrading</v>
          </cell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>
            <v>10</v>
          </cell>
          <cell r="AM71"/>
          <cell r="AN71"/>
          <cell r="AO71"/>
          <cell r="AP71"/>
          <cell r="AQ71">
            <v>20</v>
          </cell>
          <cell r="AR71"/>
          <cell r="AS71">
            <v>20</v>
          </cell>
          <cell r="AT71"/>
          <cell r="AU71"/>
          <cell r="AV71"/>
          <cell r="AW71"/>
          <cell r="AX71"/>
          <cell r="AY71"/>
          <cell r="AZ71">
            <v>50</v>
          </cell>
          <cell r="BA71"/>
          <cell r="BB71">
            <v>10</v>
          </cell>
        </row>
        <row r="72">
          <cell r="B72" t="str">
            <v>BSCPS13</v>
          </cell>
          <cell r="C72" t="str">
            <v>Buscopan tablet 10 mg (3)</v>
          </cell>
          <cell r="D72">
            <v>100</v>
          </cell>
          <cell r="E72" t="str">
            <v>tablet</v>
          </cell>
          <cell r="F72"/>
          <cell r="G72"/>
          <cell r="H72"/>
          <cell r="I72">
            <v>2947.272727272727</v>
          </cell>
          <cell r="J72">
            <v>3242</v>
          </cell>
          <cell r="K72">
            <v>3890.3999999999996</v>
          </cell>
          <cell r="L72">
            <v>3300</v>
          </cell>
          <cell r="M72">
            <v>3900</v>
          </cell>
          <cell r="N72">
            <v>0</v>
          </cell>
          <cell r="O72"/>
          <cell r="P72">
            <v>0</v>
          </cell>
          <cell r="Q72" t="str">
            <v>19060941</v>
          </cell>
          <cell r="R72">
            <v>44713</v>
          </cell>
          <cell r="S72" t="str">
            <v>KP10/1</v>
          </cell>
          <cell r="T72" t="str">
            <v>APOTEK BUMI MEDIKA GANESA</v>
          </cell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>
            <v>0</v>
          </cell>
          <cell r="BA72"/>
          <cell r="BB72">
            <v>0</v>
          </cell>
        </row>
        <row r="73">
          <cell r="B73" t="str">
            <v>BSCPS14</v>
          </cell>
          <cell r="C73" t="str">
            <v>Buscopan tablet 10 mg (4)</v>
          </cell>
          <cell r="D73">
            <v>100</v>
          </cell>
          <cell r="E73" t="str">
            <v>tablet</v>
          </cell>
          <cell r="F73"/>
          <cell r="G73"/>
          <cell r="H73"/>
          <cell r="I73">
            <v>3123.29</v>
          </cell>
          <cell r="J73">
            <v>3435.6190000000001</v>
          </cell>
          <cell r="K73">
            <v>4122.7428</v>
          </cell>
          <cell r="L73">
            <v>3500</v>
          </cell>
          <cell r="M73">
            <v>4200</v>
          </cell>
          <cell r="N73">
            <v>79</v>
          </cell>
          <cell r="O73"/>
          <cell r="P73">
            <v>79</v>
          </cell>
          <cell r="Q73" t="str">
            <v>21040213</v>
          </cell>
          <cell r="R73">
            <v>45352</v>
          </cell>
          <cell r="S73" t="str">
            <v>KP10/7</v>
          </cell>
          <cell r="T73" t="str">
            <v>PT.SINGGASANA WITRA SURYAMAS</v>
          </cell>
          <cell r="U73"/>
          <cell r="V73"/>
          <cell r="W73"/>
          <cell r="X73"/>
          <cell r="Y73"/>
          <cell r="Z73"/>
          <cell r="AA73"/>
          <cell r="AB73"/>
          <cell r="AC73">
            <v>10</v>
          </cell>
          <cell r="AD73">
            <v>10</v>
          </cell>
          <cell r="AE73"/>
          <cell r="AF73"/>
          <cell r="AG73"/>
          <cell r="AH73"/>
          <cell r="AI73"/>
          <cell r="AJ73"/>
          <cell r="AK73"/>
          <cell r="AL73"/>
          <cell r="AM73">
            <v>10</v>
          </cell>
          <cell r="AN73">
            <v>10</v>
          </cell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>
            <v>40</v>
          </cell>
          <cell r="BA73"/>
          <cell r="BB73">
            <v>39</v>
          </cell>
        </row>
        <row r="74">
          <cell r="B74" t="str">
            <v>CLDNX3</v>
          </cell>
          <cell r="C74" t="str">
            <v>Caladine Lotion 60 mL (3)</v>
          </cell>
          <cell r="D74">
            <v>1</v>
          </cell>
          <cell r="E74" t="str">
            <v>botol</v>
          </cell>
          <cell r="F74">
            <v>11865</v>
          </cell>
          <cell r="G74">
            <v>13051.500000000002</v>
          </cell>
          <cell r="H74">
            <v>15661.800000000001</v>
          </cell>
          <cell r="I74">
            <v>11865</v>
          </cell>
          <cell r="J74">
            <v>13051.500000000002</v>
          </cell>
          <cell r="K74">
            <v>15661.800000000001</v>
          </cell>
          <cell r="L74">
            <v>13100</v>
          </cell>
          <cell r="M74">
            <v>15700</v>
          </cell>
          <cell r="N74">
            <v>1</v>
          </cell>
          <cell r="O74"/>
          <cell r="P74">
            <v>1</v>
          </cell>
          <cell r="Q74" t="str">
            <v>I19009</v>
          </cell>
          <cell r="R74">
            <v>44805</v>
          </cell>
          <cell r="S74" t="str">
            <v>NA</v>
          </cell>
          <cell r="T74" t="str">
            <v>NA</v>
          </cell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>
            <v>1</v>
          </cell>
          <cell r="AV74"/>
          <cell r="AW74"/>
          <cell r="AX74"/>
          <cell r="AY74"/>
          <cell r="AZ74">
            <v>1</v>
          </cell>
          <cell r="BA74"/>
          <cell r="BB74">
            <v>0</v>
          </cell>
        </row>
        <row r="75">
          <cell r="B75" t="str">
            <v>CLCMS2</v>
          </cell>
          <cell r="C75" t="str">
            <v>Calcium Lactas Tablet (2)</v>
          </cell>
          <cell r="D75">
            <v>100</v>
          </cell>
          <cell r="E75" t="str">
            <v>tablet</v>
          </cell>
          <cell r="F75"/>
          <cell r="G75"/>
          <cell r="H75"/>
          <cell r="I75">
            <v>154.9</v>
          </cell>
          <cell r="J75">
            <v>170.39000000000001</v>
          </cell>
          <cell r="K75">
            <v>204.46800000000002</v>
          </cell>
          <cell r="L75">
            <v>200</v>
          </cell>
          <cell r="M75">
            <v>300</v>
          </cell>
          <cell r="N75">
            <v>100</v>
          </cell>
          <cell r="O75"/>
          <cell r="P75">
            <v>100</v>
          </cell>
          <cell r="Q75" t="str">
            <v>26322005</v>
          </cell>
          <cell r="R75">
            <v>44781</v>
          </cell>
          <cell r="S75" t="str">
            <v>KP01/008</v>
          </cell>
          <cell r="T75" t="str">
            <v>PT KIMIA FARMA</v>
          </cell>
          <cell r="U75"/>
          <cell r="V75"/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>
            <v>0</v>
          </cell>
          <cell r="BA75"/>
          <cell r="BB75">
            <v>100</v>
          </cell>
        </row>
        <row r="76">
          <cell r="B76" t="str">
            <v>CPTPS12</v>
          </cell>
          <cell r="C76" t="str">
            <v>Captopril tablet 12,5mg (2)</v>
          </cell>
          <cell r="D76">
            <v>100</v>
          </cell>
          <cell r="E76" t="str">
            <v>tablet</v>
          </cell>
          <cell r="F76"/>
          <cell r="G76"/>
          <cell r="H76"/>
          <cell r="I76">
            <v>60</v>
          </cell>
          <cell r="J76">
            <v>66</v>
          </cell>
          <cell r="K76">
            <v>79.2</v>
          </cell>
          <cell r="L76">
            <v>100</v>
          </cell>
          <cell r="M76">
            <v>100</v>
          </cell>
          <cell r="N76">
            <v>1701</v>
          </cell>
          <cell r="O76"/>
          <cell r="P76">
            <v>1701</v>
          </cell>
          <cell r="Q76" t="str">
            <v>G91874B</v>
          </cell>
          <cell r="R76">
            <v>45465</v>
          </cell>
          <cell r="S76">
            <v>2802653673</v>
          </cell>
          <cell r="T76" t="str">
            <v>PT KIMIA FARMA</v>
          </cell>
          <cell r="U76"/>
          <cell r="V76"/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>
            <v>0</v>
          </cell>
          <cell r="BA76"/>
          <cell r="BB76">
            <v>1701</v>
          </cell>
        </row>
        <row r="77">
          <cell r="B77" t="str">
            <v>CPTPS22</v>
          </cell>
          <cell r="C77" t="str">
            <v>Captopril tablet 25 mg (2)</v>
          </cell>
          <cell r="D77">
            <v>100</v>
          </cell>
          <cell r="E77" t="str">
            <v>tablet</v>
          </cell>
          <cell r="F77"/>
          <cell r="G77"/>
          <cell r="H77"/>
          <cell r="I77">
            <v>74.55</v>
          </cell>
          <cell r="J77">
            <v>82.00500000000001</v>
          </cell>
          <cell r="K77">
            <v>98.406000000000006</v>
          </cell>
          <cell r="L77">
            <v>100</v>
          </cell>
          <cell r="M77">
            <v>100</v>
          </cell>
          <cell r="N77">
            <v>62</v>
          </cell>
          <cell r="O77"/>
          <cell r="P77">
            <v>62</v>
          </cell>
          <cell r="Q77" t="str">
            <v>H92042B</v>
          </cell>
          <cell r="R77">
            <v>45486</v>
          </cell>
          <cell r="S77">
            <v>2802653673</v>
          </cell>
          <cell r="T77" t="str">
            <v>PT KIMIA FARMA</v>
          </cell>
          <cell r="U77"/>
          <cell r="V77"/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>
            <v>0</v>
          </cell>
          <cell r="BA77"/>
          <cell r="BB77">
            <v>62</v>
          </cell>
        </row>
        <row r="78">
          <cell r="B78" t="str">
            <v>CVPLX3</v>
          </cell>
          <cell r="C78" t="str">
            <v>Caviplex Kaplet (3)</v>
          </cell>
          <cell r="D78">
            <v>100</v>
          </cell>
          <cell r="E78" t="str">
            <v>tablet</v>
          </cell>
          <cell r="F78"/>
          <cell r="G78"/>
          <cell r="H78"/>
          <cell r="I78">
            <v>545.44000000000005</v>
          </cell>
          <cell r="J78">
            <v>599.98400000000015</v>
          </cell>
          <cell r="K78">
            <v>719.98080000000016</v>
          </cell>
          <cell r="L78">
            <v>600</v>
          </cell>
          <cell r="M78">
            <v>800</v>
          </cell>
          <cell r="N78">
            <v>352</v>
          </cell>
          <cell r="O78"/>
          <cell r="P78">
            <v>352</v>
          </cell>
          <cell r="Q78" t="str">
            <v>F1456465</v>
          </cell>
          <cell r="R78">
            <v>45536</v>
          </cell>
          <cell r="S78" t="str">
            <v>KP10/9</v>
          </cell>
          <cell r="T78" t="str">
            <v>PT.PLANET EXCELENCIA PHARMACY</v>
          </cell>
          <cell r="U78"/>
          <cell r="V78"/>
          <cell r="W78"/>
          <cell r="X78"/>
          <cell r="Y78"/>
          <cell r="Z78"/>
          <cell r="AA78"/>
          <cell r="AB78"/>
          <cell r="AC78"/>
          <cell r="AD78"/>
          <cell r="AE78"/>
          <cell r="AF78">
            <v>10</v>
          </cell>
          <cell r="AG78">
            <v>10</v>
          </cell>
          <cell r="AH78"/>
          <cell r="AI78"/>
          <cell r="AJ78"/>
          <cell r="AK78"/>
          <cell r="AL78">
            <v>40</v>
          </cell>
          <cell r="AM78"/>
          <cell r="AN78">
            <v>10</v>
          </cell>
          <cell r="AO78"/>
          <cell r="AP78"/>
          <cell r="AQ78">
            <v>30</v>
          </cell>
          <cell r="AR78">
            <v>60</v>
          </cell>
          <cell r="AS78">
            <v>20</v>
          </cell>
          <cell r="AT78"/>
          <cell r="AU78">
            <v>10</v>
          </cell>
          <cell r="AV78"/>
          <cell r="AW78"/>
          <cell r="AX78">
            <v>10</v>
          </cell>
          <cell r="AY78">
            <v>10</v>
          </cell>
          <cell r="AZ78">
            <v>210</v>
          </cell>
          <cell r="BA78"/>
          <cell r="BB78">
            <v>142</v>
          </cell>
        </row>
        <row r="79">
          <cell r="B79" t="str">
            <v>CFDRS14</v>
          </cell>
          <cell r="C79" t="str">
            <v>Cefadroxil kapsul 500 mg (4)</v>
          </cell>
          <cell r="D79">
            <v>100</v>
          </cell>
          <cell r="E79" t="str">
            <v>tablet</v>
          </cell>
          <cell r="F79"/>
          <cell r="G79"/>
          <cell r="H79"/>
          <cell r="I79">
            <v>549.9735280000001</v>
          </cell>
          <cell r="J79">
            <v>604.97088080000015</v>
          </cell>
          <cell r="K79">
            <v>725.9650569600002</v>
          </cell>
          <cell r="L79">
            <v>700</v>
          </cell>
          <cell r="M79">
            <v>800</v>
          </cell>
          <cell r="N79">
            <v>115</v>
          </cell>
          <cell r="O79"/>
          <cell r="P79">
            <v>115</v>
          </cell>
          <cell r="Q79" t="str">
            <v>KCFDC01060</v>
          </cell>
          <cell r="R79">
            <v>45322</v>
          </cell>
          <cell r="S79" t="str">
            <v>KP03/013</v>
          </cell>
          <cell r="T79" t="str">
            <v>PT ENSEVAL PUTERA MEGATRADING</v>
          </cell>
          <cell r="U79"/>
          <cell r="V79"/>
          <cell r="W79"/>
          <cell r="X79"/>
          <cell r="Y79"/>
          <cell r="Z79"/>
          <cell r="AA79"/>
          <cell r="AB79"/>
          <cell r="AC79">
            <v>20</v>
          </cell>
          <cell r="AD79">
            <v>10</v>
          </cell>
          <cell r="AE79"/>
          <cell r="AF79">
            <v>40</v>
          </cell>
          <cell r="AG79">
            <v>30</v>
          </cell>
          <cell r="AH79"/>
          <cell r="AI79"/>
          <cell r="AJ79"/>
          <cell r="AK79"/>
          <cell r="AL79">
            <v>15</v>
          </cell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>
            <v>115</v>
          </cell>
          <cell r="BA79"/>
          <cell r="BB79">
            <v>0</v>
          </cell>
        </row>
        <row r="80">
          <cell r="B80" t="str">
            <v>CFDRS16</v>
          </cell>
          <cell r="C80" t="str">
            <v>Cefadroxil kapsul 500 mg (6)</v>
          </cell>
          <cell r="D80">
            <v>100</v>
          </cell>
          <cell r="E80" t="str">
            <v>tablet</v>
          </cell>
          <cell r="F80"/>
          <cell r="G80"/>
          <cell r="H80"/>
          <cell r="I80">
            <v>736.36363636363626</v>
          </cell>
          <cell r="J80">
            <v>810</v>
          </cell>
          <cell r="K80">
            <v>972</v>
          </cell>
          <cell r="L80">
            <v>900</v>
          </cell>
          <cell r="M80">
            <v>1000</v>
          </cell>
          <cell r="N80">
            <v>0</v>
          </cell>
          <cell r="O80"/>
          <cell r="P80">
            <v>0</v>
          </cell>
          <cell r="Q80" t="str">
            <v>KCFDC91001</v>
          </cell>
          <cell r="R80">
            <v>45200</v>
          </cell>
          <cell r="S80" t="str">
            <v>KP10/1</v>
          </cell>
          <cell r="T80" t="str">
            <v>APOTEK BUMI MEDIKA GANESA</v>
          </cell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>
            <v>0</v>
          </cell>
          <cell r="BA80"/>
          <cell r="BB80">
            <v>0</v>
          </cell>
        </row>
        <row r="81">
          <cell r="B81" t="str">
            <v>CFDRS17</v>
          </cell>
          <cell r="C81" t="str">
            <v>Cefadroxil kapsul 500 mg (7)</v>
          </cell>
          <cell r="D81">
            <v>100</v>
          </cell>
          <cell r="E81" t="str">
            <v>tablet</v>
          </cell>
          <cell r="F81"/>
          <cell r="G81"/>
          <cell r="H81"/>
          <cell r="I81">
            <v>600</v>
          </cell>
          <cell r="J81">
            <v>660</v>
          </cell>
          <cell r="K81">
            <v>792</v>
          </cell>
          <cell r="L81">
            <v>700</v>
          </cell>
          <cell r="M81">
            <v>800</v>
          </cell>
          <cell r="N81"/>
          <cell r="O81">
            <v>200</v>
          </cell>
          <cell r="P81">
            <v>200</v>
          </cell>
          <cell r="Q81" t="str">
            <v>PA03T002</v>
          </cell>
          <cell r="R81">
            <v>46023</v>
          </cell>
          <cell r="S81" t="str">
            <v>KP05/12</v>
          </cell>
          <cell r="T81" t="str">
            <v>PT KUDAMAS JAYA MAKMUR SENTOSA</v>
          </cell>
          <cell r="U81"/>
          <cell r="V81"/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>
            <v>5</v>
          </cell>
          <cell r="AM81">
            <v>20</v>
          </cell>
          <cell r="AN81"/>
          <cell r="AO81"/>
          <cell r="AP81"/>
          <cell r="AQ81">
            <v>20</v>
          </cell>
          <cell r="AR81">
            <v>10</v>
          </cell>
          <cell r="AS81"/>
          <cell r="AT81"/>
          <cell r="AU81"/>
          <cell r="AV81"/>
          <cell r="AW81"/>
          <cell r="AX81">
            <v>10</v>
          </cell>
          <cell r="AY81">
            <v>10</v>
          </cell>
          <cell r="AZ81">
            <v>75</v>
          </cell>
          <cell r="BA81"/>
          <cell r="BB81">
            <v>125</v>
          </cell>
        </row>
        <row r="82">
          <cell r="B82" t="str">
            <v>CFDRL2</v>
          </cell>
          <cell r="C82" t="str">
            <v>Cefadroxil Sirup Kering 125 mg/5 mL (60 mL) (2)</v>
          </cell>
          <cell r="D82">
            <v>1</v>
          </cell>
          <cell r="E82" t="str">
            <v>botol</v>
          </cell>
          <cell r="F82"/>
          <cell r="G82"/>
          <cell r="H82"/>
          <cell r="I82">
            <v>5454.0779999999995</v>
          </cell>
          <cell r="J82">
            <v>5999.4858000000004</v>
          </cell>
          <cell r="K82">
            <v>7199.3829599999999</v>
          </cell>
          <cell r="L82">
            <v>6000</v>
          </cell>
          <cell r="M82">
            <v>7200</v>
          </cell>
          <cell r="N82">
            <v>2</v>
          </cell>
          <cell r="O82"/>
          <cell r="P82">
            <v>2</v>
          </cell>
          <cell r="Q82" t="str">
            <v>LCFDA00451</v>
          </cell>
          <cell r="R82">
            <v>44958</v>
          </cell>
          <cell r="S82" t="str">
            <v>KP03/04</v>
          </cell>
          <cell r="T82" t="str">
            <v xml:space="preserve">PT PLANET EXCELENCIA PHARMACY </v>
          </cell>
          <cell r="U82"/>
          <cell r="V82"/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>
            <v>0</v>
          </cell>
          <cell r="BA82"/>
          <cell r="BB82">
            <v>2</v>
          </cell>
        </row>
        <row r="83">
          <cell r="B83" t="str">
            <v>CEFXM13</v>
          </cell>
          <cell r="C83" t="str">
            <v>Cefixime Kapsul 100 mg (3)</v>
          </cell>
          <cell r="D83">
            <v>100</v>
          </cell>
          <cell r="E83" t="str">
            <v>kapsul</v>
          </cell>
          <cell r="F83"/>
          <cell r="G83"/>
          <cell r="H83"/>
          <cell r="I83">
            <v>991.73818181818172</v>
          </cell>
          <cell r="J83">
            <v>1090.912</v>
          </cell>
          <cell r="K83">
            <v>1309.0944</v>
          </cell>
          <cell r="L83">
            <v>1100</v>
          </cell>
          <cell r="M83">
            <v>1400</v>
          </cell>
          <cell r="N83">
            <v>46</v>
          </cell>
          <cell r="O83"/>
          <cell r="P83">
            <v>46</v>
          </cell>
          <cell r="Q83" t="str">
            <v xml:space="preserve"> LK04A014</v>
          </cell>
          <cell r="R83">
            <v>45566</v>
          </cell>
          <cell r="S83" t="str">
            <v>KP02/03</v>
          </cell>
          <cell r="T83" t="str">
            <v>PT SINGGASANA WITRA SURYAMAS</v>
          </cell>
          <cell r="U83"/>
          <cell r="V83"/>
          <cell r="W83"/>
          <cell r="X83"/>
          <cell r="Y83"/>
          <cell r="Z83"/>
          <cell r="AA83"/>
          <cell r="AB83"/>
          <cell r="AC83">
            <v>20</v>
          </cell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>
            <v>10</v>
          </cell>
          <cell r="AV83"/>
          <cell r="AW83"/>
          <cell r="AX83">
            <v>6</v>
          </cell>
          <cell r="AY83"/>
          <cell r="AZ83">
            <v>36</v>
          </cell>
          <cell r="BA83"/>
          <cell r="BB83">
            <v>10</v>
          </cell>
        </row>
        <row r="84">
          <cell r="B84" t="str">
            <v>CEFXM14</v>
          </cell>
          <cell r="C84" t="str">
            <v>Cefixime Kapsul 100 mg (4)</v>
          </cell>
          <cell r="D84">
            <v>50</v>
          </cell>
          <cell r="E84" t="str">
            <v>kapsul</v>
          </cell>
          <cell r="F84"/>
          <cell r="G84"/>
          <cell r="H84"/>
          <cell r="I84">
            <v>720.85</v>
          </cell>
          <cell r="J84">
            <v>792.93500000000006</v>
          </cell>
          <cell r="K84">
            <v>951.52200000000005</v>
          </cell>
          <cell r="L84">
            <v>800</v>
          </cell>
          <cell r="M84">
            <v>1000</v>
          </cell>
          <cell r="N84"/>
          <cell r="O84">
            <v>100</v>
          </cell>
          <cell r="P84">
            <v>100</v>
          </cell>
          <cell r="Q84" t="str">
            <v>KCFMB21266</v>
          </cell>
          <cell r="R84">
            <v>45292</v>
          </cell>
          <cell r="S84" t="str">
            <v>KP05/7</v>
          </cell>
          <cell r="T84" t="str">
            <v>PT PLANET EXCELENCIA PHARMACY</v>
          </cell>
          <cell r="U84"/>
          <cell r="V84"/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>
            <v>10</v>
          </cell>
          <cell r="AL84"/>
          <cell r="AM84">
            <v>10</v>
          </cell>
          <cell r="AN84">
            <v>20</v>
          </cell>
          <cell r="AO84"/>
          <cell r="AP84"/>
          <cell r="AQ84">
            <v>10</v>
          </cell>
          <cell r="AR84">
            <v>20</v>
          </cell>
          <cell r="AS84">
            <v>20</v>
          </cell>
          <cell r="AT84"/>
          <cell r="AU84">
            <v>10</v>
          </cell>
          <cell r="AV84"/>
          <cell r="AW84"/>
          <cell r="AX84"/>
          <cell r="AY84"/>
          <cell r="AZ84">
            <v>100</v>
          </cell>
          <cell r="BA84"/>
          <cell r="BB84">
            <v>0</v>
          </cell>
        </row>
        <row r="85">
          <cell r="B85" t="str">
            <v>CEFXM15</v>
          </cell>
          <cell r="C85" t="str">
            <v>Cefixime Kapsul 100 mg (5)</v>
          </cell>
          <cell r="D85">
            <v>50</v>
          </cell>
          <cell r="E85" t="str">
            <v>tablet</v>
          </cell>
          <cell r="F85"/>
          <cell r="G85"/>
          <cell r="H85"/>
          <cell r="I85">
            <v>700</v>
          </cell>
          <cell r="J85">
            <v>770</v>
          </cell>
          <cell r="K85">
            <v>924</v>
          </cell>
          <cell r="L85">
            <v>800</v>
          </cell>
          <cell r="M85">
            <v>1000</v>
          </cell>
          <cell r="N85"/>
          <cell r="O85">
            <v>50</v>
          </cell>
          <cell r="P85">
            <v>50</v>
          </cell>
          <cell r="Q85" t="str">
            <v xml:space="preserve"> KCFMB11251</v>
          </cell>
          <cell r="R85" t="str">
            <v>01/12/2023</v>
          </cell>
          <cell r="S85" t="str">
            <v>KP05/16</v>
          </cell>
          <cell r="T85" t="str">
            <v>APOTEK BUMI MEDIKA GANESA</v>
          </cell>
          <cell r="U85"/>
          <cell r="V85"/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>
            <v>0</v>
          </cell>
          <cell r="BA85"/>
          <cell r="BB85">
            <v>50</v>
          </cell>
        </row>
        <row r="86">
          <cell r="B86" t="str">
            <v>CEFXM2</v>
          </cell>
          <cell r="C86" t="str">
            <v xml:space="preserve">Cefixime Kapsul 200 mg </v>
          </cell>
          <cell r="D86">
            <v>100</v>
          </cell>
          <cell r="E86" t="str">
            <v>kapsul</v>
          </cell>
          <cell r="F86"/>
          <cell r="G86"/>
          <cell r="H86"/>
          <cell r="I86">
            <v>2185</v>
          </cell>
          <cell r="J86">
            <v>2403.5</v>
          </cell>
          <cell r="K86">
            <v>2884.2</v>
          </cell>
          <cell r="L86">
            <v>2500</v>
          </cell>
          <cell r="M86">
            <v>2900</v>
          </cell>
          <cell r="N86">
            <v>0</v>
          </cell>
          <cell r="O86"/>
          <cell r="P86">
            <v>0</v>
          </cell>
          <cell r="Q86" t="str">
            <v>TCETA10135</v>
          </cell>
          <cell r="R86">
            <v>45170</v>
          </cell>
          <cell r="S86" t="str">
            <v>KP01/01</v>
          </cell>
          <cell r="T86" t="str">
            <v>PT ENSEVAL PUTERA MEGATRADING</v>
          </cell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>
            <v>0</v>
          </cell>
          <cell r="BA86"/>
          <cell r="BB86">
            <v>0</v>
          </cell>
        </row>
        <row r="87">
          <cell r="B87" t="str">
            <v>CEFXM3</v>
          </cell>
          <cell r="C87" t="str">
            <v>Cefixime Kapsul 200 mg (3)</v>
          </cell>
          <cell r="D87">
            <v>100</v>
          </cell>
          <cell r="E87" t="str">
            <v>kapsul</v>
          </cell>
          <cell r="F87"/>
          <cell r="G87"/>
          <cell r="H87"/>
          <cell r="I87">
            <v>1772.6278</v>
          </cell>
          <cell r="J87">
            <v>1949.8905800000002</v>
          </cell>
          <cell r="K87">
            <v>2339.868696</v>
          </cell>
          <cell r="L87">
            <v>2000</v>
          </cell>
          <cell r="M87">
            <v>2400</v>
          </cell>
          <cell r="N87">
            <v>0</v>
          </cell>
          <cell r="O87"/>
          <cell r="P87">
            <v>0</v>
          </cell>
          <cell r="Q87" t="str">
            <v>LH21A004</v>
          </cell>
          <cell r="R87">
            <v>45139</v>
          </cell>
          <cell r="S87" t="str">
            <v>KP03/6</v>
          </cell>
          <cell r="T87" t="str">
            <v>PT SINGGASANA WITRA SURYAMAS</v>
          </cell>
          <cell r="U87"/>
          <cell r="V87"/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>
            <v>0</v>
          </cell>
          <cell r="BA87"/>
          <cell r="BB87">
            <v>0</v>
          </cell>
        </row>
        <row r="88">
          <cell r="B88" t="str">
            <v>CEFXM4</v>
          </cell>
          <cell r="C88" t="str">
            <v>Cefixime Kapsul 200 mg (4)</v>
          </cell>
          <cell r="D88">
            <v>100</v>
          </cell>
          <cell r="E88" t="str">
            <v>kapsul</v>
          </cell>
          <cell r="F88"/>
          <cell r="G88"/>
          <cell r="H88"/>
          <cell r="I88">
            <v>2185</v>
          </cell>
          <cell r="J88">
            <v>2403.5</v>
          </cell>
          <cell r="K88">
            <v>2884.2</v>
          </cell>
          <cell r="L88">
            <v>2500</v>
          </cell>
          <cell r="M88">
            <v>2900</v>
          </cell>
          <cell r="N88">
            <v>123</v>
          </cell>
          <cell r="O88"/>
          <cell r="P88">
            <v>123</v>
          </cell>
          <cell r="Q88" t="str">
            <v>TCTA20197</v>
          </cell>
          <cell r="R88">
            <v>45292</v>
          </cell>
          <cell r="S88" t="str">
            <v>KP04/3</v>
          </cell>
          <cell r="T88" t="str">
            <v>PT Enseval Putera Megatrading</v>
          </cell>
          <cell r="U88"/>
          <cell r="V88"/>
          <cell r="W88"/>
          <cell r="X88"/>
          <cell r="Y88"/>
          <cell r="Z88"/>
          <cell r="AA88"/>
          <cell r="AB88"/>
          <cell r="AC88">
            <v>30</v>
          </cell>
          <cell r="AD88">
            <v>10</v>
          </cell>
          <cell r="AE88">
            <v>10</v>
          </cell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>
            <v>40</v>
          </cell>
          <cell r="AV88"/>
          <cell r="AW88"/>
          <cell r="AX88">
            <v>20</v>
          </cell>
          <cell r="AY88">
            <v>10</v>
          </cell>
          <cell r="AZ88">
            <v>120</v>
          </cell>
          <cell r="BA88"/>
          <cell r="BB88">
            <v>3</v>
          </cell>
        </row>
        <row r="89">
          <cell r="B89" t="str">
            <v>CEFXM5</v>
          </cell>
          <cell r="C89" t="str">
            <v>Cefixime Kapsul 200 mg (5)</v>
          </cell>
          <cell r="D89">
            <v>100</v>
          </cell>
          <cell r="E89" t="str">
            <v>kapsul</v>
          </cell>
          <cell r="F89"/>
          <cell r="G89"/>
          <cell r="H89"/>
          <cell r="I89">
            <v>1585.6107999999999</v>
          </cell>
          <cell r="J89">
            <v>1744.1718800000001</v>
          </cell>
          <cell r="K89">
            <v>2093.0062560000001</v>
          </cell>
          <cell r="L89">
            <v>1800</v>
          </cell>
          <cell r="M89">
            <v>2100</v>
          </cell>
          <cell r="N89"/>
          <cell r="O89">
            <v>200</v>
          </cell>
          <cell r="P89">
            <v>200</v>
          </cell>
          <cell r="Q89" t="str">
            <v>52J0961</v>
          </cell>
          <cell r="R89">
            <v>45139</v>
          </cell>
          <cell r="S89" t="str">
            <v>KP05/7</v>
          </cell>
          <cell r="T89" t="str">
            <v>PT PLANET EXCELENCIA PHARMACY</v>
          </cell>
          <cell r="U89"/>
          <cell r="V89"/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>
            <v>50</v>
          </cell>
          <cell r="AL89">
            <v>6</v>
          </cell>
          <cell r="AM89">
            <v>20</v>
          </cell>
          <cell r="AN89">
            <v>40</v>
          </cell>
          <cell r="AO89"/>
          <cell r="AP89"/>
          <cell r="AQ89">
            <v>30</v>
          </cell>
          <cell r="AR89">
            <v>44</v>
          </cell>
          <cell r="AS89"/>
          <cell r="AT89"/>
          <cell r="AU89">
            <v>10</v>
          </cell>
          <cell r="AV89"/>
          <cell r="AW89"/>
          <cell r="AX89"/>
          <cell r="AY89"/>
          <cell r="AZ89">
            <v>200</v>
          </cell>
          <cell r="BA89"/>
          <cell r="BB89">
            <v>0</v>
          </cell>
        </row>
        <row r="90">
          <cell r="B90" t="str">
            <v>CFXMDS2</v>
          </cell>
          <cell r="C90" t="str">
            <v>Cefixime sirup kering 100 mg/5 mL (30 mL) (2)</v>
          </cell>
          <cell r="D90">
            <v>1</v>
          </cell>
          <cell r="E90" t="str">
            <v>botol</v>
          </cell>
          <cell r="F90"/>
          <cell r="G90"/>
          <cell r="H90"/>
          <cell r="I90">
            <v>18000</v>
          </cell>
          <cell r="J90">
            <v>19800</v>
          </cell>
          <cell r="K90">
            <v>23760</v>
          </cell>
          <cell r="L90">
            <v>19800</v>
          </cell>
          <cell r="M90">
            <v>23800</v>
          </cell>
          <cell r="N90">
            <v>1</v>
          </cell>
          <cell r="O90"/>
          <cell r="P90">
            <v>1</v>
          </cell>
          <cell r="Q90" t="str">
            <v>DCFMA10799</v>
          </cell>
          <cell r="R90">
            <v>45170</v>
          </cell>
          <cell r="S90" t="str">
            <v>KP11/2</v>
          </cell>
          <cell r="T90" t="str">
            <v>PT.ENSEVAL PUTERA MEGATRADING</v>
          </cell>
          <cell r="U90"/>
          <cell r="V90"/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>
            <v>0</v>
          </cell>
          <cell r="BA90"/>
          <cell r="BB90">
            <v>1</v>
          </cell>
        </row>
        <row r="91">
          <cell r="B91" t="str">
            <v>CNLTR3</v>
          </cell>
          <cell r="C91" t="str">
            <v>Cendo Lyteers MND (3)</v>
          </cell>
          <cell r="D91">
            <v>1</v>
          </cell>
          <cell r="E91" t="str">
            <v>Strip</v>
          </cell>
          <cell r="F91"/>
          <cell r="G91"/>
          <cell r="H91"/>
          <cell r="I91">
            <v>17902.5</v>
          </cell>
          <cell r="J91">
            <v>19692.75</v>
          </cell>
          <cell r="K91">
            <v>23631.3</v>
          </cell>
          <cell r="L91">
            <v>19700</v>
          </cell>
          <cell r="M91">
            <v>23700</v>
          </cell>
          <cell r="N91">
            <v>6</v>
          </cell>
          <cell r="O91"/>
          <cell r="P91">
            <v>6</v>
          </cell>
          <cell r="Q91" t="str">
            <v>1L61117</v>
          </cell>
          <cell r="R91">
            <v>45383</v>
          </cell>
          <cell r="S91" t="str">
            <v>201906181145</v>
          </cell>
          <cell r="T91" t="str">
            <v>PT. KIMIA FARMA</v>
          </cell>
          <cell r="U91"/>
          <cell r="V91"/>
          <cell r="W91"/>
          <cell r="X91"/>
          <cell r="Y91"/>
          <cell r="Z91"/>
          <cell r="AA91"/>
          <cell r="AB91"/>
          <cell r="AC91">
            <v>1</v>
          </cell>
          <cell r="AD91"/>
          <cell r="AE91"/>
          <cell r="AF91"/>
          <cell r="AG91"/>
          <cell r="AH91"/>
          <cell r="AI91"/>
          <cell r="AJ91"/>
          <cell r="AK91"/>
          <cell r="AL91">
            <v>1</v>
          </cell>
          <cell r="AM91"/>
          <cell r="AN91">
            <v>3</v>
          </cell>
          <cell r="AO91"/>
          <cell r="AP91"/>
          <cell r="AQ91">
            <v>1</v>
          </cell>
          <cell r="AR91"/>
          <cell r="AS91"/>
          <cell r="AT91"/>
          <cell r="AU91"/>
          <cell r="AV91"/>
          <cell r="AW91"/>
          <cell r="AX91"/>
          <cell r="AY91"/>
          <cell r="AZ91">
            <v>6</v>
          </cell>
          <cell r="BA91"/>
          <cell r="BB91">
            <v>0</v>
          </cell>
        </row>
        <row r="92">
          <cell r="B92" t="str">
            <v>CNLTR4</v>
          </cell>
          <cell r="C92" t="str">
            <v>Cendo Lyteers MND (4)</v>
          </cell>
          <cell r="D92">
            <v>1</v>
          </cell>
          <cell r="E92" t="str">
            <v>Strip</v>
          </cell>
          <cell r="F92"/>
          <cell r="G92"/>
          <cell r="H92"/>
          <cell r="I92">
            <v>17325</v>
          </cell>
          <cell r="J92">
            <v>19057.5</v>
          </cell>
          <cell r="K92">
            <v>22869</v>
          </cell>
          <cell r="L92">
            <v>19100</v>
          </cell>
          <cell r="M92">
            <v>22900</v>
          </cell>
          <cell r="N92"/>
          <cell r="O92">
            <v>12</v>
          </cell>
          <cell r="P92">
            <v>12</v>
          </cell>
          <cell r="Q92" t="str">
            <v>2L60207</v>
          </cell>
          <cell r="R92">
            <v>45689</v>
          </cell>
          <cell r="S92" t="str">
            <v>KP05/9</v>
          </cell>
          <cell r="T92" t="str">
            <v>PT Coronet Crown</v>
          </cell>
          <cell r="U92"/>
          <cell r="V92"/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>
            <v>1</v>
          </cell>
          <cell r="AS92"/>
          <cell r="AT92"/>
          <cell r="AU92"/>
          <cell r="AV92"/>
          <cell r="AW92"/>
          <cell r="AX92">
            <v>1</v>
          </cell>
          <cell r="AY92">
            <v>1</v>
          </cell>
          <cell r="AZ92">
            <v>3</v>
          </cell>
          <cell r="BA92"/>
          <cell r="BB92">
            <v>9</v>
          </cell>
        </row>
        <row r="93">
          <cell r="B93" t="str">
            <v>CNMYCC2</v>
          </cell>
          <cell r="C93" t="str">
            <v>Cendo Mycos EO 5 gram (2)</v>
          </cell>
          <cell r="D93">
            <v>1</v>
          </cell>
          <cell r="E93" t="str">
            <v>tube</v>
          </cell>
          <cell r="F93"/>
          <cell r="G93"/>
          <cell r="H93"/>
          <cell r="I93">
            <v>23887.5</v>
          </cell>
          <cell r="J93">
            <v>26276.250000000004</v>
          </cell>
          <cell r="K93">
            <v>31531.500000000004</v>
          </cell>
          <cell r="L93">
            <v>26300</v>
          </cell>
          <cell r="M93">
            <v>31600</v>
          </cell>
          <cell r="N93">
            <v>4</v>
          </cell>
          <cell r="O93"/>
          <cell r="P93">
            <v>4</v>
          </cell>
          <cell r="Q93" t="str">
            <v>951003</v>
          </cell>
          <cell r="R93">
            <v>44835</v>
          </cell>
          <cell r="S93" t="str">
            <v>KP01/004</v>
          </cell>
          <cell r="T93" t="str">
            <v xml:space="preserve">PT COMBI PUTRA </v>
          </cell>
          <cell r="U93"/>
          <cell r="V93"/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>
            <v>0</v>
          </cell>
          <cell r="BA93"/>
          <cell r="BB93">
            <v>4</v>
          </cell>
        </row>
        <row r="94">
          <cell r="B94" t="str">
            <v>CTRZNL3</v>
          </cell>
          <cell r="C94" t="str">
            <v>Cetirizine  Sirup 5mg/5mL (60mL)/ (3)</v>
          </cell>
          <cell r="D94">
            <v>1</v>
          </cell>
          <cell r="E94" t="str">
            <v>botol</v>
          </cell>
          <cell r="F94"/>
          <cell r="G94"/>
          <cell r="H94"/>
          <cell r="I94">
            <v>9750</v>
          </cell>
          <cell r="J94">
            <v>10725</v>
          </cell>
          <cell r="K94">
            <v>12870</v>
          </cell>
          <cell r="L94">
            <v>10800</v>
          </cell>
          <cell r="M94">
            <v>12900</v>
          </cell>
          <cell r="N94">
            <v>2</v>
          </cell>
          <cell r="O94"/>
          <cell r="P94">
            <v>2</v>
          </cell>
          <cell r="Q94" t="str">
            <v>25421E0010</v>
          </cell>
          <cell r="R94">
            <v>45413</v>
          </cell>
          <cell r="S94" t="str">
            <v>KP09/09</v>
          </cell>
          <cell r="T94" t="str">
            <v>PT.PENTA VALENT</v>
          </cell>
          <cell r="U94"/>
          <cell r="V94"/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>
            <v>0</v>
          </cell>
          <cell r="BA94"/>
          <cell r="BB94">
            <v>2</v>
          </cell>
        </row>
        <row r="95">
          <cell r="B95" t="str">
            <v>CTRZNL5</v>
          </cell>
          <cell r="C95" t="str">
            <v>Cetirizine  Sirup 5mg/5mL (60mL)/ (5)</v>
          </cell>
          <cell r="D95">
            <v>1</v>
          </cell>
          <cell r="E95" t="str">
            <v>botol</v>
          </cell>
          <cell r="F95"/>
          <cell r="G95"/>
          <cell r="H95"/>
          <cell r="I95">
            <v>3305.454545454545</v>
          </cell>
          <cell r="J95">
            <v>3636</v>
          </cell>
          <cell r="K95">
            <v>4363.2</v>
          </cell>
          <cell r="L95">
            <v>3700</v>
          </cell>
          <cell r="M95">
            <v>4400</v>
          </cell>
          <cell r="N95">
            <v>1</v>
          </cell>
          <cell r="O95"/>
          <cell r="P95">
            <v>1</v>
          </cell>
          <cell r="Q95" t="str">
            <v>S01007BB</v>
          </cell>
          <cell r="R95">
            <v>45292</v>
          </cell>
          <cell r="S95" t="str">
            <v>KP02/5</v>
          </cell>
          <cell r="T95" t="str">
            <v>PT. PLANET EXCELENCIA PHARMACY</v>
          </cell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>
            <v>0</v>
          </cell>
          <cell r="BA95"/>
          <cell r="BB95">
            <v>1</v>
          </cell>
        </row>
        <row r="96">
          <cell r="B96" t="str">
            <v>CTRZS4</v>
          </cell>
          <cell r="C96" t="str">
            <v>Cetirizine 10 mg tablet (4)</v>
          </cell>
          <cell r="D96">
            <v>100</v>
          </cell>
          <cell r="E96" t="str">
            <v>tablet</v>
          </cell>
          <cell r="F96"/>
          <cell r="G96"/>
          <cell r="H96"/>
          <cell r="I96">
            <v>199.101</v>
          </cell>
          <cell r="J96">
            <v>219.01110000000003</v>
          </cell>
          <cell r="K96">
            <v>262.81332000000003</v>
          </cell>
          <cell r="L96">
            <v>300</v>
          </cell>
          <cell r="M96">
            <v>300</v>
          </cell>
          <cell r="N96">
            <v>0</v>
          </cell>
          <cell r="O96"/>
          <cell r="P96">
            <v>0</v>
          </cell>
          <cell r="Q96" t="str">
            <v>20622A0010</v>
          </cell>
          <cell r="R96">
            <v>45292</v>
          </cell>
          <cell r="S96" t="str">
            <v>KP10/15</v>
          </cell>
          <cell r="T96" t="str">
            <v>PT.ENSEVAL PUTERA MEGATRADING</v>
          </cell>
          <cell r="U96"/>
          <cell r="V96"/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>
            <v>0</v>
          </cell>
          <cell r="BA96"/>
          <cell r="BB96">
            <v>0</v>
          </cell>
        </row>
        <row r="97">
          <cell r="B97" t="str">
            <v>CTRZS5</v>
          </cell>
          <cell r="C97" t="str">
            <v>Cetirizine 10 mg tablet (5)</v>
          </cell>
          <cell r="D97">
            <v>100</v>
          </cell>
          <cell r="E97" t="str">
            <v>tablet</v>
          </cell>
          <cell r="F97"/>
          <cell r="G97"/>
          <cell r="H97"/>
          <cell r="I97">
            <v>199.101</v>
          </cell>
          <cell r="J97">
            <v>219.01110000000003</v>
          </cell>
          <cell r="K97">
            <v>262.81332000000003</v>
          </cell>
          <cell r="L97">
            <v>300</v>
          </cell>
          <cell r="M97">
            <v>300</v>
          </cell>
          <cell r="N97">
            <v>0</v>
          </cell>
          <cell r="O97"/>
          <cell r="P97">
            <v>0</v>
          </cell>
          <cell r="Q97" t="str">
            <v>20622A0010</v>
          </cell>
          <cell r="R97">
            <v>45292</v>
          </cell>
          <cell r="S97" t="str">
            <v>KP10/15</v>
          </cell>
          <cell r="T97" t="str">
            <v>PT.ENSEVAL PUTERA MEGATRADING</v>
          </cell>
          <cell r="U97"/>
          <cell r="V97"/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>
            <v>0</v>
          </cell>
          <cell r="BA97"/>
          <cell r="BB97">
            <v>0</v>
          </cell>
        </row>
        <row r="98">
          <cell r="B98" t="str">
            <v>CTRZS6</v>
          </cell>
          <cell r="C98" t="str">
            <v>Cetirizine 10 mg tablet (6)</v>
          </cell>
          <cell r="D98">
            <v>100</v>
          </cell>
          <cell r="E98" t="str">
            <v>tablet</v>
          </cell>
          <cell r="F98"/>
          <cell r="G98"/>
          <cell r="H98"/>
          <cell r="I98">
            <v>199.101</v>
          </cell>
          <cell r="J98">
            <v>219.01110000000003</v>
          </cell>
          <cell r="K98">
            <v>262.81332000000003</v>
          </cell>
          <cell r="L98">
            <v>300</v>
          </cell>
          <cell r="M98">
            <v>300</v>
          </cell>
          <cell r="N98">
            <v>105</v>
          </cell>
          <cell r="O98"/>
          <cell r="P98">
            <v>105</v>
          </cell>
          <cell r="Q98" t="str">
            <v>HTCTRC21076</v>
          </cell>
          <cell r="R98">
            <v>45292</v>
          </cell>
          <cell r="S98" t="str">
            <v>KP04/3</v>
          </cell>
          <cell r="T98" t="str">
            <v>PT Enseval Putera Megatrading</v>
          </cell>
          <cell r="U98"/>
          <cell r="V98"/>
          <cell r="W98"/>
          <cell r="X98"/>
          <cell r="Y98"/>
          <cell r="Z98"/>
          <cell r="AA98"/>
          <cell r="AB98"/>
          <cell r="AC98">
            <v>20</v>
          </cell>
          <cell r="AD98">
            <v>60</v>
          </cell>
          <cell r="AE98">
            <v>10</v>
          </cell>
          <cell r="AF98">
            <v>15</v>
          </cell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>
            <v>105</v>
          </cell>
          <cell r="BA98"/>
          <cell r="BB98">
            <v>0</v>
          </cell>
        </row>
        <row r="99">
          <cell r="B99" t="str">
            <v>CTRZS7</v>
          </cell>
          <cell r="C99" t="str">
            <v>Cetirizine 10 mg tablet (7)</v>
          </cell>
          <cell r="D99">
            <v>100</v>
          </cell>
          <cell r="E99" t="str">
            <v>tablet</v>
          </cell>
          <cell r="F99"/>
          <cell r="G99"/>
          <cell r="H99"/>
          <cell r="I99">
            <v>165.90909090909091</v>
          </cell>
          <cell r="J99">
            <v>182.5</v>
          </cell>
          <cell r="K99">
            <v>219</v>
          </cell>
          <cell r="L99">
            <v>200</v>
          </cell>
          <cell r="M99">
            <v>300</v>
          </cell>
          <cell r="N99"/>
          <cell r="O99">
            <v>500</v>
          </cell>
          <cell r="P99">
            <v>500</v>
          </cell>
          <cell r="Q99" t="str">
            <v>HTCTRC21079</v>
          </cell>
          <cell r="R99">
            <v>45323</v>
          </cell>
          <cell r="S99" t="str">
            <v>KP05/2</v>
          </cell>
          <cell r="T99" t="str">
            <v>PT KUDAMAS JAYA MAKMUR SENTOSA</v>
          </cell>
          <cell r="U99"/>
          <cell r="V99"/>
          <cell r="W99"/>
          <cell r="X99"/>
          <cell r="Y99"/>
          <cell r="Z99"/>
          <cell r="AA99"/>
          <cell r="AB99"/>
          <cell r="AC99"/>
          <cell r="AD99"/>
          <cell r="AE99"/>
          <cell r="AF99">
            <v>25</v>
          </cell>
          <cell r="AG99">
            <v>10</v>
          </cell>
          <cell r="AH99"/>
          <cell r="AI99"/>
          <cell r="AJ99"/>
          <cell r="AK99">
            <v>30</v>
          </cell>
          <cell r="AL99">
            <v>20</v>
          </cell>
          <cell r="AM99">
            <v>10</v>
          </cell>
          <cell r="AN99">
            <v>10</v>
          </cell>
          <cell r="AO99"/>
          <cell r="AP99"/>
          <cell r="AQ99">
            <v>50</v>
          </cell>
          <cell r="AR99">
            <v>50</v>
          </cell>
          <cell r="AS99">
            <v>36</v>
          </cell>
          <cell r="AT99"/>
          <cell r="AU99">
            <v>5</v>
          </cell>
          <cell r="AV99"/>
          <cell r="AW99"/>
          <cell r="AX99">
            <v>50</v>
          </cell>
          <cell r="AY99">
            <v>30</v>
          </cell>
          <cell r="AZ99">
            <v>326</v>
          </cell>
          <cell r="BA99"/>
          <cell r="BB99">
            <v>174</v>
          </cell>
        </row>
        <row r="100">
          <cell r="B100" t="str">
            <v>CRPNC1</v>
          </cell>
          <cell r="C100" t="str">
            <v>Chloramphenicol 250 mg kapsul</v>
          </cell>
          <cell r="D100">
            <v>100</v>
          </cell>
          <cell r="E100" t="str">
            <v>kapsul</v>
          </cell>
          <cell r="F100"/>
          <cell r="G100"/>
          <cell r="H100"/>
          <cell r="I100">
            <v>450.48129999999998</v>
          </cell>
          <cell r="J100">
            <v>495.52942999999999</v>
          </cell>
          <cell r="K100">
            <v>594.63531599999999</v>
          </cell>
          <cell r="L100">
            <v>500</v>
          </cell>
          <cell r="M100">
            <v>600</v>
          </cell>
          <cell r="N100">
            <v>100</v>
          </cell>
          <cell r="O100"/>
          <cell r="P100">
            <v>100</v>
          </cell>
          <cell r="Q100" t="str">
            <v>1908-01-251</v>
          </cell>
          <cell r="R100">
            <v>45139</v>
          </cell>
          <cell r="S100" t="str">
            <v>FKT/BDG/2019/00019413</v>
          </cell>
          <cell r="T100" t="str">
            <v>PT RAJAWALI NUSINDO</v>
          </cell>
          <cell r="U100"/>
          <cell r="V100"/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>
            <v>0</v>
          </cell>
          <cell r="BA100"/>
          <cell r="BB100">
            <v>100</v>
          </cell>
        </row>
        <row r="101">
          <cell r="B101" t="str">
            <v>CTM0S2</v>
          </cell>
          <cell r="C101" t="str">
            <v>Chlorfeniramin tablet 4 mg (CTM) (2)</v>
          </cell>
          <cell r="D101">
            <v>100</v>
          </cell>
          <cell r="E101" t="str">
            <v>tablet</v>
          </cell>
          <cell r="F101"/>
          <cell r="G101"/>
          <cell r="H101"/>
          <cell r="I101">
            <v>81.818181818181813</v>
          </cell>
          <cell r="J101">
            <v>90</v>
          </cell>
          <cell r="K101">
            <v>108</v>
          </cell>
          <cell r="L101">
            <v>100</v>
          </cell>
          <cell r="M101">
            <v>200</v>
          </cell>
          <cell r="N101">
            <v>57</v>
          </cell>
          <cell r="O101"/>
          <cell r="P101">
            <v>57</v>
          </cell>
          <cell r="Q101" t="str">
            <v>00708101</v>
          </cell>
          <cell r="R101">
            <v>45870</v>
          </cell>
          <cell r="S101" t="str">
            <v>KP01/03</v>
          </cell>
          <cell r="T101" t="str">
            <v>PT KUDAMAS JAYA MAKMUR SENTOSA</v>
          </cell>
          <cell r="U101"/>
          <cell r="V101"/>
          <cell r="W101"/>
          <cell r="X101"/>
          <cell r="Y101"/>
          <cell r="Z101"/>
          <cell r="AA101"/>
          <cell r="AB101"/>
          <cell r="AC101"/>
          <cell r="AD101"/>
          <cell r="AE101"/>
          <cell r="AF101">
            <v>30</v>
          </cell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>
            <v>30</v>
          </cell>
          <cell r="BA101"/>
          <cell r="BB101">
            <v>27</v>
          </cell>
        </row>
        <row r="102">
          <cell r="B102" t="str">
            <v>CPRFS5</v>
          </cell>
          <cell r="C102" t="str">
            <v>Ciprofloxacin kaplet 500 mg (5)</v>
          </cell>
          <cell r="D102">
            <v>100</v>
          </cell>
          <cell r="E102" t="str">
            <v>kaplet</v>
          </cell>
          <cell r="F102"/>
          <cell r="G102"/>
          <cell r="H102"/>
          <cell r="I102">
            <v>430</v>
          </cell>
          <cell r="J102">
            <v>473.00000000000006</v>
          </cell>
          <cell r="K102">
            <v>567.6</v>
          </cell>
          <cell r="L102">
            <v>500</v>
          </cell>
          <cell r="M102">
            <v>600</v>
          </cell>
          <cell r="N102">
            <v>428</v>
          </cell>
          <cell r="O102"/>
          <cell r="P102">
            <v>428</v>
          </cell>
          <cell r="Q102" t="str">
            <v>HTCFXC95679</v>
          </cell>
          <cell r="R102">
            <v>45199</v>
          </cell>
          <cell r="S102" t="str">
            <v>KP01/013</v>
          </cell>
          <cell r="T102" t="str">
            <v>PT ENSEVAL PUTRA MEGATRADING</v>
          </cell>
          <cell r="U102"/>
          <cell r="V102"/>
          <cell r="W102"/>
          <cell r="X102"/>
          <cell r="Y102"/>
          <cell r="Z102"/>
          <cell r="AA102"/>
          <cell r="AB102"/>
          <cell r="AC102"/>
          <cell r="AD102"/>
          <cell r="AE102">
            <v>6</v>
          </cell>
          <cell r="AF102"/>
          <cell r="AG102"/>
          <cell r="AH102"/>
          <cell r="AI102"/>
          <cell r="AJ102"/>
          <cell r="AK102"/>
          <cell r="AL102"/>
          <cell r="AM102"/>
          <cell r="AN102">
            <v>10</v>
          </cell>
          <cell r="AO102"/>
          <cell r="AP102"/>
          <cell r="AQ102">
            <v>15</v>
          </cell>
          <cell r="AR102"/>
          <cell r="AS102"/>
          <cell r="AT102"/>
          <cell r="AU102"/>
          <cell r="AV102"/>
          <cell r="AW102"/>
          <cell r="AX102"/>
          <cell r="AY102"/>
          <cell r="AZ102">
            <v>31</v>
          </cell>
          <cell r="BA102"/>
          <cell r="BB102">
            <v>397</v>
          </cell>
        </row>
        <row r="103">
          <cell r="B103" t="str">
            <v>CLNDS14</v>
          </cell>
          <cell r="C103" t="str">
            <v>Clindamycin  kapsul 150 mg (4)</v>
          </cell>
          <cell r="D103">
            <v>50</v>
          </cell>
          <cell r="E103" t="str">
            <v>kapsul</v>
          </cell>
          <cell r="F103"/>
          <cell r="G103"/>
          <cell r="H103"/>
          <cell r="I103">
            <v>1212.1199999999999</v>
          </cell>
          <cell r="J103">
            <v>1333.3319999999999</v>
          </cell>
          <cell r="K103">
            <v>1599.9983999999997</v>
          </cell>
          <cell r="L103">
            <v>1400</v>
          </cell>
          <cell r="M103">
            <v>1600</v>
          </cell>
          <cell r="N103">
            <v>107</v>
          </cell>
          <cell r="O103"/>
          <cell r="P103">
            <v>107</v>
          </cell>
          <cell r="Q103">
            <v>36437001</v>
          </cell>
          <cell r="R103">
            <v>45292</v>
          </cell>
          <cell r="S103" t="str">
            <v>NA</v>
          </cell>
          <cell r="T103" t="str">
            <v>NA</v>
          </cell>
          <cell r="U103"/>
          <cell r="V103"/>
          <cell r="W103"/>
          <cell r="X103"/>
          <cell r="Y103"/>
          <cell r="Z103"/>
          <cell r="AA103"/>
          <cell r="AB103"/>
          <cell r="AC103"/>
          <cell r="AD103">
            <v>10</v>
          </cell>
          <cell r="AE103"/>
          <cell r="AF103"/>
          <cell r="AG103"/>
          <cell r="AH103"/>
          <cell r="AI103"/>
          <cell r="AJ103"/>
          <cell r="AK103"/>
          <cell r="AL103">
            <v>20</v>
          </cell>
          <cell r="AM103"/>
          <cell r="AN103">
            <v>10</v>
          </cell>
          <cell r="AO103"/>
          <cell r="AP103"/>
          <cell r="AQ103">
            <v>10</v>
          </cell>
          <cell r="AR103"/>
          <cell r="AS103">
            <v>20</v>
          </cell>
          <cell r="AT103"/>
          <cell r="AU103"/>
          <cell r="AV103"/>
          <cell r="AW103"/>
          <cell r="AX103"/>
          <cell r="AY103"/>
          <cell r="AZ103">
            <v>70</v>
          </cell>
          <cell r="BA103"/>
          <cell r="BB103">
            <v>37</v>
          </cell>
        </row>
        <row r="104">
          <cell r="B104" t="str">
            <v>CLNDS15</v>
          </cell>
          <cell r="C104" t="str">
            <v>Clindamycin  kapsul 150 mg (5)</v>
          </cell>
          <cell r="D104">
            <v>100</v>
          </cell>
          <cell r="E104" t="str">
            <v>kapsul</v>
          </cell>
          <cell r="F104"/>
          <cell r="G104"/>
          <cell r="H104"/>
          <cell r="I104">
            <v>679.09090909090901</v>
          </cell>
          <cell r="J104">
            <v>747</v>
          </cell>
          <cell r="K104">
            <v>896.4</v>
          </cell>
          <cell r="L104">
            <v>800</v>
          </cell>
          <cell r="M104">
            <v>900</v>
          </cell>
          <cell r="N104"/>
          <cell r="O104">
            <v>100</v>
          </cell>
          <cell r="P104">
            <v>100</v>
          </cell>
          <cell r="Q104" t="str">
            <v>53A0640</v>
          </cell>
          <cell r="R104">
            <v>45778</v>
          </cell>
          <cell r="S104" t="str">
            <v>KP05/2</v>
          </cell>
          <cell r="T104" t="str">
            <v>PT KUDAMAS JAYA MAKMUR SENTOSA</v>
          </cell>
          <cell r="U104"/>
          <cell r="V104"/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>
            <v>0</v>
          </cell>
          <cell r="BA104"/>
          <cell r="BB104">
            <v>100</v>
          </cell>
        </row>
        <row r="105">
          <cell r="B105" t="str">
            <v>CLNDS2</v>
          </cell>
          <cell r="C105" t="str">
            <v>Clindamycin kapsul 300 mg</v>
          </cell>
          <cell r="D105">
            <v>50</v>
          </cell>
          <cell r="E105" t="str">
            <v>kapsul</v>
          </cell>
          <cell r="F105">
            <v>1250</v>
          </cell>
          <cell r="G105">
            <v>1375</v>
          </cell>
          <cell r="H105">
            <v>1650</v>
          </cell>
          <cell r="I105">
            <v>1300</v>
          </cell>
          <cell r="J105">
            <v>1430.0000000000002</v>
          </cell>
          <cell r="K105">
            <v>1716.0000000000002</v>
          </cell>
          <cell r="L105">
            <v>1500</v>
          </cell>
          <cell r="M105">
            <v>1800</v>
          </cell>
          <cell r="N105">
            <v>70</v>
          </cell>
          <cell r="O105"/>
          <cell r="P105">
            <v>70</v>
          </cell>
          <cell r="Q105">
            <v>1808011</v>
          </cell>
          <cell r="R105">
            <v>44816</v>
          </cell>
          <cell r="S105">
            <v>2801956245</v>
          </cell>
          <cell r="T105" t="str">
            <v>PT. KIMIA FARMA</v>
          </cell>
          <cell r="U105"/>
          <cell r="V105"/>
          <cell r="W105"/>
          <cell r="X105"/>
          <cell r="Y105"/>
          <cell r="Z105"/>
          <cell r="AA105"/>
          <cell r="AB105"/>
          <cell r="AC105"/>
          <cell r="AD105">
            <v>10</v>
          </cell>
          <cell r="AE105">
            <v>10</v>
          </cell>
          <cell r="AF105"/>
          <cell r="AG105"/>
          <cell r="AH105"/>
          <cell r="AI105"/>
          <cell r="AJ105"/>
          <cell r="AK105"/>
          <cell r="AL105">
            <v>10</v>
          </cell>
          <cell r="AM105"/>
          <cell r="AN105"/>
          <cell r="AO105"/>
          <cell r="AP105"/>
          <cell r="AQ105"/>
          <cell r="AR105">
            <v>10</v>
          </cell>
          <cell r="AS105"/>
          <cell r="AT105"/>
          <cell r="AU105"/>
          <cell r="AV105"/>
          <cell r="AW105"/>
          <cell r="AX105">
            <v>10</v>
          </cell>
          <cell r="AY105"/>
          <cell r="AZ105">
            <v>50</v>
          </cell>
          <cell r="BA105"/>
          <cell r="BB105">
            <v>20</v>
          </cell>
        </row>
        <row r="106">
          <cell r="B106" t="str">
            <v>CLNDS22</v>
          </cell>
          <cell r="C106" t="str">
            <v>Clindamycin kapsul 300 mg (2)</v>
          </cell>
          <cell r="D106">
            <v>50</v>
          </cell>
          <cell r="E106" t="str">
            <v>kapsul</v>
          </cell>
          <cell r="F106"/>
          <cell r="G106"/>
          <cell r="H106"/>
          <cell r="I106">
            <v>1300</v>
          </cell>
          <cell r="J106">
            <v>1430.0000000000002</v>
          </cell>
          <cell r="K106">
            <v>1716.0000000000002</v>
          </cell>
          <cell r="L106">
            <v>1500</v>
          </cell>
          <cell r="M106">
            <v>1800</v>
          </cell>
          <cell r="N106">
            <v>96</v>
          </cell>
          <cell r="O106"/>
          <cell r="P106">
            <v>96</v>
          </cell>
          <cell r="Q106" t="str">
            <v>19CL2005</v>
          </cell>
          <cell r="R106">
            <v>45010</v>
          </cell>
          <cell r="S106">
            <v>2802617390</v>
          </cell>
          <cell r="T106" t="str">
            <v>PT KIMIA FARMA</v>
          </cell>
          <cell r="U106"/>
          <cell r="V106"/>
          <cell r="W106"/>
          <cell r="X106"/>
          <cell r="Y106"/>
          <cell r="Z106"/>
          <cell r="AA106"/>
          <cell r="AB106"/>
          <cell r="AC106"/>
          <cell r="AD106"/>
          <cell r="AE106"/>
          <cell r="AF106"/>
          <cell r="AG106"/>
          <cell r="AH106"/>
          <cell r="AI106"/>
          <cell r="AJ106"/>
          <cell r="AK106"/>
          <cell r="AL106"/>
          <cell r="AM106"/>
          <cell r="AN106"/>
          <cell r="AO106"/>
          <cell r="AP106"/>
          <cell r="AQ106"/>
          <cell r="AR106"/>
          <cell r="AS106"/>
          <cell r="AT106"/>
          <cell r="AU106"/>
          <cell r="AV106"/>
          <cell r="AW106"/>
          <cell r="AX106"/>
          <cell r="AY106"/>
          <cell r="AZ106">
            <v>0</v>
          </cell>
          <cell r="BA106"/>
          <cell r="BB106">
            <v>96</v>
          </cell>
        </row>
        <row r="107">
          <cell r="B107" t="str">
            <v>CDX4</v>
          </cell>
          <cell r="C107" t="str">
            <v>Codein 10 mg tablet (4)</v>
          </cell>
          <cell r="D107">
            <v>100</v>
          </cell>
          <cell r="E107" t="str">
            <v>Tablet</v>
          </cell>
          <cell r="F107"/>
          <cell r="G107"/>
          <cell r="H107"/>
          <cell r="I107">
            <v>622.70000000000005</v>
          </cell>
          <cell r="J107">
            <v>684.97000000000014</v>
          </cell>
          <cell r="K107">
            <v>821.96400000000017</v>
          </cell>
          <cell r="L107">
            <v>700</v>
          </cell>
          <cell r="M107">
            <v>900</v>
          </cell>
          <cell r="N107">
            <v>162</v>
          </cell>
          <cell r="O107"/>
          <cell r="P107">
            <v>162</v>
          </cell>
          <cell r="Q107" t="str">
            <v>F81729J</v>
          </cell>
          <cell r="R107">
            <v>44717</v>
          </cell>
          <cell r="S107" t="str">
            <v>VIII/2019</v>
          </cell>
          <cell r="T107" t="str">
            <v>PT KIMIA FARMA</v>
          </cell>
          <cell r="U107"/>
          <cell r="V107"/>
          <cell r="W107"/>
          <cell r="X107"/>
          <cell r="Y107"/>
          <cell r="Z107"/>
          <cell r="AA107"/>
          <cell r="AB107"/>
          <cell r="AC107"/>
          <cell r="AD107">
            <v>10</v>
          </cell>
          <cell r="AE107"/>
          <cell r="AF107"/>
          <cell r="AG107"/>
          <cell r="AH107"/>
          <cell r="AI107"/>
          <cell r="AJ107"/>
          <cell r="AK107"/>
          <cell r="AL107"/>
          <cell r="AM107"/>
          <cell r="AN107"/>
          <cell r="AO107"/>
          <cell r="AP107"/>
          <cell r="AQ107"/>
          <cell r="AR107"/>
          <cell r="AS107"/>
          <cell r="AT107"/>
          <cell r="AU107"/>
          <cell r="AV107"/>
          <cell r="AW107"/>
          <cell r="AX107"/>
          <cell r="AY107"/>
          <cell r="AZ107">
            <v>10</v>
          </cell>
          <cell r="BA107"/>
          <cell r="BB107">
            <v>152</v>
          </cell>
        </row>
        <row r="108">
          <cell r="B108" t="str">
            <v>CMBNS1</v>
          </cell>
          <cell r="C108" t="str">
            <v>Combantrin  kapsul 250 mg</v>
          </cell>
          <cell r="D108">
            <v>50</v>
          </cell>
          <cell r="E108" t="str">
            <v>kapsul</v>
          </cell>
          <cell r="F108">
            <v>5502</v>
          </cell>
          <cell r="G108">
            <v>6052.2000000000007</v>
          </cell>
          <cell r="H108">
            <v>7262.64</v>
          </cell>
          <cell r="I108">
            <v>5940</v>
          </cell>
          <cell r="J108">
            <v>6534.0000000000009</v>
          </cell>
          <cell r="K108">
            <v>7840.8000000000011</v>
          </cell>
          <cell r="L108">
            <v>6600</v>
          </cell>
          <cell r="M108">
            <v>7900</v>
          </cell>
          <cell r="N108">
            <v>94</v>
          </cell>
          <cell r="O108"/>
          <cell r="P108">
            <v>94</v>
          </cell>
          <cell r="Q108" t="str">
            <v>A180486</v>
          </cell>
          <cell r="R108">
            <v>44743</v>
          </cell>
          <cell r="S108" t="str">
            <v>DO-10166/III/19</v>
          </cell>
          <cell r="T108" t="str">
            <v>PT SINGGASANA WITRA SURYAMAS</v>
          </cell>
          <cell r="U108"/>
          <cell r="V108"/>
          <cell r="W108"/>
          <cell r="X108"/>
          <cell r="Y108"/>
          <cell r="Z108"/>
          <cell r="AA108"/>
          <cell r="AB108"/>
          <cell r="AC108"/>
          <cell r="AD108"/>
          <cell r="AE108"/>
          <cell r="AF108"/>
          <cell r="AG108"/>
          <cell r="AH108"/>
          <cell r="AI108"/>
          <cell r="AJ108"/>
          <cell r="AK108"/>
          <cell r="AL108"/>
          <cell r="AM108"/>
          <cell r="AN108"/>
          <cell r="AO108"/>
          <cell r="AP108"/>
          <cell r="AQ108"/>
          <cell r="AR108"/>
          <cell r="AS108"/>
          <cell r="AT108"/>
          <cell r="AU108"/>
          <cell r="AV108"/>
          <cell r="AW108"/>
          <cell r="AX108"/>
          <cell r="AY108"/>
          <cell r="AZ108">
            <v>0</v>
          </cell>
          <cell r="BA108"/>
          <cell r="BB108">
            <v>94</v>
          </cell>
        </row>
        <row r="109">
          <cell r="B109" t="str">
            <v>CRVS3</v>
          </cell>
          <cell r="C109" t="str">
            <v>Corovit Sirup 100mL (3)</v>
          </cell>
          <cell r="D109">
            <v>1</v>
          </cell>
          <cell r="E109" t="str">
            <v>botol</v>
          </cell>
          <cell r="F109"/>
          <cell r="G109"/>
          <cell r="H109"/>
          <cell r="I109">
            <v>21000</v>
          </cell>
          <cell r="J109">
            <v>23100.000000000004</v>
          </cell>
          <cell r="K109">
            <v>27720.000000000004</v>
          </cell>
          <cell r="L109">
            <v>23100</v>
          </cell>
          <cell r="M109">
            <v>27800</v>
          </cell>
          <cell r="N109">
            <v>1</v>
          </cell>
          <cell r="O109"/>
          <cell r="P109">
            <v>1</v>
          </cell>
          <cell r="Q109" t="str">
            <v>21M005</v>
          </cell>
          <cell r="R109">
            <v>45352</v>
          </cell>
          <cell r="S109" t="str">
            <v>KP11/7</v>
          </cell>
          <cell r="T109" t="str">
            <v>PT CORONET CROWN</v>
          </cell>
          <cell r="U109"/>
          <cell r="V109"/>
          <cell r="W109"/>
          <cell r="X109"/>
          <cell r="Y109"/>
          <cell r="Z109"/>
          <cell r="AA109"/>
          <cell r="AB109"/>
          <cell r="AC109"/>
          <cell r="AD109"/>
          <cell r="AE109"/>
          <cell r="AF109"/>
          <cell r="AG109"/>
          <cell r="AH109"/>
          <cell r="AI109"/>
          <cell r="AJ109"/>
          <cell r="AK109"/>
          <cell r="AL109">
            <v>1</v>
          </cell>
          <cell r="AM109"/>
          <cell r="AN109"/>
          <cell r="AO109"/>
          <cell r="AP109"/>
          <cell r="AQ109"/>
          <cell r="AR109"/>
          <cell r="AS109"/>
          <cell r="AT109"/>
          <cell r="AU109"/>
          <cell r="AV109"/>
          <cell r="AW109"/>
          <cell r="AX109"/>
          <cell r="AY109"/>
          <cell r="AZ109">
            <v>1</v>
          </cell>
          <cell r="BA109"/>
          <cell r="BB109">
            <v>0</v>
          </cell>
        </row>
        <row r="110">
          <cell r="B110" t="str">
            <v>CRVS4</v>
          </cell>
          <cell r="C110" t="str">
            <v>Corovit Sirup 100mL (4)</v>
          </cell>
          <cell r="D110">
            <v>1</v>
          </cell>
          <cell r="E110" t="str">
            <v>botol</v>
          </cell>
          <cell r="F110"/>
          <cell r="G110"/>
          <cell r="H110"/>
          <cell r="I110">
            <v>21000</v>
          </cell>
          <cell r="J110">
            <v>23100.000000000004</v>
          </cell>
          <cell r="K110">
            <v>27720.000000000004</v>
          </cell>
          <cell r="L110">
            <v>23100</v>
          </cell>
          <cell r="M110">
            <v>27800</v>
          </cell>
          <cell r="N110">
            <v>3</v>
          </cell>
          <cell r="O110"/>
          <cell r="P110">
            <v>3</v>
          </cell>
          <cell r="Q110" t="str">
            <v>21MM007</v>
          </cell>
          <cell r="R110">
            <v>46174</v>
          </cell>
          <cell r="S110" t="str">
            <v>KP04/8</v>
          </cell>
          <cell r="T110" t="str">
            <v>PT CORONET CROWN</v>
          </cell>
          <cell r="U110"/>
          <cell r="V110"/>
          <cell r="W110"/>
          <cell r="X110"/>
          <cell r="Y110"/>
          <cell r="Z110"/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/>
          <cell r="AS110"/>
          <cell r="AT110"/>
          <cell r="AU110"/>
          <cell r="AV110"/>
          <cell r="AW110"/>
          <cell r="AX110"/>
          <cell r="AY110"/>
          <cell r="AZ110">
            <v>0</v>
          </cell>
          <cell r="BA110"/>
          <cell r="BB110">
            <v>3</v>
          </cell>
        </row>
        <row r="111">
          <cell r="B111" t="str">
            <v>CTRMZ1</v>
          </cell>
          <cell r="C111" t="str">
            <v>Cotrimoxazole Suspensi 240 mg/ 5mL/ 60mL</v>
          </cell>
          <cell r="D111">
            <v>1</v>
          </cell>
          <cell r="E111" t="str">
            <v>botol</v>
          </cell>
          <cell r="F111"/>
          <cell r="G111"/>
          <cell r="H111"/>
          <cell r="I111">
            <v>4921</v>
          </cell>
          <cell r="J111">
            <v>5413.1</v>
          </cell>
          <cell r="K111">
            <v>6495.72</v>
          </cell>
          <cell r="L111">
            <v>5500</v>
          </cell>
          <cell r="M111">
            <v>6500</v>
          </cell>
          <cell r="N111">
            <v>3</v>
          </cell>
          <cell r="O111"/>
          <cell r="P111">
            <v>3</v>
          </cell>
          <cell r="Q111">
            <v>36335001</v>
          </cell>
          <cell r="R111">
            <v>45322</v>
          </cell>
          <cell r="S111" t="str">
            <v>KP03/009</v>
          </cell>
          <cell r="T111" t="str">
            <v>PT RAJAWALI NUSINDO</v>
          </cell>
          <cell r="U111"/>
          <cell r="V111"/>
          <cell r="W111"/>
          <cell r="X111"/>
          <cell r="Y111"/>
          <cell r="Z111"/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/>
          <cell r="AY111"/>
          <cell r="AZ111">
            <v>0</v>
          </cell>
          <cell r="BA111"/>
          <cell r="BB111">
            <v>3</v>
          </cell>
        </row>
        <row r="112">
          <cell r="B112" t="str">
            <v>CTRMS1</v>
          </cell>
          <cell r="C112" t="str">
            <v>Cotrimoxazole tablet 480 mg</v>
          </cell>
          <cell r="D112">
            <v>100</v>
          </cell>
          <cell r="E112" t="str">
            <v>tablet</v>
          </cell>
          <cell r="F112">
            <v>173.25</v>
          </cell>
          <cell r="G112">
            <v>190.57500000000002</v>
          </cell>
          <cell r="H112">
            <v>228.69000000000003</v>
          </cell>
          <cell r="I112">
            <v>249.28</v>
          </cell>
          <cell r="J112">
            <v>274.20800000000003</v>
          </cell>
          <cell r="K112">
            <v>329.0496</v>
          </cell>
          <cell r="L112">
            <v>300</v>
          </cell>
          <cell r="M112">
            <v>400</v>
          </cell>
          <cell r="N112">
            <v>285</v>
          </cell>
          <cell r="O112"/>
          <cell r="P112">
            <v>285</v>
          </cell>
          <cell r="Q112" t="str">
            <v>C80569B</v>
          </cell>
          <cell r="R112">
            <v>44983</v>
          </cell>
          <cell r="S112">
            <v>2801956245</v>
          </cell>
          <cell r="T112" t="str">
            <v>PT. KIMIA FARMA</v>
          </cell>
          <cell r="U112"/>
          <cell r="V112"/>
          <cell r="W112"/>
          <cell r="X112"/>
          <cell r="Y112"/>
          <cell r="Z112"/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  <cell r="AR112"/>
          <cell r="AS112"/>
          <cell r="AT112"/>
          <cell r="AU112"/>
          <cell r="AV112"/>
          <cell r="AW112"/>
          <cell r="AX112"/>
          <cell r="AY112"/>
          <cell r="AZ112">
            <v>0</v>
          </cell>
          <cell r="BA112"/>
          <cell r="BB112">
            <v>285</v>
          </cell>
        </row>
        <row r="113">
          <cell r="B113" t="str">
            <v>CROFD10</v>
          </cell>
          <cell r="C113" t="str">
            <v>Crofed Tablet (10)</v>
          </cell>
          <cell r="D113">
            <v>100</v>
          </cell>
          <cell r="E113" t="str">
            <v>tablet</v>
          </cell>
          <cell r="F113"/>
          <cell r="G113"/>
          <cell r="H113"/>
          <cell r="I113">
            <v>1236.3636363636363</v>
          </cell>
          <cell r="J113">
            <v>1360</v>
          </cell>
          <cell r="K113">
            <v>1632</v>
          </cell>
          <cell r="L113">
            <v>1400</v>
          </cell>
          <cell r="M113">
            <v>1700</v>
          </cell>
          <cell r="N113">
            <v>219</v>
          </cell>
          <cell r="O113"/>
          <cell r="P113">
            <v>219</v>
          </cell>
          <cell r="Q113" t="str">
            <v>21KA022</v>
          </cell>
          <cell r="R113">
            <v>45566</v>
          </cell>
          <cell r="S113" t="str">
            <v>KP03/5</v>
          </cell>
          <cell r="T113" t="str">
            <v>PT CORONET CROWN</v>
          </cell>
          <cell r="U113"/>
          <cell r="V113"/>
          <cell r="W113"/>
          <cell r="X113"/>
          <cell r="Y113"/>
          <cell r="Z113"/>
          <cell r="AA113"/>
          <cell r="AB113"/>
          <cell r="AC113">
            <v>10</v>
          </cell>
          <cell r="AD113">
            <v>50</v>
          </cell>
          <cell r="AE113"/>
          <cell r="AF113">
            <v>55</v>
          </cell>
          <cell r="AG113">
            <v>30</v>
          </cell>
          <cell r="AH113"/>
          <cell r="AI113"/>
          <cell r="AJ113"/>
          <cell r="AK113"/>
          <cell r="AL113">
            <v>10</v>
          </cell>
          <cell r="AM113">
            <v>10</v>
          </cell>
          <cell r="AN113">
            <v>20</v>
          </cell>
          <cell r="AO113"/>
          <cell r="AP113"/>
          <cell r="AQ113">
            <v>30</v>
          </cell>
          <cell r="AR113">
            <v>4</v>
          </cell>
          <cell r="AS113"/>
          <cell r="AT113"/>
          <cell r="AU113"/>
          <cell r="AV113"/>
          <cell r="AW113"/>
          <cell r="AX113"/>
          <cell r="AY113"/>
          <cell r="AZ113">
            <v>219</v>
          </cell>
          <cell r="BA113"/>
          <cell r="BB113">
            <v>0</v>
          </cell>
        </row>
        <row r="114">
          <cell r="B114" t="str">
            <v>CROFD11</v>
          </cell>
          <cell r="C114" t="str">
            <v>Crofed Tablet (11)</v>
          </cell>
          <cell r="D114">
            <v>100</v>
          </cell>
          <cell r="E114" t="str">
            <v>tablet</v>
          </cell>
          <cell r="F114"/>
          <cell r="G114"/>
          <cell r="H114"/>
          <cell r="I114">
            <v>1360</v>
          </cell>
          <cell r="J114">
            <v>1496.0000000000002</v>
          </cell>
          <cell r="K114">
            <v>1795.2000000000003</v>
          </cell>
          <cell r="L114">
            <v>1500</v>
          </cell>
          <cell r="M114">
            <v>1800</v>
          </cell>
          <cell r="N114"/>
          <cell r="O114">
            <v>200</v>
          </cell>
          <cell r="P114">
            <v>200</v>
          </cell>
          <cell r="Q114" t="str">
            <v>22DA047</v>
          </cell>
          <cell r="R114">
            <v>45748</v>
          </cell>
          <cell r="S114" t="str">
            <v>KP05/4</v>
          </cell>
          <cell r="T114" t="str">
            <v>PT Coronet Crown</v>
          </cell>
          <cell r="U114"/>
          <cell r="V114"/>
          <cell r="W114"/>
          <cell r="X114"/>
          <cell r="Y114"/>
          <cell r="Z114"/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/>
          <cell r="AN114"/>
          <cell r="AO114"/>
          <cell r="AP114"/>
          <cell r="AQ114"/>
          <cell r="AR114">
            <v>6</v>
          </cell>
          <cell r="AS114">
            <v>20</v>
          </cell>
          <cell r="AT114"/>
          <cell r="AU114"/>
          <cell r="AV114"/>
          <cell r="AW114"/>
          <cell r="AX114">
            <v>20</v>
          </cell>
          <cell r="AY114"/>
          <cell r="AZ114">
            <v>46</v>
          </cell>
          <cell r="BA114"/>
          <cell r="BB114">
            <v>154</v>
          </cell>
        </row>
        <row r="115">
          <cell r="B115" t="str">
            <v>DANERN4</v>
          </cell>
          <cell r="C115" t="str">
            <v>Daneuron Tablet (4)</v>
          </cell>
          <cell r="D115">
            <v>100</v>
          </cell>
          <cell r="E115" t="str">
            <v>tablet</v>
          </cell>
          <cell r="F115"/>
          <cell r="G115"/>
          <cell r="H115"/>
          <cell r="I115">
            <v>372.72727272727269</v>
          </cell>
          <cell r="J115">
            <v>372.72727272727269</v>
          </cell>
          <cell r="K115">
            <v>492</v>
          </cell>
          <cell r="L115">
            <v>400</v>
          </cell>
          <cell r="M115">
            <v>500</v>
          </cell>
          <cell r="N115">
            <v>635</v>
          </cell>
          <cell r="O115"/>
          <cell r="P115">
            <v>635</v>
          </cell>
          <cell r="Q115" t="str">
            <v>HTDNRG14259</v>
          </cell>
          <cell r="R115">
            <v>45139</v>
          </cell>
          <cell r="S115" t="str">
            <v>KP10/11</v>
          </cell>
          <cell r="T115" t="str">
            <v>PT KUDAMAS JAYA MAKMUR SENTOSA</v>
          </cell>
          <cell r="U115"/>
          <cell r="V115"/>
          <cell r="W115"/>
          <cell r="X115"/>
          <cell r="Y115"/>
          <cell r="Z115"/>
          <cell r="AA115"/>
          <cell r="AB115"/>
          <cell r="AC115">
            <v>30</v>
          </cell>
          <cell r="AD115">
            <v>50</v>
          </cell>
          <cell r="AE115"/>
          <cell r="AF115"/>
          <cell r="AG115">
            <v>20</v>
          </cell>
          <cell r="AH115"/>
          <cell r="AI115"/>
          <cell r="AJ115"/>
          <cell r="AK115"/>
          <cell r="AL115"/>
          <cell r="AM115"/>
          <cell r="AN115">
            <v>10</v>
          </cell>
          <cell r="AO115"/>
          <cell r="AP115"/>
          <cell r="AQ115">
            <v>20</v>
          </cell>
          <cell r="AR115"/>
          <cell r="AS115"/>
          <cell r="AT115"/>
          <cell r="AU115"/>
          <cell r="AV115"/>
          <cell r="AW115"/>
          <cell r="AX115">
            <v>20</v>
          </cell>
          <cell r="AY115"/>
          <cell r="AZ115">
            <v>150</v>
          </cell>
          <cell r="BA115"/>
          <cell r="BB115">
            <v>485</v>
          </cell>
        </row>
        <row r="116">
          <cell r="B116" t="str">
            <v>DEMC3</v>
          </cell>
          <cell r="C116" t="str">
            <v>Demacolin Tablet (3)</v>
          </cell>
          <cell r="D116">
            <v>100</v>
          </cell>
          <cell r="E116" t="str">
            <v>tablet</v>
          </cell>
          <cell r="F116"/>
          <cell r="G116"/>
          <cell r="H116"/>
          <cell r="I116">
            <v>378.81818181818176</v>
          </cell>
          <cell r="J116">
            <v>416.7</v>
          </cell>
          <cell r="K116">
            <v>500.03999999999996</v>
          </cell>
          <cell r="L116">
            <v>500</v>
          </cell>
          <cell r="M116">
            <v>600</v>
          </cell>
          <cell r="N116">
            <v>2</v>
          </cell>
          <cell r="O116"/>
          <cell r="P116">
            <v>2</v>
          </cell>
          <cell r="Q116" t="str">
            <v xml:space="preserve"> AOA027</v>
          </cell>
          <cell r="R116">
            <v>45352</v>
          </cell>
          <cell r="S116"/>
          <cell r="T116" t="str">
            <v>APOTEK BUMI MEDIKA GANESHA</v>
          </cell>
          <cell r="U116"/>
          <cell r="V116"/>
          <cell r="W116"/>
          <cell r="X116"/>
          <cell r="Y116"/>
          <cell r="Z116"/>
          <cell r="AA116"/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/>
          <cell r="AN116"/>
          <cell r="AO116"/>
          <cell r="AP116"/>
          <cell r="AQ116"/>
          <cell r="AR116"/>
          <cell r="AS116"/>
          <cell r="AT116"/>
          <cell r="AU116"/>
          <cell r="AV116"/>
          <cell r="AW116"/>
          <cell r="AX116"/>
          <cell r="AY116"/>
          <cell r="AZ116">
            <v>0</v>
          </cell>
          <cell r="BA116"/>
          <cell r="BB116">
            <v>2</v>
          </cell>
        </row>
        <row r="117">
          <cell r="B117" t="str">
            <v>DENTAL1</v>
          </cell>
          <cell r="C117" t="str">
            <v>Dental Floss toothpicks</v>
          </cell>
          <cell r="D117">
            <v>1</v>
          </cell>
          <cell r="E117" t="str">
            <v>pack</v>
          </cell>
          <cell r="F117"/>
          <cell r="G117"/>
          <cell r="H117"/>
          <cell r="I117">
            <v>27000</v>
          </cell>
          <cell r="J117">
            <v>29700.000000000004</v>
          </cell>
          <cell r="K117">
            <v>35640</v>
          </cell>
          <cell r="L117">
            <v>29700</v>
          </cell>
          <cell r="M117">
            <v>35700</v>
          </cell>
          <cell r="N117">
            <v>28</v>
          </cell>
          <cell r="O117"/>
          <cell r="P117">
            <v>28</v>
          </cell>
          <cell r="Q117">
            <v>0</v>
          </cell>
          <cell r="R117"/>
          <cell r="S117" t="str">
            <v>KP01/06</v>
          </cell>
          <cell r="T117" t="str">
            <v>PT. TERANG JAYA DENTAL SUPPLY</v>
          </cell>
          <cell r="U117"/>
          <cell r="V117"/>
          <cell r="W117"/>
          <cell r="X117"/>
          <cell r="Y117"/>
          <cell r="Z117"/>
          <cell r="AA117"/>
          <cell r="AB117"/>
          <cell r="AC117"/>
          <cell r="AD117"/>
          <cell r="AE117"/>
          <cell r="AF117">
            <v>2</v>
          </cell>
          <cell r="AG117"/>
          <cell r="AH117"/>
          <cell r="AI117"/>
          <cell r="AJ117"/>
          <cell r="AK117"/>
          <cell r="AL117"/>
          <cell r="AM117"/>
          <cell r="AN117">
            <v>1</v>
          </cell>
          <cell r="AO117"/>
          <cell r="AP117"/>
          <cell r="AQ117"/>
          <cell r="AR117"/>
          <cell r="AS117"/>
          <cell r="AT117"/>
          <cell r="AU117"/>
          <cell r="AV117"/>
          <cell r="AW117"/>
          <cell r="AX117"/>
          <cell r="AY117"/>
          <cell r="AZ117">
            <v>3</v>
          </cell>
          <cell r="BA117"/>
          <cell r="BB117">
            <v>25</v>
          </cell>
        </row>
        <row r="118">
          <cell r="B118" t="str">
            <v>DXMTS3</v>
          </cell>
          <cell r="C118" t="str">
            <v xml:space="preserve">Dexamethasone 0.5 mg Tablet </v>
          </cell>
          <cell r="D118">
            <v>100</v>
          </cell>
          <cell r="E118" t="str">
            <v>tablet</v>
          </cell>
          <cell r="F118"/>
          <cell r="G118"/>
          <cell r="H118"/>
          <cell r="I118">
            <v>144</v>
          </cell>
          <cell r="J118">
            <v>158.4</v>
          </cell>
          <cell r="K118">
            <v>190.08</v>
          </cell>
          <cell r="L118">
            <v>200</v>
          </cell>
          <cell r="M118">
            <v>200</v>
          </cell>
          <cell r="N118">
            <v>195</v>
          </cell>
          <cell r="O118"/>
          <cell r="P118">
            <v>195</v>
          </cell>
          <cell r="Q118" t="str">
            <v>00721E0020</v>
          </cell>
          <cell r="R118">
            <v>45778</v>
          </cell>
          <cell r="S118" t="str">
            <v>KP11/1</v>
          </cell>
          <cell r="T118" t="str">
            <v>PT.SINGGASANA WITRA SURYAMAS</v>
          </cell>
          <cell r="U118"/>
          <cell r="V118"/>
          <cell r="W118"/>
          <cell r="X118"/>
          <cell r="Y118"/>
          <cell r="Z118"/>
          <cell r="AA118"/>
          <cell r="AB118"/>
          <cell r="AC118">
            <v>20</v>
          </cell>
          <cell r="AD118">
            <v>6</v>
          </cell>
          <cell r="AE118">
            <v>10</v>
          </cell>
          <cell r="AF118"/>
          <cell r="AG118"/>
          <cell r="AH118"/>
          <cell r="AI118"/>
          <cell r="AJ118"/>
          <cell r="AK118"/>
          <cell r="AL118">
            <v>10</v>
          </cell>
          <cell r="AM118"/>
          <cell r="AN118">
            <v>20</v>
          </cell>
          <cell r="AO118"/>
          <cell r="AP118"/>
          <cell r="AQ118">
            <v>10</v>
          </cell>
          <cell r="AR118">
            <v>16</v>
          </cell>
          <cell r="AS118"/>
          <cell r="AT118"/>
          <cell r="AU118">
            <v>3</v>
          </cell>
          <cell r="AV118"/>
          <cell r="AW118"/>
          <cell r="AX118">
            <v>20</v>
          </cell>
          <cell r="AY118"/>
          <cell r="AZ118">
            <v>115</v>
          </cell>
          <cell r="BA118"/>
          <cell r="BB118">
            <v>80</v>
          </cell>
        </row>
        <row r="119">
          <cell r="B119" t="str">
            <v>DXMJ1</v>
          </cell>
          <cell r="C119" t="str">
            <v>Dexamethasone 5 mg (1 mL) Injeksi</v>
          </cell>
          <cell r="D119">
            <v>1</v>
          </cell>
          <cell r="E119" t="str">
            <v>ampul</v>
          </cell>
          <cell r="F119"/>
          <cell r="G119"/>
          <cell r="H119"/>
          <cell r="I119">
            <v>1499.9999999999998</v>
          </cell>
          <cell r="J119">
            <v>1650</v>
          </cell>
          <cell r="K119">
            <v>1980</v>
          </cell>
          <cell r="L119">
            <v>1700</v>
          </cell>
          <cell r="M119">
            <v>2000</v>
          </cell>
          <cell r="N119">
            <v>9</v>
          </cell>
          <cell r="O119"/>
          <cell r="P119">
            <v>9</v>
          </cell>
          <cell r="Q119" t="str">
            <v>463370831</v>
          </cell>
          <cell r="R119">
            <v>45474</v>
          </cell>
          <cell r="S119" t="str">
            <v>KP11/4</v>
          </cell>
          <cell r="T119" t="str">
            <v>PT KUDAMAS JAYA MAKMUR SENTOSA</v>
          </cell>
          <cell r="U119"/>
          <cell r="V119"/>
          <cell r="W119"/>
          <cell r="X119"/>
          <cell r="Y119"/>
          <cell r="Z119"/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/>
          <cell r="AQ119"/>
          <cell r="AR119"/>
          <cell r="AS119">
            <v>5</v>
          </cell>
          <cell r="AT119"/>
          <cell r="AU119"/>
          <cell r="AV119"/>
          <cell r="AW119"/>
          <cell r="AX119"/>
          <cell r="AY119"/>
          <cell r="AZ119">
            <v>5</v>
          </cell>
          <cell r="BA119"/>
          <cell r="BB119">
            <v>4</v>
          </cell>
        </row>
        <row r="120">
          <cell r="B120" t="str">
            <v>DIAZI1</v>
          </cell>
          <cell r="C120" t="str">
            <v>Diazepam injeksi 5mg/mL</v>
          </cell>
          <cell r="D120">
            <v>10</v>
          </cell>
          <cell r="E120" t="str">
            <v>ampul</v>
          </cell>
          <cell r="F120"/>
          <cell r="G120"/>
          <cell r="H120"/>
          <cell r="I120">
            <v>1577.3</v>
          </cell>
          <cell r="J120">
            <v>1735.0300000000002</v>
          </cell>
          <cell r="K120">
            <v>2082.0360000000001</v>
          </cell>
          <cell r="L120">
            <v>1800</v>
          </cell>
          <cell r="M120">
            <v>2100</v>
          </cell>
          <cell r="N120">
            <v>10</v>
          </cell>
          <cell r="O120"/>
          <cell r="P120">
            <v>10</v>
          </cell>
          <cell r="Q120" t="str">
            <v>F9L289</v>
          </cell>
          <cell r="R120">
            <v>44895</v>
          </cell>
          <cell r="S120" t="str">
            <v>KP03/002</v>
          </cell>
          <cell r="T120" t="str">
            <v>PT KIMIA FARMA</v>
          </cell>
          <cell r="U120"/>
          <cell r="V120"/>
          <cell r="W120"/>
          <cell r="X120"/>
          <cell r="Y120"/>
          <cell r="Z120"/>
          <cell r="AA120"/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P120"/>
          <cell r="AQ120"/>
          <cell r="AR120"/>
          <cell r="AS120"/>
          <cell r="AT120"/>
          <cell r="AU120"/>
          <cell r="AV120"/>
          <cell r="AW120"/>
          <cell r="AX120"/>
          <cell r="AY120"/>
          <cell r="AZ120">
            <v>0</v>
          </cell>
          <cell r="BA120"/>
          <cell r="BB120">
            <v>10</v>
          </cell>
        </row>
        <row r="121">
          <cell r="B121" t="str">
            <v>DMPSR3</v>
          </cell>
          <cell r="C121" t="str">
            <v>Domperidon sirup 5 mg/mL (60 mL) (3)</v>
          </cell>
          <cell r="D121">
            <v>1</v>
          </cell>
          <cell r="E121" t="str">
            <v>botol</v>
          </cell>
          <cell r="F121"/>
          <cell r="G121"/>
          <cell r="H121"/>
          <cell r="I121">
            <v>3090.9090909090905</v>
          </cell>
          <cell r="J121">
            <v>3400</v>
          </cell>
          <cell r="K121">
            <v>4080</v>
          </cell>
          <cell r="L121">
            <v>3400</v>
          </cell>
          <cell r="M121">
            <v>4100</v>
          </cell>
          <cell r="N121">
            <v>1</v>
          </cell>
          <cell r="O121"/>
          <cell r="P121">
            <v>1</v>
          </cell>
          <cell r="Q121" t="str">
            <v>C02806BZ</v>
          </cell>
          <cell r="R121">
            <v>45292</v>
          </cell>
          <cell r="S121" t="str">
            <v>KP03/13</v>
          </cell>
          <cell r="T121" t="str">
            <v>PT KUDAMAS JAYA MAKMUR SENTOSA</v>
          </cell>
          <cell r="U121"/>
          <cell r="V121"/>
          <cell r="W121"/>
          <cell r="X121"/>
          <cell r="Y121"/>
          <cell r="Z121"/>
          <cell r="AA121"/>
          <cell r="AB121"/>
          <cell r="AC121"/>
          <cell r="AD121"/>
          <cell r="AE121"/>
          <cell r="AF121"/>
          <cell r="AG121"/>
          <cell r="AH121"/>
          <cell r="AI121"/>
          <cell r="AJ121"/>
          <cell r="AK121"/>
          <cell r="AL121"/>
          <cell r="AM121"/>
          <cell r="AN121"/>
          <cell r="AO121"/>
          <cell r="AP121"/>
          <cell r="AQ121"/>
          <cell r="AR121"/>
          <cell r="AS121"/>
          <cell r="AT121"/>
          <cell r="AU121"/>
          <cell r="AV121"/>
          <cell r="AW121"/>
          <cell r="AX121">
            <v>1</v>
          </cell>
          <cell r="AY121"/>
          <cell r="AZ121">
            <v>1</v>
          </cell>
          <cell r="BA121"/>
          <cell r="BB121">
            <v>0</v>
          </cell>
        </row>
        <row r="122">
          <cell r="B122" t="str">
            <v>DMPRS6</v>
          </cell>
          <cell r="C122" t="str">
            <v>Domperidon tablet 10 mg (6)</v>
          </cell>
          <cell r="D122">
            <v>100</v>
          </cell>
          <cell r="E122" t="str">
            <v>tablet</v>
          </cell>
          <cell r="F122"/>
          <cell r="G122"/>
          <cell r="H122"/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>
            <v>35</v>
          </cell>
          <cell r="O122"/>
          <cell r="P122">
            <v>35</v>
          </cell>
          <cell r="Q122" t="e">
            <v>#N/A</v>
          </cell>
          <cell r="R122" t="e">
            <v>#N/A</v>
          </cell>
          <cell r="S122" t="e">
            <v>#N/A</v>
          </cell>
          <cell r="T122" t="e">
            <v>#N/A</v>
          </cell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  <cell r="AE122"/>
          <cell r="AF122"/>
          <cell r="AG122"/>
          <cell r="AH122"/>
          <cell r="AI122"/>
          <cell r="AJ122"/>
          <cell r="AK122"/>
          <cell r="AL122"/>
          <cell r="AM122"/>
          <cell r="AN122"/>
          <cell r="AO122"/>
          <cell r="AP122"/>
          <cell r="AQ122"/>
          <cell r="AR122"/>
          <cell r="AS122"/>
          <cell r="AT122"/>
          <cell r="AU122"/>
          <cell r="AV122"/>
          <cell r="AW122"/>
          <cell r="AX122"/>
          <cell r="AY122"/>
          <cell r="AZ122">
            <v>0</v>
          </cell>
          <cell r="BA122"/>
          <cell r="BB122">
            <v>35</v>
          </cell>
        </row>
        <row r="123">
          <cell r="B123" t="str">
            <v>DMPRS7</v>
          </cell>
          <cell r="C123" t="str">
            <v>Domperidon tablet 10 mg (7)</v>
          </cell>
          <cell r="D123">
            <v>100</v>
          </cell>
          <cell r="E123" t="str">
            <v>tablet</v>
          </cell>
          <cell r="F123"/>
          <cell r="G123"/>
          <cell r="H123"/>
          <cell r="I123">
            <v>169</v>
          </cell>
          <cell r="J123">
            <v>185.9</v>
          </cell>
          <cell r="K123">
            <v>223.08</v>
          </cell>
          <cell r="L123">
            <v>200</v>
          </cell>
          <cell r="M123">
            <v>300</v>
          </cell>
          <cell r="N123">
            <v>170</v>
          </cell>
          <cell r="O123"/>
          <cell r="P123">
            <v>170</v>
          </cell>
          <cell r="Q123" t="str">
            <v>HTDPDB21103</v>
          </cell>
          <cell r="R123">
            <v>45292</v>
          </cell>
          <cell r="S123" t="str">
            <v>KP04/3</v>
          </cell>
          <cell r="T123" t="str">
            <v>PT Enseval Putera Megatrading</v>
          </cell>
          <cell r="U123"/>
          <cell r="V123"/>
          <cell r="W123"/>
          <cell r="X123"/>
          <cell r="Y123"/>
          <cell r="Z123"/>
          <cell r="AA123"/>
          <cell r="AB123"/>
          <cell r="AC123"/>
          <cell r="AD123">
            <v>20</v>
          </cell>
          <cell r="AE123">
            <v>10</v>
          </cell>
          <cell r="AF123"/>
          <cell r="AG123"/>
          <cell r="AH123"/>
          <cell r="AI123"/>
          <cell r="AJ123"/>
          <cell r="AK123"/>
          <cell r="AL123"/>
          <cell r="AM123">
            <v>10</v>
          </cell>
          <cell r="AN123">
            <v>20</v>
          </cell>
          <cell r="AO123"/>
          <cell r="AP123"/>
          <cell r="AQ123">
            <v>30</v>
          </cell>
          <cell r="AR123"/>
          <cell r="AS123">
            <v>40</v>
          </cell>
          <cell r="AT123"/>
          <cell r="AU123"/>
          <cell r="AV123"/>
          <cell r="AW123"/>
          <cell r="AX123"/>
          <cell r="AY123">
            <v>10</v>
          </cell>
          <cell r="AZ123">
            <v>140</v>
          </cell>
          <cell r="BA123"/>
          <cell r="BB123">
            <v>30</v>
          </cell>
        </row>
        <row r="124">
          <cell r="B124" t="str">
            <v>DMPRS8</v>
          </cell>
          <cell r="C124" t="str">
            <v>Domperidon tablet 10 mg (8)</v>
          </cell>
          <cell r="D124">
            <v>100</v>
          </cell>
          <cell r="E124" t="str">
            <v>tablet</v>
          </cell>
          <cell r="F124"/>
          <cell r="G124"/>
          <cell r="H124"/>
          <cell r="I124">
            <v>127.995</v>
          </cell>
          <cell r="J124">
            <v>140.79450000000003</v>
          </cell>
          <cell r="K124">
            <v>168.95340000000002</v>
          </cell>
          <cell r="L124">
            <v>200</v>
          </cell>
          <cell r="M124">
            <v>200</v>
          </cell>
          <cell r="N124"/>
          <cell r="O124">
            <v>100</v>
          </cell>
          <cell r="P124">
            <v>100</v>
          </cell>
          <cell r="Q124" t="str">
            <v>M21133</v>
          </cell>
          <cell r="R124">
            <v>45566</v>
          </cell>
          <cell r="S124" t="str">
            <v>KP05/7</v>
          </cell>
          <cell r="T124" t="str">
            <v>PT PLANET EXCELENCIA PHARMACY</v>
          </cell>
          <cell r="U124"/>
          <cell r="V124"/>
          <cell r="W124"/>
          <cell r="X124"/>
          <cell r="Y124"/>
          <cell r="Z124"/>
          <cell r="AA124"/>
          <cell r="AB124"/>
          <cell r="AC124"/>
          <cell r="AD124"/>
          <cell r="AE124"/>
          <cell r="AF124"/>
          <cell r="AG124"/>
          <cell r="AH124"/>
          <cell r="AI124"/>
          <cell r="AJ124"/>
          <cell r="AK124"/>
          <cell r="AL124"/>
          <cell r="AM124"/>
          <cell r="AN124"/>
          <cell r="AO124"/>
          <cell r="AP124"/>
          <cell r="AQ124"/>
          <cell r="AR124"/>
          <cell r="AS124"/>
          <cell r="AT124"/>
          <cell r="AU124"/>
          <cell r="AV124"/>
          <cell r="AW124"/>
          <cell r="AX124"/>
          <cell r="AY124"/>
          <cell r="AZ124">
            <v>0</v>
          </cell>
          <cell r="BA124"/>
          <cell r="BB124">
            <v>100</v>
          </cell>
        </row>
        <row r="125">
          <cell r="B125" t="str">
            <v>DLCLR1</v>
          </cell>
          <cell r="C125" t="str">
            <v>Dulcolax supo anak 5 mg</v>
          </cell>
          <cell r="D125">
            <v>6</v>
          </cell>
          <cell r="E125" t="str">
            <v>suppositoria</v>
          </cell>
          <cell r="F125">
            <v>14083</v>
          </cell>
          <cell r="G125">
            <v>15491.300000000001</v>
          </cell>
          <cell r="H125">
            <v>18589.560000000001</v>
          </cell>
          <cell r="I125">
            <v>14787.5</v>
          </cell>
          <cell r="J125">
            <v>16266.250000000002</v>
          </cell>
          <cell r="K125">
            <v>19519.5</v>
          </cell>
          <cell r="L125">
            <v>16300</v>
          </cell>
          <cell r="M125">
            <v>19600</v>
          </cell>
          <cell r="N125">
            <v>6</v>
          </cell>
          <cell r="O125"/>
          <cell r="P125">
            <v>6</v>
          </cell>
          <cell r="Q125">
            <v>18091354</v>
          </cell>
          <cell r="R125">
            <v>44834</v>
          </cell>
          <cell r="S125" t="str">
            <v>DO-10128/III/19</v>
          </cell>
          <cell r="T125" t="str">
            <v>PT SINGGASANA WITRA SURYAMAS</v>
          </cell>
          <cell r="U125"/>
          <cell r="V125"/>
          <cell r="W125"/>
          <cell r="X125"/>
          <cell r="Y125"/>
          <cell r="Z125"/>
          <cell r="AA125"/>
          <cell r="AB125"/>
          <cell r="AC125"/>
          <cell r="AD125"/>
          <cell r="AE125"/>
          <cell r="AF125"/>
          <cell r="AG125"/>
          <cell r="AH125"/>
          <cell r="AI125"/>
          <cell r="AJ125"/>
          <cell r="AK125"/>
          <cell r="AL125"/>
          <cell r="AM125"/>
          <cell r="AN125"/>
          <cell r="AO125"/>
          <cell r="AP125"/>
          <cell r="AQ125"/>
          <cell r="AR125"/>
          <cell r="AS125"/>
          <cell r="AT125"/>
          <cell r="AU125"/>
          <cell r="AV125"/>
          <cell r="AW125"/>
          <cell r="AX125"/>
          <cell r="AY125"/>
          <cell r="AZ125">
            <v>0</v>
          </cell>
          <cell r="BA125"/>
          <cell r="BB125">
            <v>6</v>
          </cell>
        </row>
        <row r="126">
          <cell r="B126" t="str">
            <v>DLCLS3</v>
          </cell>
          <cell r="C126" t="str">
            <v>Dulcolax Tab  Per Strip (1 strip @ 4 tablet) (3)</v>
          </cell>
          <cell r="D126">
            <v>80</v>
          </cell>
          <cell r="E126" t="str">
            <v>tablet</v>
          </cell>
          <cell r="F126"/>
          <cell r="G126"/>
          <cell r="H126"/>
          <cell r="I126">
            <v>1749.8002499999998</v>
          </cell>
          <cell r="J126">
            <v>1924.7802749999998</v>
          </cell>
          <cell r="K126">
            <v>2309.7363299999997</v>
          </cell>
          <cell r="L126">
            <v>2000</v>
          </cell>
          <cell r="M126">
            <v>2400</v>
          </cell>
          <cell r="N126">
            <v>80</v>
          </cell>
          <cell r="O126"/>
          <cell r="P126">
            <v>80</v>
          </cell>
          <cell r="Q126" t="str">
            <v>21030184</v>
          </cell>
          <cell r="R126">
            <v>45352</v>
          </cell>
          <cell r="S126" t="str">
            <v>KP10/15</v>
          </cell>
          <cell r="T126" t="str">
            <v>PT.ENSEVAL PUTERA MEGATRADING</v>
          </cell>
          <cell r="U126"/>
          <cell r="V126"/>
          <cell r="W126"/>
          <cell r="X126"/>
          <cell r="Y126"/>
          <cell r="Z126"/>
          <cell r="AA126"/>
          <cell r="AB126"/>
          <cell r="AC126"/>
          <cell r="AD126"/>
          <cell r="AE126"/>
          <cell r="AF126"/>
          <cell r="AG126"/>
          <cell r="AH126"/>
          <cell r="AI126"/>
          <cell r="AJ126"/>
          <cell r="AK126"/>
          <cell r="AL126"/>
          <cell r="AM126"/>
          <cell r="AN126"/>
          <cell r="AO126"/>
          <cell r="AP126"/>
          <cell r="AQ126"/>
          <cell r="AR126"/>
          <cell r="AS126"/>
          <cell r="AT126"/>
          <cell r="AU126"/>
          <cell r="AV126"/>
          <cell r="AW126"/>
          <cell r="AX126"/>
          <cell r="AY126"/>
          <cell r="AZ126">
            <v>0</v>
          </cell>
          <cell r="BA126"/>
          <cell r="BB126">
            <v>80</v>
          </cell>
        </row>
        <row r="127">
          <cell r="B127" t="str">
            <v>DVTS8</v>
          </cell>
          <cell r="C127" t="str">
            <v>D-VIT Tablet (8)</v>
          </cell>
          <cell r="D127">
            <v>30</v>
          </cell>
          <cell r="E127" t="str">
            <v>tablet</v>
          </cell>
          <cell r="F127"/>
          <cell r="G127"/>
          <cell r="H127"/>
          <cell r="I127">
            <v>2425</v>
          </cell>
          <cell r="J127">
            <v>2667.5</v>
          </cell>
          <cell r="K127">
            <v>3201</v>
          </cell>
          <cell r="L127">
            <v>2700</v>
          </cell>
          <cell r="M127">
            <v>3300</v>
          </cell>
          <cell r="N127">
            <v>1</v>
          </cell>
          <cell r="O127"/>
          <cell r="P127">
            <v>1</v>
          </cell>
          <cell r="Q127" t="str">
            <v>PH005</v>
          </cell>
          <cell r="R127">
            <v>45139</v>
          </cell>
          <cell r="S127" t="str">
            <v>KP10/14</v>
          </cell>
          <cell r="T127" t="str">
            <v>PT.PENTA VALENT</v>
          </cell>
          <cell r="U127"/>
          <cell r="V127"/>
          <cell r="W127"/>
          <cell r="X127"/>
          <cell r="Y127"/>
          <cell r="Z127"/>
          <cell r="AA127"/>
          <cell r="AB127"/>
          <cell r="AC127"/>
          <cell r="AD127"/>
          <cell r="AE127"/>
          <cell r="AF127"/>
          <cell r="AG127"/>
          <cell r="AH127"/>
          <cell r="AI127"/>
          <cell r="AJ127"/>
          <cell r="AK127"/>
          <cell r="AL127"/>
          <cell r="AM127"/>
          <cell r="AN127"/>
          <cell r="AO127"/>
          <cell r="AP127"/>
          <cell r="AQ127"/>
          <cell r="AR127"/>
          <cell r="AS127"/>
          <cell r="AT127"/>
          <cell r="AU127"/>
          <cell r="AV127"/>
          <cell r="AW127"/>
          <cell r="AX127"/>
          <cell r="AY127"/>
          <cell r="AZ127">
            <v>0</v>
          </cell>
          <cell r="BA127"/>
          <cell r="BB127">
            <v>1</v>
          </cell>
        </row>
        <row r="128">
          <cell r="B128" t="str">
            <v>DVTS9</v>
          </cell>
          <cell r="C128" t="str">
            <v>D-VIT Tablet (9)</v>
          </cell>
          <cell r="D128">
            <v>30</v>
          </cell>
          <cell r="E128" t="str">
            <v>tablet</v>
          </cell>
          <cell r="F128"/>
          <cell r="G128"/>
          <cell r="H128"/>
          <cell r="I128">
            <v>2425</v>
          </cell>
          <cell r="J128">
            <v>2667.5</v>
          </cell>
          <cell r="K128">
            <v>3201</v>
          </cell>
          <cell r="L128">
            <v>2700</v>
          </cell>
          <cell r="M128">
            <v>3300</v>
          </cell>
          <cell r="N128">
            <v>110</v>
          </cell>
          <cell r="O128"/>
          <cell r="P128">
            <v>110</v>
          </cell>
          <cell r="Q128" t="str">
            <v>PH012</v>
          </cell>
          <cell r="R128">
            <v>45139</v>
          </cell>
          <cell r="S128" t="str">
            <v>KP10/14</v>
          </cell>
          <cell r="T128" t="str">
            <v>PT.PENTA VALENT</v>
          </cell>
          <cell r="U128"/>
          <cell r="V128"/>
          <cell r="W128"/>
          <cell r="X128"/>
          <cell r="Y128"/>
          <cell r="Z128"/>
          <cell r="AA128"/>
          <cell r="AB128"/>
          <cell r="AC128"/>
          <cell r="AD128"/>
          <cell r="AE128"/>
          <cell r="AF128">
            <v>20</v>
          </cell>
          <cell r="AG128"/>
          <cell r="AH128"/>
          <cell r="AI128"/>
          <cell r="AJ128"/>
          <cell r="AK128"/>
          <cell r="AL128">
            <v>20</v>
          </cell>
          <cell r="AM128"/>
          <cell r="AN128"/>
          <cell r="AO128"/>
          <cell r="AP128"/>
          <cell r="AQ128"/>
          <cell r="AR128">
            <v>30</v>
          </cell>
          <cell r="AS128"/>
          <cell r="AT128"/>
          <cell r="AU128"/>
          <cell r="AV128"/>
          <cell r="AW128"/>
          <cell r="AX128"/>
          <cell r="AY128"/>
          <cell r="AZ128">
            <v>70</v>
          </cell>
          <cell r="BA128"/>
          <cell r="BB128">
            <v>40</v>
          </cell>
        </row>
        <row r="129">
          <cell r="B129" t="str">
            <v>ENFA3</v>
          </cell>
          <cell r="C129" t="str">
            <v>Enfavit Tablet (3)</v>
          </cell>
          <cell r="D129">
            <v>100</v>
          </cell>
          <cell r="E129" t="str">
            <v>tablet</v>
          </cell>
          <cell r="F129"/>
          <cell r="G129"/>
          <cell r="H129"/>
          <cell r="I129">
            <v>1999.9999999999998</v>
          </cell>
          <cell r="J129">
            <v>2200</v>
          </cell>
          <cell r="K129">
            <v>2640</v>
          </cell>
          <cell r="L129">
            <v>2200</v>
          </cell>
          <cell r="M129">
            <v>2700</v>
          </cell>
          <cell r="N129">
            <v>235</v>
          </cell>
          <cell r="O129"/>
          <cell r="P129">
            <v>235</v>
          </cell>
          <cell r="Q129" t="str">
            <v>21IM001</v>
          </cell>
          <cell r="R129">
            <v>45536</v>
          </cell>
          <cell r="S129" t="str">
            <v>KP03/4</v>
          </cell>
          <cell r="T129" t="str">
            <v>PT CORONET CROWN</v>
          </cell>
          <cell r="U129"/>
          <cell r="V129"/>
          <cell r="W129"/>
          <cell r="X129"/>
          <cell r="Y129"/>
          <cell r="Z129"/>
          <cell r="AA129"/>
          <cell r="AB129"/>
          <cell r="AC129">
            <v>60</v>
          </cell>
          <cell r="AD129">
            <v>70</v>
          </cell>
          <cell r="AE129">
            <v>10</v>
          </cell>
          <cell r="AF129">
            <v>20</v>
          </cell>
          <cell r="AG129">
            <v>60</v>
          </cell>
          <cell r="AH129"/>
          <cell r="AI129"/>
          <cell r="AJ129"/>
          <cell r="AK129">
            <v>15</v>
          </cell>
          <cell r="AL129"/>
          <cell r="AM129"/>
          <cell r="AN129"/>
          <cell r="AO129"/>
          <cell r="AP129"/>
          <cell r="AQ129"/>
          <cell r="AR129"/>
          <cell r="AS129"/>
          <cell r="AT129"/>
          <cell r="AU129"/>
          <cell r="AV129"/>
          <cell r="AW129"/>
          <cell r="AX129"/>
          <cell r="AY129"/>
          <cell r="AZ129">
            <v>235</v>
          </cell>
          <cell r="BA129"/>
          <cell r="BB129">
            <v>0</v>
          </cell>
        </row>
        <row r="130">
          <cell r="B130" t="str">
            <v>ENFA4</v>
          </cell>
          <cell r="C130" t="str">
            <v>Enfavit Tablet (4)</v>
          </cell>
          <cell r="D130">
            <v>100</v>
          </cell>
          <cell r="E130" t="str">
            <v>tablet</v>
          </cell>
          <cell r="F130"/>
          <cell r="G130"/>
          <cell r="H130"/>
          <cell r="I130">
            <v>2200</v>
          </cell>
          <cell r="J130">
            <v>2420</v>
          </cell>
          <cell r="K130">
            <v>2904</v>
          </cell>
          <cell r="L130">
            <v>2500</v>
          </cell>
          <cell r="M130">
            <v>3000</v>
          </cell>
          <cell r="N130">
            <v>200</v>
          </cell>
          <cell r="O130"/>
          <cell r="P130">
            <v>200</v>
          </cell>
          <cell r="Q130" t="str">
            <v xml:space="preserve"> 21IM001</v>
          </cell>
          <cell r="R130">
            <v>45537</v>
          </cell>
          <cell r="S130" t="str">
            <v>KP04/1</v>
          </cell>
          <cell r="T130" t="str">
            <v>APOTEK BUMI MEDIKA GANESA</v>
          </cell>
          <cell r="U130"/>
          <cell r="V130"/>
          <cell r="W130"/>
          <cell r="X130"/>
          <cell r="Y130"/>
          <cell r="Z130"/>
          <cell r="AA130"/>
          <cell r="AB130"/>
          <cell r="AC130"/>
          <cell r="AD130"/>
          <cell r="AE130"/>
          <cell r="AF130"/>
          <cell r="AG130"/>
          <cell r="AH130"/>
          <cell r="AI130"/>
          <cell r="AJ130"/>
          <cell r="AK130"/>
          <cell r="AL130"/>
          <cell r="AM130"/>
          <cell r="AN130"/>
          <cell r="AO130"/>
          <cell r="AP130"/>
          <cell r="AQ130"/>
          <cell r="AR130"/>
          <cell r="AS130"/>
          <cell r="AT130"/>
          <cell r="AU130"/>
          <cell r="AV130"/>
          <cell r="AW130"/>
          <cell r="AX130"/>
          <cell r="AY130"/>
          <cell r="AZ130">
            <v>0</v>
          </cell>
          <cell r="BA130"/>
          <cell r="BB130">
            <v>200</v>
          </cell>
        </row>
        <row r="131">
          <cell r="B131" t="str">
            <v>ENFA5</v>
          </cell>
          <cell r="C131" t="str">
            <v>Enfavit Tablet (5)</v>
          </cell>
          <cell r="D131">
            <v>100</v>
          </cell>
          <cell r="E131" t="str">
            <v>tablet</v>
          </cell>
          <cell r="F131"/>
          <cell r="G131"/>
          <cell r="H131"/>
          <cell r="I131">
            <v>2200</v>
          </cell>
          <cell r="J131">
            <v>2420</v>
          </cell>
          <cell r="K131">
            <v>2904</v>
          </cell>
          <cell r="L131">
            <v>2500</v>
          </cell>
          <cell r="M131">
            <v>3000</v>
          </cell>
          <cell r="N131">
            <v>100</v>
          </cell>
          <cell r="O131"/>
          <cell r="P131">
            <v>100</v>
          </cell>
          <cell r="Q131" t="str">
            <v>21IM001</v>
          </cell>
          <cell r="R131">
            <v>45536</v>
          </cell>
          <cell r="S131" t="str">
            <v>KP04/8</v>
          </cell>
          <cell r="T131" t="str">
            <v>PT CORONET CROWN</v>
          </cell>
          <cell r="U131"/>
          <cell r="V131"/>
          <cell r="W131"/>
          <cell r="X131"/>
          <cell r="Y131"/>
          <cell r="Z131"/>
          <cell r="AA131"/>
          <cell r="AB131"/>
          <cell r="AC131"/>
          <cell r="AD131"/>
          <cell r="AE131"/>
          <cell r="AF131"/>
          <cell r="AG131"/>
          <cell r="AH131"/>
          <cell r="AI131"/>
          <cell r="AJ131"/>
          <cell r="AK131">
            <v>15</v>
          </cell>
          <cell r="AL131">
            <v>30</v>
          </cell>
          <cell r="AM131">
            <v>30</v>
          </cell>
          <cell r="AN131">
            <v>10</v>
          </cell>
          <cell r="AO131"/>
          <cell r="AP131"/>
          <cell r="AQ131">
            <v>15</v>
          </cell>
          <cell r="AR131"/>
          <cell r="AS131"/>
          <cell r="AT131"/>
          <cell r="AU131"/>
          <cell r="AV131"/>
          <cell r="AW131"/>
          <cell r="AX131"/>
          <cell r="AY131"/>
          <cell r="AZ131">
            <v>100</v>
          </cell>
          <cell r="BA131"/>
          <cell r="BB131">
            <v>0</v>
          </cell>
        </row>
        <row r="132">
          <cell r="B132" t="str">
            <v>ENFA6</v>
          </cell>
          <cell r="C132" t="str">
            <v>Enfavit Tablet (6)</v>
          </cell>
          <cell r="D132">
            <v>100</v>
          </cell>
          <cell r="E132" t="str">
            <v>tablet</v>
          </cell>
          <cell r="F132"/>
          <cell r="G132"/>
          <cell r="H132"/>
          <cell r="I132">
            <v>2200</v>
          </cell>
          <cell r="J132">
            <v>2420</v>
          </cell>
          <cell r="K132">
            <v>2904</v>
          </cell>
          <cell r="L132">
            <v>2500</v>
          </cell>
          <cell r="M132">
            <v>3000</v>
          </cell>
          <cell r="N132"/>
          <cell r="O132">
            <v>200</v>
          </cell>
          <cell r="P132">
            <v>200</v>
          </cell>
          <cell r="Q132" t="str">
            <v>21M001</v>
          </cell>
          <cell r="R132">
            <v>45536</v>
          </cell>
          <cell r="S132" t="str">
            <v>KP05/3</v>
          </cell>
          <cell r="T132" t="str">
            <v>PT Coronet Crown</v>
          </cell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  <cell r="AE132"/>
          <cell r="AF132"/>
          <cell r="AG132"/>
          <cell r="AH132"/>
          <cell r="AI132"/>
          <cell r="AJ132"/>
          <cell r="AK132"/>
          <cell r="AL132"/>
          <cell r="AM132"/>
          <cell r="AN132"/>
          <cell r="AO132"/>
          <cell r="AP132"/>
          <cell r="AQ132"/>
          <cell r="AR132">
            <v>10</v>
          </cell>
          <cell r="AS132">
            <v>20</v>
          </cell>
          <cell r="AT132"/>
          <cell r="AU132">
            <v>10</v>
          </cell>
          <cell r="AV132"/>
          <cell r="AW132"/>
          <cell r="AX132">
            <v>50</v>
          </cell>
          <cell r="AY132">
            <v>10</v>
          </cell>
          <cell r="AZ132">
            <v>100</v>
          </cell>
          <cell r="BA132"/>
          <cell r="BB132">
            <v>100</v>
          </cell>
        </row>
        <row r="133">
          <cell r="B133" t="str">
            <v>EPRSN5</v>
          </cell>
          <cell r="C133" t="str">
            <v>Eperisone Tablet 50 mg (5)</v>
          </cell>
          <cell r="D133">
            <v>50</v>
          </cell>
          <cell r="E133" t="str">
            <v>tablet</v>
          </cell>
          <cell r="F133"/>
          <cell r="G133"/>
          <cell r="H133"/>
          <cell r="I133"/>
          <cell r="J133"/>
          <cell r="K133"/>
          <cell r="L133"/>
          <cell r="M133"/>
          <cell r="N133">
            <v>0</v>
          </cell>
          <cell r="O133"/>
          <cell r="P133">
            <v>0</v>
          </cell>
          <cell r="Q133">
            <v>2111046</v>
          </cell>
          <cell r="R133">
            <v>45231</v>
          </cell>
          <cell r="S133"/>
          <cell r="T133"/>
          <cell r="U133"/>
          <cell r="V133"/>
          <cell r="W133"/>
          <cell r="X133"/>
          <cell r="Y133"/>
          <cell r="Z133"/>
          <cell r="AA133"/>
          <cell r="AB133"/>
          <cell r="AC133"/>
          <cell r="AD133"/>
          <cell r="AE133"/>
          <cell r="AF133"/>
          <cell r="AG133"/>
          <cell r="AH133"/>
          <cell r="AI133"/>
          <cell r="AJ133"/>
          <cell r="AK133"/>
          <cell r="AL133"/>
          <cell r="AM133"/>
          <cell r="AN133"/>
          <cell r="AO133"/>
          <cell r="AP133"/>
          <cell r="AQ133"/>
          <cell r="AR133"/>
          <cell r="AS133"/>
          <cell r="AT133"/>
          <cell r="AU133"/>
          <cell r="AV133"/>
          <cell r="AW133"/>
          <cell r="AX133"/>
          <cell r="AY133"/>
          <cell r="AZ133">
            <v>0</v>
          </cell>
          <cell r="BA133"/>
          <cell r="BB133">
            <v>0</v>
          </cell>
        </row>
        <row r="134">
          <cell r="B134" t="str">
            <v>EPRSN6</v>
          </cell>
          <cell r="C134" t="str">
            <v>Eperisone Tablet 50 mg (6)</v>
          </cell>
          <cell r="D134">
            <v>50</v>
          </cell>
          <cell r="E134" t="str">
            <v>tablet</v>
          </cell>
          <cell r="F134"/>
          <cell r="G134"/>
          <cell r="H134"/>
          <cell r="I134">
            <v>1400</v>
          </cell>
          <cell r="J134">
            <v>1540.0000000000002</v>
          </cell>
          <cell r="K134">
            <v>1848.0000000000002</v>
          </cell>
          <cell r="L134">
            <v>1600</v>
          </cell>
          <cell r="M134">
            <v>1900</v>
          </cell>
          <cell r="N134">
            <v>105</v>
          </cell>
          <cell r="O134"/>
          <cell r="P134">
            <v>105</v>
          </cell>
          <cell r="Q134" t="str">
            <v>2112049</v>
          </cell>
          <cell r="R134">
            <v>45261</v>
          </cell>
          <cell r="S134" t="str">
            <v>KP04/5</v>
          </cell>
          <cell r="T134" t="str">
            <v>PT PENTA VALENT</v>
          </cell>
          <cell r="U134"/>
          <cell r="V134"/>
          <cell r="W134"/>
          <cell r="X134"/>
          <cell r="Y134"/>
          <cell r="Z134"/>
          <cell r="AA134"/>
          <cell r="AB134"/>
          <cell r="AC134">
            <v>10</v>
          </cell>
          <cell r="AD134">
            <v>10</v>
          </cell>
          <cell r="AE134"/>
          <cell r="AF134">
            <v>10</v>
          </cell>
          <cell r="AG134"/>
          <cell r="AH134"/>
          <cell r="AI134"/>
          <cell r="AJ134"/>
          <cell r="AK134">
            <v>30</v>
          </cell>
          <cell r="AL134"/>
          <cell r="AM134">
            <v>20</v>
          </cell>
          <cell r="AN134"/>
          <cell r="AO134"/>
          <cell r="AP134"/>
          <cell r="AQ134">
            <v>25</v>
          </cell>
          <cell r="AR134"/>
          <cell r="AS134"/>
          <cell r="AT134"/>
          <cell r="AU134"/>
          <cell r="AV134"/>
          <cell r="AW134"/>
          <cell r="AX134"/>
          <cell r="AY134"/>
          <cell r="AZ134">
            <v>105</v>
          </cell>
          <cell r="BA134"/>
          <cell r="BB134">
            <v>0</v>
          </cell>
        </row>
        <row r="135">
          <cell r="B135" t="str">
            <v>EPRSN7</v>
          </cell>
          <cell r="C135" t="str">
            <v>Eperisone Tablet 50 mg (7)</v>
          </cell>
          <cell r="D135">
            <v>50</v>
          </cell>
          <cell r="E135" t="str">
            <v>tablet</v>
          </cell>
          <cell r="F135"/>
          <cell r="G135"/>
          <cell r="H135"/>
          <cell r="I135">
            <v>1400</v>
          </cell>
          <cell r="J135">
            <v>1540.0000000000002</v>
          </cell>
          <cell r="K135">
            <v>1848.0000000000002</v>
          </cell>
          <cell r="L135">
            <v>1600</v>
          </cell>
          <cell r="M135">
            <v>1900</v>
          </cell>
          <cell r="N135"/>
          <cell r="O135">
            <v>200</v>
          </cell>
          <cell r="P135">
            <v>200</v>
          </cell>
          <cell r="Q135" t="str">
            <v xml:space="preserve"> 2112049</v>
          </cell>
          <cell r="R135">
            <v>45261</v>
          </cell>
          <cell r="S135" t="str">
            <v>KP05/5</v>
          </cell>
          <cell r="T135" t="str">
            <v>PT Penta Valent</v>
          </cell>
          <cell r="U135"/>
          <cell r="V135"/>
          <cell r="W135"/>
          <cell r="X135"/>
          <cell r="Y135"/>
          <cell r="Z135"/>
          <cell r="AA135"/>
          <cell r="AB135"/>
          <cell r="AC135"/>
          <cell r="AD135"/>
          <cell r="AE135"/>
          <cell r="AF135"/>
          <cell r="AG135"/>
          <cell r="AH135"/>
          <cell r="AI135"/>
          <cell r="AJ135"/>
          <cell r="AK135"/>
          <cell r="AL135"/>
          <cell r="AM135"/>
          <cell r="AN135"/>
          <cell r="AO135"/>
          <cell r="AP135"/>
          <cell r="AQ135">
            <v>5</v>
          </cell>
          <cell r="AR135">
            <v>10</v>
          </cell>
          <cell r="AS135">
            <v>20</v>
          </cell>
          <cell r="AT135"/>
          <cell r="AU135">
            <v>20</v>
          </cell>
          <cell r="AV135"/>
          <cell r="AW135"/>
          <cell r="AX135">
            <v>20</v>
          </cell>
          <cell r="AY135">
            <v>10</v>
          </cell>
          <cell r="AZ135">
            <v>85</v>
          </cell>
          <cell r="BA135"/>
          <cell r="BB135">
            <v>115</v>
          </cell>
        </row>
        <row r="136">
          <cell r="B136" t="str">
            <v>EPHJ1</v>
          </cell>
          <cell r="C136" t="str">
            <v>Epinephrine 0.1% (1 mL) Injeksi</v>
          </cell>
          <cell r="D136">
            <v>1</v>
          </cell>
          <cell r="E136" t="str">
            <v>ampul</v>
          </cell>
          <cell r="F136"/>
          <cell r="G136"/>
          <cell r="H136"/>
          <cell r="I136">
            <v>9545.4545454545441</v>
          </cell>
          <cell r="J136">
            <v>10500</v>
          </cell>
          <cell r="K136">
            <v>12600</v>
          </cell>
          <cell r="L136">
            <v>10500</v>
          </cell>
          <cell r="M136">
            <v>12600</v>
          </cell>
          <cell r="N136">
            <v>3</v>
          </cell>
          <cell r="O136"/>
          <cell r="P136">
            <v>3</v>
          </cell>
          <cell r="Q136" t="str">
            <v>9621E0110A</v>
          </cell>
          <cell r="R136">
            <v>45047</v>
          </cell>
          <cell r="S136" t="str">
            <v>KP11/4</v>
          </cell>
          <cell r="T136" t="str">
            <v>PT KUDAMAS JAYA MAKMUR SENTOSA</v>
          </cell>
          <cell r="U136"/>
          <cell r="V136"/>
          <cell r="W136"/>
          <cell r="X136"/>
          <cell r="Y136"/>
          <cell r="Z136"/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  <cell r="AK136"/>
          <cell r="AL136"/>
          <cell r="AM136"/>
          <cell r="AN136"/>
          <cell r="AO136"/>
          <cell r="AP136"/>
          <cell r="AQ136"/>
          <cell r="AR136"/>
          <cell r="AS136"/>
          <cell r="AT136"/>
          <cell r="AU136"/>
          <cell r="AV136"/>
          <cell r="AW136"/>
          <cell r="AX136"/>
          <cell r="AY136"/>
          <cell r="AZ136">
            <v>0</v>
          </cell>
          <cell r="BA136"/>
          <cell r="BB136">
            <v>3</v>
          </cell>
        </row>
        <row r="137">
          <cell r="B137" t="str">
            <v>ERTHO1</v>
          </cell>
          <cell r="C137" t="str">
            <v>Eritromisin tablet 500 mg</v>
          </cell>
          <cell r="D137">
            <v>100</v>
          </cell>
          <cell r="E137" t="str">
            <v>tablet</v>
          </cell>
          <cell r="F137"/>
          <cell r="G137"/>
          <cell r="H137"/>
          <cell r="I137">
            <v>740.90834999999993</v>
          </cell>
          <cell r="J137">
            <v>814.99918500000001</v>
          </cell>
          <cell r="K137">
            <v>977.99902199999997</v>
          </cell>
          <cell r="L137">
            <v>900</v>
          </cell>
          <cell r="M137">
            <v>1000</v>
          </cell>
          <cell r="N137">
            <v>80</v>
          </cell>
          <cell r="O137"/>
          <cell r="P137">
            <v>80</v>
          </cell>
          <cell r="Q137" t="str">
            <v>T09094BK</v>
          </cell>
          <cell r="R137">
            <v>44805</v>
          </cell>
          <cell r="S137" t="str">
            <v>KP03/04</v>
          </cell>
          <cell r="T137" t="str">
            <v xml:space="preserve">PT PLANET EXCELENCIA PHARMACY </v>
          </cell>
          <cell r="U137"/>
          <cell r="V137"/>
          <cell r="W137"/>
          <cell r="X137"/>
          <cell r="Y137"/>
          <cell r="Z137"/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  <cell r="AK137"/>
          <cell r="AL137"/>
          <cell r="AM137"/>
          <cell r="AN137"/>
          <cell r="AO137"/>
          <cell r="AP137"/>
          <cell r="AQ137"/>
          <cell r="AR137"/>
          <cell r="AS137"/>
          <cell r="AT137"/>
          <cell r="AU137"/>
          <cell r="AV137"/>
          <cell r="AW137"/>
          <cell r="AX137"/>
          <cell r="AY137"/>
          <cell r="AZ137">
            <v>0</v>
          </cell>
          <cell r="BA137"/>
          <cell r="BB137">
            <v>80</v>
          </cell>
        </row>
        <row r="138">
          <cell r="B138" t="str">
            <v>ERLATT2</v>
          </cell>
          <cell r="C138" t="str">
            <v>Erlamycetin TT (2)</v>
          </cell>
          <cell r="D138">
            <v>1</v>
          </cell>
          <cell r="E138" t="str">
            <v>botol</v>
          </cell>
          <cell r="F138"/>
          <cell r="G138"/>
          <cell r="H138"/>
          <cell r="I138">
            <v>7399.7333333333336</v>
          </cell>
          <cell r="J138">
            <v>8139.7066666666678</v>
          </cell>
          <cell r="K138">
            <v>9767.648000000001</v>
          </cell>
          <cell r="L138">
            <v>8200</v>
          </cell>
          <cell r="M138">
            <v>9800</v>
          </cell>
          <cell r="N138">
            <v>3</v>
          </cell>
          <cell r="O138"/>
          <cell r="P138">
            <v>3</v>
          </cell>
          <cell r="Q138" t="str">
            <v>D-0654143</v>
          </cell>
          <cell r="R138">
            <v>44805</v>
          </cell>
          <cell r="S138" t="str">
            <v>FJ-1910/3592</v>
          </cell>
          <cell r="T138" t="str">
            <v>PT KUDAMAS JAYA MAKMUR</v>
          </cell>
          <cell r="U138"/>
          <cell r="V138"/>
          <cell r="W138"/>
          <cell r="X138"/>
          <cell r="Y138"/>
          <cell r="Z138"/>
          <cell r="AA138"/>
          <cell r="AB138"/>
          <cell r="AC138"/>
          <cell r="AD138"/>
          <cell r="AE138"/>
          <cell r="AF138"/>
          <cell r="AG138"/>
          <cell r="AH138"/>
          <cell r="AI138"/>
          <cell r="AJ138"/>
          <cell r="AK138">
            <v>1</v>
          </cell>
          <cell r="AL138"/>
          <cell r="AM138"/>
          <cell r="AN138"/>
          <cell r="AO138"/>
          <cell r="AP138"/>
          <cell r="AQ138"/>
          <cell r="AR138"/>
          <cell r="AS138"/>
          <cell r="AT138"/>
          <cell r="AU138"/>
          <cell r="AV138"/>
          <cell r="AW138"/>
          <cell r="AX138"/>
          <cell r="AY138"/>
          <cell r="AZ138">
            <v>1</v>
          </cell>
          <cell r="BA138"/>
          <cell r="BB138">
            <v>2</v>
          </cell>
        </row>
        <row r="139">
          <cell r="B139" t="str">
            <v>ERLATT3</v>
          </cell>
          <cell r="C139" t="str">
            <v>Erlamycetin TT (3)</v>
          </cell>
          <cell r="D139">
            <v>1</v>
          </cell>
          <cell r="E139" t="str">
            <v>botol</v>
          </cell>
          <cell r="F139"/>
          <cell r="G139"/>
          <cell r="H139"/>
          <cell r="I139">
            <v>7399.7333333333336</v>
          </cell>
          <cell r="J139">
            <v>8139.7066666666678</v>
          </cell>
          <cell r="K139">
            <v>9767.648000000001</v>
          </cell>
          <cell r="L139">
            <v>8200</v>
          </cell>
          <cell r="M139">
            <v>9800</v>
          </cell>
          <cell r="N139">
            <v>1</v>
          </cell>
          <cell r="O139"/>
          <cell r="P139">
            <v>1</v>
          </cell>
          <cell r="Q139" t="str">
            <v>D-0655095</v>
          </cell>
          <cell r="R139">
            <v>44986</v>
          </cell>
          <cell r="S139" t="str">
            <v>NA</v>
          </cell>
          <cell r="T139" t="str">
            <v>NA</v>
          </cell>
          <cell r="U139"/>
          <cell r="V139"/>
          <cell r="W139"/>
          <cell r="X139"/>
          <cell r="Y139"/>
          <cell r="Z139"/>
          <cell r="AA139"/>
          <cell r="AB139"/>
          <cell r="AC139"/>
          <cell r="AD139"/>
          <cell r="AE139"/>
          <cell r="AF139"/>
          <cell r="AG139"/>
          <cell r="AH139"/>
          <cell r="AI139"/>
          <cell r="AJ139"/>
          <cell r="AK139"/>
          <cell r="AL139"/>
          <cell r="AM139"/>
          <cell r="AN139"/>
          <cell r="AO139"/>
          <cell r="AP139"/>
          <cell r="AQ139"/>
          <cell r="AR139"/>
          <cell r="AS139"/>
          <cell r="AT139"/>
          <cell r="AU139"/>
          <cell r="AV139"/>
          <cell r="AW139"/>
          <cell r="AX139"/>
          <cell r="AY139"/>
          <cell r="AZ139">
            <v>0</v>
          </cell>
          <cell r="BA139"/>
          <cell r="BB139">
            <v>1</v>
          </cell>
        </row>
        <row r="140">
          <cell r="B140" t="str">
            <v>ERTHL1</v>
          </cell>
          <cell r="C140" t="str">
            <v>Erythromycin sirup kering 200mg/5mL (60mL)</v>
          </cell>
          <cell r="D140">
            <v>1</v>
          </cell>
          <cell r="E140" t="str">
            <v>botol</v>
          </cell>
          <cell r="F140">
            <v>8828</v>
          </cell>
          <cell r="G140">
            <v>9710.8000000000011</v>
          </cell>
          <cell r="H140">
            <v>11652.960000000001</v>
          </cell>
          <cell r="I140">
            <v>12474</v>
          </cell>
          <cell r="J140">
            <v>13721.400000000001</v>
          </cell>
          <cell r="K140">
            <v>16465.68</v>
          </cell>
          <cell r="L140">
            <v>13800</v>
          </cell>
          <cell r="M140">
            <v>16500</v>
          </cell>
          <cell r="N140">
            <v>5</v>
          </cell>
          <cell r="O140"/>
          <cell r="P140">
            <v>5</v>
          </cell>
          <cell r="Q140" t="str">
            <v>A80140J</v>
          </cell>
          <cell r="R140">
            <v>44955</v>
          </cell>
          <cell r="S140">
            <v>2801959345</v>
          </cell>
          <cell r="T140" t="str">
            <v>PT. KIMIA FARMA</v>
          </cell>
          <cell r="U140"/>
          <cell r="V140"/>
          <cell r="W140"/>
          <cell r="X140"/>
          <cell r="Y140"/>
          <cell r="Z140"/>
          <cell r="AA140"/>
          <cell r="AB140"/>
          <cell r="AC140"/>
          <cell r="AD140"/>
          <cell r="AE140"/>
          <cell r="AF140"/>
          <cell r="AG140"/>
          <cell r="AH140"/>
          <cell r="AI140"/>
          <cell r="AJ140"/>
          <cell r="AK140"/>
          <cell r="AL140"/>
          <cell r="AM140"/>
          <cell r="AN140"/>
          <cell r="AO140"/>
          <cell r="AP140"/>
          <cell r="AQ140"/>
          <cell r="AR140"/>
          <cell r="AS140"/>
          <cell r="AT140"/>
          <cell r="AU140"/>
          <cell r="AV140"/>
          <cell r="AW140"/>
          <cell r="AX140"/>
          <cell r="AY140"/>
          <cell r="AZ140">
            <v>0</v>
          </cell>
          <cell r="BA140"/>
          <cell r="BB140">
            <v>5</v>
          </cell>
        </row>
        <row r="141">
          <cell r="B141" t="str">
            <v>ETHMS2</v>
          </cell>
          <cell r="C141" t="str">
            <v>Ethambutol tablet 500mg</v>
          </cell>
          <cell r="D141">
            <v>100</v>
          </cell>
          <cell r="E141" t="str">
            <v>tablet</v>
          </cell>
          <cell r="F141">
            <v>594.5</v>
          </cell>
          <cell r="G141">
            <v>653.95000000000005</v>
          </cell>
          <cell r="H141">
            <v>784.74</v>
          </cell>
          <cell r="I141">
            <v>800</v>
          </cell>
          <cell r="J141">
            <v>880.00000000000011</v>
          </cell>
          <cell r="K141">
            <v>1056</v>
          </cell>
          <cell r="L141">
            <v>900</v>
          </cell>
          <cell r="M141">
            <v>1100</v>
          </cell>
          <cell r="N141">
            <v>500</v>
          </cell>
          <cell r="O141"/>
          <cell r="P141">
            <v>500</v>
          </cell>
          <cell r="Q141">
            <v>1802004</v>
          </cell>
          <cell r="R141">
            <v>45270</v>
          </cell>
          <cell r="S141">
            <v>1220018024</v>
          </cell>
          <cell r="T141" t="str">
            <v>PT. INDOFARMA GLOBAL MEDIKA</v>
          </cell>
          <cell r="U141"/>
          <cell r="V141"/>
          <cell r="W141"/>
          <cell r="X141"/>
          <cell r="Y141"/>
          <cell r="Z141"/>
          <cell r="AA141"/>
          <cell r="AB141"/>
          <cell r="AC141"/>
          <cell r="AD141"/>
          <cell r="AE141"/>
          <cell r="AF141"/>
          <cell r="AG141"/>
          <cell r="AH141"/>
          <cell r="AI141"/>
          <cell r="AJ141"/>
          <cell r="AK141"/>
          <cell r="AL141"/>
          <cell r="AM141"/>
          <cell r="AN141"/>
          <cell r="AO141"/>
          <cell r="AP141"/>
          <cell r="AQ141"/>
          <cell r="AR141"/>
          <cell r="AS141"/>
          <cell r="AT141"/>
          <cell r="AU141"/>
          <cell r="AV141"/>
          <cell r="AW141"/>
          <cell r="AX141"/>
          <cell r="AY141"/>
          <cell r="AZ141">
            <v>0</v>
          </cell>
          <cell r="BA141"/>
          <cell r="BB141">
            <v>500</v>
          </cell>
        </row>
        <row r="142">
          <cell r="B142" t="str">
            <v>FAVI1</v>
          </cell>
          <cell r="C142" t="str">
            <v xml:space="preserve">Favikal Tablet </v>
          </cell>
          <cell r="D142">
            <v>100</v>
          </cell>
          <cell r="E142" t="str">
            <v>tablet</v>
          </cell>
          <cell r="F142"/>
          <cell r="G142"/>
          <cell r="H142"/>
          <cell r="I142">
            <v>15454.545454545454</v>
          </cell>
          <cell r="J142">
            <v>17000</v>
          </cell>
          <cell r="K142">
            <v>20400</v>
          </cell>
          <cell r="L142">
            <v>17000</v>
          </cell>
          <cell r="M142">
            <v>20400</v>
          </cell>
          <cell r="N142">
            <v>120</v>
          </cell>
          <cell r="O142"/>
          <cell r="P142">
            <v>120</v>
          </cell>
          <cell r="Q142" t="str">
            <v>KTFAKA14014</v>
          </cell>
          <cell r="R142">
            <v>44743</v>
          </cell>
          <cell r="S142" t="str">
            <v>KP02/08</v>
          </cell>
          <cell r="T142" t="str">
            <v>PT PLANET EXCELENCIA PHARMACY</v>
          </cell>
          <cell r="U142"/>
          <cell r="V142"/>
          <cell r="W142"/>
          <cell r="X142"/>
          <cell r="Y142"/>
          <cell r="Z142"/>
          <cell r="AA142"/>
          <cell r="AB142"/>
          <cell r="AC142"/>
          <cell r="AD142"/>
          <cell r="AE142"/>
          <cell r="AF142"/>
          <cell r="AG142"/>
          <cell r="AH142"/>
          <cell r="AI142"/>
          <cell r="AJ142"/>
          <cell r="AK142"/>
          <cell r="AL142"/>
          <cell r="AM142"/>
          <cell r="AN142"/>
          <cell r="AO142"/>
          <cell r="AP142"/>
          <cell r="AQ142"/>
          <cell r="AR142"/>
          <cell r="AS142"/>
          <cell r="AT142"/>
          <cell r="AU142"/>
          <cell r="AV142"/>
          <cell r="AW142"/>
          <cell r="AX142"/>
          <cell r="AY142"/>
          <cell r="AZ142">
            <v>0</v>
          </cell>
          <cell r="BA142"/>
          <cell r="BB142">
            <v>120</v>
          </cell>
        </row>
        <row r="143">
          <cell r="B143" t="str">
            <v>FRMEO2</v>
          </cell>
          <cell r="C143" t="str">
            <v>Forumen Tetes Telinga (2)</v>
          </cell>
          <cell r="D143">
            <v>1</v>
          </cell>
          <cell r="E143" t="str">
            <v>botol</v>
          </cell>
          <cell r="F143"/>
          <cell r="G143"/>
          <cell r="H143"/>
          <cell r="I143">
            <v>27545.454545454544</v>
          </cell>
          <cell r="J143">
            <v>30300</v>
          </cell>
          <cell r="K143">
            <v>36360</v>
          </cell>
          <cell r="L143">
            <v>30300</v>
          </cell>
          <cell r="M143">
            <v>36400</v>
          </cell>
          <cell r="N143">
            <v>2</v>
          </cell>
          <cell r="O143"/>
          <cell r="P143">
            <v>2</v>
          </cell>
          <cell r="Q143" t="str">
            <v>BK1786</v>
          </cell>
          <cell r="R143">
            <v>45383</v>
          </cell>
          <cell r="S143" t="str">
            <v>KP01/03</v>
          </cell>
          <cell r="T143" t="str">
            <v>PT KUDAMAS JAYA MAKMUR SENTOSA</v>
          </cell>
          <cell r="U143"/>
          <cell r="V143"/>
          <cell r="W143"/>
          <cell r="X143"/>
          <cell r="Y143"/>
          <cell r="Z143"/>
          <cell r="AA143"/>
          <cell r="AB143"/>
          <cell r="AC143"/>
          <cell r="AD143">
            <v>1</v>
          </cell>
          <cell r="AE143">
            <v>1</v>
          </cell>
          <cell r="AF143"/>
          <cell r="AG143"/>
          <cell r="AH143"/>
          <cell r="AI143"/>
          <cell r="AJ143"/>
          <cell r="AK143"/>
          <cell r="AL143"/>
          <cell r="AM143"/>
          <cell r="AN143"/>
          <cell r="AO143"/>
          <cell r="AP143"/>
          <cell r="AQ143"/>
          <cell r="AR143"/>
          <cell r="AS143"/>
          <cell r="AT143"/>
          <cell r="AU143"/>
          <cell r="AV143"/>
          <cell r="AW143"/>
          <cell r="AX143"/>
          <cell r="AY143"/>
          <cell r="AZ143">
            <v>2</v>
          </cell>
          <cell r="BA143"/>
          <cell r="BB143">
            <v>0</v>
          </cell>
        </row>
        <row r="144">
          <cell r="B144" t="str">
            <v>FRMEO3</v>
          </cell>
          <cell r="C144" t="str">
            <v>Forumen Tetes Telinga (3)</v>
          </cell>
          <cell r="D144">
            <v>1</v>
          </cell>
          <cell r="E144" t="str">
            <v>botol</v>
          </cell>
          <cell r="F144"/>
          <cell r="G144"/>
          <cell r="H144"/>
          <cell r="I144">
            <v>27795.454545454544</v>
          </cell>
          <cell r="J144">
            <v>30575</v>
          </cell>
          <cell r="K144">
            <v>36690</v>
          </cell>
          <cell r="L144">
            <v>30600</v>
          </cell>
          <cell r="M144">
            <v>36700</v>
          </cell>
          <cell r="N144">
            <v>2</v>
          </cell>
          <cell r="O144"/>
          <cell r="P144">
            <v>2</v>
          </cell>
          <cell r="Q144" t="str">
            <v>CA1998</v>
          </cell>
          <cell r="R144">
            <v>45474</v>
          </cell>
          <cell r="S144" t="str">
            <v>KP04/4</v>
          </cell>
          <cell r="T144" t="str">
            <v>PT KUDAMAS JAYA MAKMUR SENTOSA</v>
          </cell>
          <cell r="U144"/>
          <cell r="V144"/>
          <cell r="W144"/>
          <cell r="X144"/>
          <cell r="Y144"/>
          <cell r="Z144"/>
          <cell r="AA144"/>
          <cell r="AB144"/>
          <cell r="AC144"/>
          <cell r="AD144"/>
          <cell r="AE144"/>
          <cell r="AF144"/>
          <cell r="AG144"/>
          <cell r="AH144"/>
          <cell r="AI144"/>
          <cell r="AJ144"/>
          <cell r="AK144">
            <v>1</v>
          </cell>
          <cell r="AL144">
            <v>1</v>
          </cell>
          <cell r="AM144"/>
          <cell r="AN144"/>
          <cell r="AO144"/>
          <cell r="AP144"/>
          <cell r="AQ144"/>
          <cell r="AR144"/>
          <cell r="AS144"/>
          <cell r="AT144"/>
          <cell r="AU144"/>
          <cell r="AV144"/>
          <cell r="AW144"/>
          <cell r="AX144"/>
          <cell r="AY144"/>
          <cell r="AZ144">
            <v>2</v>
          </cell>
          <cell r="BA144"/>
          <cell r="BB144">
            <v>0</v>
          </cell>
        </row>
        <row r="145">
          <cell r="B145" t="str">
            <v>GENOSM1</v>
          </cell>
          <cell r="C145" t="str">
            <v>Genoint Salep Mata (2)</v>
          </cell>
          <cell r="D145">
            <v>1</v>
          </cell>
          <cell r="E145" t="str">
            <v>botol</v>
          </cell>
          <cell r="F145"/>
          <cell r="G145"/>
          <cell r="H145"/>
          <cell r="I145">
            <v>6227.272727272727</v>
          </cell>
          <cell r="J145">
            <v>6850</v>
          </cell>
          <cell r="K145">
            <v>8220</v>
          </cell>
          <cell r="L145">
            <v>6900</v>
          </cell>
          <cell r="M145">
            <v>8300</v>
          </cell>
          <cell r="N145">
            <v>0</v>
          </cell>
          <cell r="O145"/>
          <cell r="P145">
            <v>0</v>
          </cell>
          <cell r="Q145" t="str">
            <v>O1656021</v>
          </cell>
          <cell r="R145">
            <v>45078</v>
          </cell>
          <cell r="S145" t="str">
            <v>KP10/10</v>
          </cell>
          <cell r="T145" t="str">
            <v>PT KUDAMAS JAYA MAKMUR SENTOSA</v>
          </cell>
          <cell r="U145"/>
          <cell r="V145"/>
          <cell r="W145"/>
          <cell r="X145"/>
          <cell r="Y145"/>
          <cell r="Z145"/>
          <cell r="AA145"/>
          <cell r="AB145"/>
          <cell r="AC145"/>
          <cell r="AD145"/>
          <cell r="AE145"/>
          <cell r="AF145"/>
          <cell r="AG145"/>
          <cell r="AH145"/>
          <cell r="AI145"/>
          <cell r="AJ145"/>
          <cell r="AK145"/>
          <cell r="AL145"/>
          <cell r="AM145"/>
          <cell r="AN145"/>
          <cell r="AO145"/>
          <cell r="AP145"/>
          <cell r="AQ145"/>
          <cell r="AR145"/>
          <cell r="AS145"/>
          <cell r="AT145"/>
          <cell r="AU145"/>
          <cell r="AV145"/>
          <cell r="AW145"/>
          <cell r="AX145"/>
          <cell r="AY145"/>
          <cell r="AZ145">
            <v>0</v>
          </cell>
          <cell r="BA145"/>
          <cell r="BB145">
            <v>0</v>
          </cell>
        </row>
        <row r="146">
          <cell r="B146" t="str">
            <v>GENOIN1</v>
          </cell>
          <cell r="C146" t="str">
            <v>Genoint Tetes Mata (1)</v>
          </cell>
          <cell r="D146">
            <v>1</v>
          </cell>
          <cell r="E146" t="str">
            <v>botol</v>
          </cell>
          <cell r="F146"/>
          <cell r="G146"/>
          <cell r="H146"/>
          <cell r="I146">
            <v>8181.8181818181811</v>
          </cell>
          <cell r="J146">
            <v>9000</v>
          </cell>
          <cell r="K146">
            <v>10800</v>
          </cell>
          <cell r="L146">
            <v>9000</v>
          </cell>
          <cell r="M146">
            <v>10800</v>
          </cell>
          <cell r="N146">
            <v>4</v>
          </cell>
          <cell r="O146"/>
          <cell r="P146">
            <v>4</v>
          </cell>
          <cell r="Q146" t="str">
            <v>D0856007</v>
          </cell>
          <cell r="R146">
            <v>45017</v>
          </cell>
          <cell r="S146" t="str">
            <v>KP09/10</v>
          </cell>
          <cell r="T146" t="str">
            <v>PT. KUDAMAS JAYA MAKMUR SENTOSA</v>
          </cell>
          <cell r="U146"/>
          <cell r="V146"/>
          <cell r="W146"/>
          <cell r="X146"/>
          <cell r="Y146"/>
          <cell r="Z146"/>
          <cell r="AA146"/>
          <cell r="AB146"/>
          <cell r="AC146"/>
          <cell r="AD146"/>
          <cell r="AE146"/>
          <cell r="AF146"/>
          <cell r="AG146"/>
          <cell r="AH146"/>
          <cell r="AI146"/>
          <cell r="AJ146"/>
          <cell r="AK146"/>
          <cell r="AL146"/>
          <cell r="AM146"/>
          <cell r="AN146"/>
          <cell r="AO146"/>
          <cell r="AP146"/>
          <cell r="AQ146">
            <v>1</v>
          </cell>
          <cell r="AR146"/>
          <cell r="AS146"/>
          <cell r="AT146"/>
          <cell r="AU146"/>
          <cell r="AV146"/>
          <cell r="AW146"/>
          <cell r="AX146"/>
          <cell r="AY146"/>
          <cell r="AZ146">
            <v>1</v>
          </cell>
          <cell r="BA146"/>
          <cell r="BB146">
            <v>3</v>
          </cell>
        </row>
        <row r="147">
          <cell r="B147" t="str">
            <v>GNTJ1</v>
          </cell>
          <cell r="C147" t="str">
            <v>Gentamicin 40 mg/mL (2mL) Injeksi</v>
          </cell>
          <cell r="D147">
            <v>5</v>
          </cell>
          <cell r="E147" t="str">
            <v>ampul</v>
          </cell>
          <cell r="F147"/>
          <cell r="G147"/>
          <cell r="H147"/>
          <cell r="I147">
            <v>4600</v>
          </cell>
          <cell r="J147">
            <v>5060</v>
          </cell>
          <cell r="K147">
            <v>6072</v>
          </cell>
          <cell r="L147">
            <v>5100</v>
          </cell>
          <cell r="M147">
            <v>6100</v>
          </cell>
          <cell r="N147">
            <v>15</v>
          </cell>
          <cell r="O147"/>
          <cell r="P147">
            <v>15</v>
          </cell>
          <cell r="Q147" t="str">
            <v>21GT3021</v>
          </cell>
          <cell r="R147">
            <v>45139</v>
          </cell>
          <cell r="S147" t="str">
            <v>KP11/4</v>
          </cell>
          <cell r="T147" t="str">
            <v>PT KUDAMAS JAYA MAKMUR SENTOSA</v>
          </cell>
          <cell r="U147"/>
          <cell r="V147"/>
          <cell r="W147"/>
          <cell r="X147"/>
          <cell r="Y147"/>
          <cell r="Z147"/>
          <cell r="AA147"/>
          <cell r="AB147"/>
          <cell r="AC147"/>
          <cell r="AD147"/>
          <cell r="AE147"/>
          <cell r="AF147"/>
          <cell r="AG147"/>
          <cell r="AH147"/>
          <cell r="AI147"/>
          <cell r="AJ147"/>
          <cell r="AK147"/>
          <cell r="AL147"/>
          <cell r="AM147"/>
          <cell r="AN147"/>
          <cell r="AO147"/>
          <cell r="AP147"/>
          <cell r="AQ147"/>
          <cell r="AR147"/>
          <cell r="AS147"/>
          <cell r="AT147"/>
          <cell r="AU147"/>
          <cell r="AV147"/>
          <cell r="AW147"/>
          <cell r="AX147"/>
          <cell r="AY147"/>
          <cell r="AZ147">
            <v>0</v>
          </cell>
          <cell r="BA147"/>
          <cell r="BB147">
            <v>15</v>
          </cell>
        </row>
        <row r="148">
          <cell r="B148" t="str">
            <v>GNTM15</v>
          </cell>
          <cell r="C148" t="str">
            <v>Gentamicin Salep Kulit 0,1%  (5 g) (5)</v>
          </cell>
          <cell r="D148">
            <v>10</v>
          </cell>
          <cell r="E148" t="str">
            <v>tube</v>
          </cell>
          <cell r="F148"/>
          <cell r="G148"/>
          <cell r="H148"/>
          <cell r="I148">
            <v>2363.6363636363635</v>
          </cell>
          <cell r="J148">
            <v>2600</v>
          </cell>
          <cell r="K148">
            <v>3120</v>
          </cell>
          <cell r="L148">
            <v>2600</v>
          </cell>
          <cell r="M148">
            <v>3200</v>
          </cell>
          <cell r="N148">
            <v>1</v>
          </cell>
          <cell r="O148"/>
          <cell r="P148">
            <v>1</v>
          </cell>
          <cell r="Q148" t="str">
            <v>3318</v>
          </cell>
          <cell r="R148">
            <v>45870</v>
          </cell>
          <cell r="S148" t="str">
            <v>KP10/20</v>
          </cell>
          <cell r="T148" t="str">
            <v>PT KUDAMAS JAYA MAKMUR SENTOSA</v>
          </cell>
          <cell r="U148"/>
          <cell r="V148"/>
          <cell r="W148"/>
          <cell r="X148"/>
          <cell r="Y148"/>
          <cell r="Z148"/>
          <cell r="AA148"/>
          <cell r="AB148"/>
          <cell r="AC148"/>
          <cell r="AD148"/>
          <cell r="AE148"/>
          <cell r="AF148"/>
          <cell r="AG148"/>
          <cell r="AH148"/>
          <cell r="AI148"/>
          <cell r="AJ148"/>
          <cell r="AK148"/>
          <cell r="AL148"/>
          <cell r="AM148"/>
          <cell r="AN148"/>
          <cell r="AO148"/>
          <cell r="AP148"/>
          <cell r="AQ148"/>
          <cell r="AR148"/>
          <cell r="AS148">
            <v>1</v>
          </cell>
          <cell r="AT148"/>
          <cell r="AU148"/>
          <cell r="AV148"/>
          <cell r="AW148"/>
          <cell r="AX148"/>
          <cell r="AY148"/>
          <cell r="AZ148">
            <v>1</v>
          </cell>
          <cell r="BA148"/>
          <cell r="BB148">
            <v>0</v>
          </cell>
        </row>
        <row r="149">
          <cell r="B149" t="str">
            <v>GNTM16</v>
          </cell>
          <cell r="C149" t="str">
            <v>Gentamicin Salep Kulit 0,1%  (5 g) (6)</v>
          </cell>
          <cell r="D149">
            <v>1</v>
          </cell>
          <cell r="E149" t="str">
            <v>tube</v>
          </cell>
          <cell r="F149"/>
          <cell r="G149"/>
          <cell r="H149"/>
          <cell r="I149">
            <v>5454.6</v>
          </cell>
          <cell r="J149">
            <v>6000.0600000000013</v>
          </cell>
          <cell r="K149">
            <v>7200.072000000001</v>
          </cell>
          <cell r="L149">
            <v>6100</v>
          </cell>
          <cell r="M149">
            <v>7300</v>
          </cell>
          <cell r="N149"/>
          <cell r="O149">
            <v>10</v>
          </cell>
          <cell r="P149">
            <v>10</v>
          </cell>
          <cell r="Q149" t="str">
            <v>1919</v>
          </cell>
          <cell r="R149">
            <v>45992</v>
          </cell>
          <cell r="S149" t="str">
            <v>KP05/6</v>
          </cell>
          <cell r="T149" t="str">
            <v>PT Singgasana Witra Suryamas</v>
          </cell>
          <cell r="U149"/>
          <cell r="V149"/>
          <cell r="W149"/>
          <cell r="X149"/>
          <cell r="Y149"/>
          <cell r="Z149"/>
          <cell r="AA149"/>
          <cell r="AB149"/>
          <cell r="AC149"/>
          <cell r="AD149"/>
          <cell r="AE149"/>
          <cell r="AF149"/>
          <cell r="AG149"/>
          <cell r="AH149"/>
          <cell r="AI149"/>
          <cell r="AJ149"/>
          <cell r="AK149"/>
          <cell r="AL149"/>
          <cell r="AM149"/>
          <cell r="AN149"/>
          <cell r="AO149"/>
          <cell r="AP149"/>
          <cell r="AQ149"/>
          <cell r="AR149"/>
          <cell r="AS149"/>
          <cell r="AT149"/>
          <cell r="AU149"/>
          <cell r="AV149"/>
          <cell r="AW149"/>
          <cell r="AX149"/>
          <cell r="AY149"/>
          <cell r="AZ149">
            <v>0</v>
          </cell>
          <cell r="BA149"/>
          <cell r="BB149">
            <v>10</v>
          </cell>
        </row>
        <row r="150">
          <cell r="B150" t="str">
            <v>GLBNS1</v>
          </cell>
          <cell r="C150" t="str">
            <v>Glibenclamide  tablet 5 mg (1)</v>
          </cell>
          <cell r="D150">
            <v>100</v>
          </cell>
          <cell r="E150" t="str">
            <v>tablet</v>
          </cell>
          <cell r="F150"/>
          <cell r="G150"/>
          <cell r="H150"/>
          <cell r="I150">
            <v>150</v>
          </cell>
          <cell r="J150">
            <v>165</v>
          </cell>
          <cell r="K150">
            <v>198</v>
          </cell>
          <cell r="L150">
            <v>200</v>
          </cell>
          <cell r="M150">
            <v>200</v>
          </cell>
          <cell r="N150">
            <v>90</v>
          </cell>
          <cell r="O150"/>
          <cell r="P150">
            <v>90</v>
          </cell>
          <cell r="Q150" t="str">
            <v>015414</v>
          </cell>
          <cell r="R150">
            <v>46054</v>
          </cell>
          <cell r="S150" t="str">
            <v>KP08/01</v>
          </cell>
          <cell r="T150" t="str">
            <v>APOTEK BUMI MEDIKA GANESA</v>
          </cell>
          <cell r="U150"/>
          <cell r="V150"/>
          <cell r="W150"/>
          <cell r="X150"/>
          <cell r="Y150"/>
          <cell r="Z150"/>
          <cell r="AA150"/>
          <cell r="AB150"/>
          <cell r="AC150"/>
          <cell r="AD150"/>
          <cell r="AE150"/>
          <cell r="AF150"/>
          <cell r="AG150"/>
          <cell r="AH150"/>
          <cell r="AI150"/>
          <cell r="AJ150"/>
          <cell r="AK150"/>
          <cell r="AL150"/>
          <cell r="AM150"/>
          <cell r="AN150"/>
          <cell r="AO150"/>
          <cell r="AP150"/>
          <cell r="AQ150"/>
          <cell r="AR150"/>
          <cell r="AS150">
            <v>20</v>
          </cell>
          <cell r="AT150"/>
          <cell r="AU150"/>
          <cell r="AV150"/>
          <cell r="AW150"/>
          <cell r="AX150"/>
          <cell r="AY150"/>
          <cell r="AZ150">
            <v>20</v>
          </cell>
          <cell r="BA150"/>
          <cell r="BB150">
            <v>70</v>
          </cell>
        </row>
        <row r="151">
          <cell r="B151" t="str">
            <v>GLBNS2</v>
          </cell>
          <cell r="C151" t="str">
            <v>Glibenclamide  tablet 5 mg (2)</v>
          </cell>
          <cell r="D151">
            <v>100</v>
          </cell>
          <cell r="E151" t="str">
            <v>tablet</v>
          </cell>
          <cell r="F151"/>
          <cell r="G151"/>
          <cell r="H151"/>
          <cell r="I151">
            <v>145.45454545454544</v>
          </cell>
          <cell r="J151">
            <v>160</v>
          </cell>
          <cell r="K151">
            <v>192</v>
          </cell>
          <cell r="L151">
            <v>200</v>
          </cell>
          <cell r="M151">
            <v>200</v>
          </cell>
          <cell r="N151">
            <v>100</v>
          </cell>
          <cell r="O151"/>
          <cell r="P151">
            <v>100</v>
          </cell>
          <cell r="Q151" t="str">
            <v>048114</v>
          </cell>
          <cell r="R151">
            <v>46143</v>
          </cell>
          <cell r="S151" t="str">
            <v>KP10/1</v>
          </cell>
          <cell r="T151" t="str">
            <v>APOTEK BUMI MEDIKA GANESA</v>
          </cell>
          <cell r="U151"/>
          <cell r="V151"/>
          <cell r="W151"/>
          <cell r="X151"/>
          <cell r="Y151"/>
          <cell r="Z151"/>
          <cell r="AA151"/>
          <cell r="AB151"/>
          <cell r="AC151"/>
          <cell r="AD151"/>
          <cell r="AE151"/>
          <cell r="AF151"/>
          <cell r="AG151"/>
          <cell r="AH151"/>
          <cell r="AI151"/>
          <cell r="AJ151"/>
          <cell r="AK151"/>
          <cell r="AL151"/>
          <cell r="AM151"/>
          <cell r="AN151"/>
          <cell r="AO151"/>
          <cell r="AP151"/>
          <cell r="AQ151"/>
          <cell r="AR151"/>
          <cell r="AS151"/>
          <cell r="AT151"/>
          <cell r="AU151"/>
          <cell r="AV151"/>
          <cell r="AW151"/>
          <cell r="AX151"/>
          <cell r="AY151"/>
          <cell r="AZ151">
            <v>0</v>
          </cell>
          <cell r="BA151"/>
          <cell r="BB151">
            <v>100</v>
          </cell>
        </row>
        <row r="152">
          <cell r="B152" t="str">
            <v>GLMPS12</v>
          </cell>
          <cell r="C152" t="str">
            <v>Glimepiride tablet 1 mg (2)</v>
          </cell>
          <cell r="D152">
            <v>100</v>
          </cell>
          <cell r="E152" t="str">
            <v>tablet</v>
          </cell>
          <cell r="F152"/>
          <cell r="G152"/>
          <cell r="H152"/>
          <cell r="I152">
            <v>264</v>
          </cell>
          <cell r="J152">
            <v>290.40000000000003</v>
          </cell>
          <cell r="K152">
            <v>348.48</v>
          </cell>
          <cell r="L152">
            <v>300</v>
          </cell>
          <cell r="M152">
            <v>400</v>
          </cell>
          <cell r="N152">
            <v>23</v>
          </cell>
          <cell r="O152"/>
          <cell r="P152">
            <v>23</v>
          </cell>
          <cell r="Q152" t="str">
            <v>HTGMPJ14025</v>
          </cell>
          <cell r="R152">
            <v>45474</v>
          </cell>
          <cell r="S152" t="str">
            <v>KP09/04</v>
          </cell>
          <cell r="T152" t="str">
            <v>PT.ENSEVAL PUTERA MEGATRADING</v>
          </cell>
          <cell r="U152"/>
          <cell r="V152"/>
          <cell r="W152"/>
          <cell r="X152"/>
          <cell r="Y152"/>
          <cell r="Z152"/>
          <cell r="AA152"/>
          <cell r="AB152"/>
          <cell r="AC152"/>
          <cell r="AD152"/>
          <cell r="AE152"/>
          <cell r="AF152"/>
          <cell r="AG152">
            <v>23</v>
          </cell>
          <cell r="AH152"/>
          <cell r="AI152"/>
          <cell r="AJ152"/>
          <cell r="AK152"/>
          <cell r="AL152"/>
          <cell r="AM152"/>
          <cell r="AN152"/>
          <cell r="AO152"/>
          <cell r="AP152"/>
          <cell r="AQ152"/>
          <cell r="AR152"/>
          <cell r="AS152"/>
          <cell r="AT152"/>
          <cell r="AU152"/>
          <cell r="AV152"/>
          <cell r="AW152"/>
          <cell r="AX152"/>
          <cell r="AY152"/>
          <cell r="AZ152">
            <v>23</v>
          </cell>
          <cell r="BA152"/>
          <cell r="BB152">
            <v>0</v>
          </cell>
        </row>
        <row r="153">
          <cell r="B153" t="str">
            <v>GLMPS13</v>
          </cell>
          <cell r="C153" t="str">
            <v>Glimepiride tablet 1 mg (3)</v>
          </cell>
          <cell r="D153">
            <v>100</v>
          </cell>
          <cell r="E153" t="str">
            <v>tablet</v>
          </cell>
          <cell r="F153"/>
          <cell r="G153"/>
          <cell r="H153"/>
          <cell r="I153">
            <v>206.81818181818181</v>
          </cell>
          <cell r="J153">
            <v>227.5</v>
          </cell>
          <cell r="K153">
            <v>273</v>
          </cell>
          <cell r="L153">
            <v>300</v>
          </cell>
          <cell r="M153">
            <v>300</v>
          </cell>
          <cell r="N153"/>
          <cell r="O153">
            <v>200</v>
          </cell>
          <cell r="P153">
            <v>200</v>
          </cell>
          <cell r="Q153" t="str">
            <v>HTGMPJ21033</v>
          </cell>
          <cell r="R153">
            <v>45658</v>
          </cell>
          <cell r="S153" t="str">
            <v>KP05/2</v>
          </cell>
          <cell r="T153" t="str">
            <v>PT KUDAMAS JAYA MAKMUR SENTOSA</v>
          </cell>
          <cell r="U153"/>
          <cell r="V153"/>
          <cell r="W153"/>
          <cell r="X153"/>
          <cell r="Y153"/>
          <cell r="Z153"/>
          <cell r="AA153"/>
          <cell r="AB153"/>
          <cell r="AC153"/>
          <cell r="AD153"/>
          <cell r="AE153"/>
          <cell r="AF153"/>
          <cell r="AG153">
            <v>37</v>
          </cell>
          <cell r="AH153"/>
          <cell r="AI153"/>
          <cell r="AJ153"/>
          <cell r="AK153">
            <v>10</v>
          </cell>
          <cell r="AL153"/>
          <cell r="AM153"/>
          <cell r="AN153"/>
          <cell r="AO153"/>
          <cell r="AP153"/>
          <cell r="AQ153"/>
          <cell r="AR153">
            <v>30</v>
          </cell>
          <cell r="AS153"/>
          <cell r="AT153"/>
          <cell r="AU153"/>
          <cell r="AV153"/>
          <cell r="AW153"/>
          <cell r="AX153"/>
          <cell r="AY153"/>
          <cell r="AZ153">
            <v>77</v>
          </cell>
          <cell r="BA153"/>
          <cell r="BB153">
            <v>123</v>
          </cell>
        </row>
        <row r="154">
          <cell r="B154" t="str">
            <v>GLMPS24</v>
          </cell>
          <cell r="C154" t="str">
            <v>Glimepiride tablet 2 mg (4)</v>
          </cell>
          <cell r="D154">
            <v>100</v>
          </cell>
          <cell r="E154" t="str">
            <v>tablet</v>
          </cell>
          <cell r="F154"/>
          <cell r="G154"/>
          <cell r="H154"/>
          <cell r="I154">
            <v>236.4</v>
          </cell>
          <cell r="J154">
            <v>260.04000000000002</v>
          </cell>
          <cell r="K154">
            <v>312.048</v>
          </cell>
          <cell r="L154">
            <v>300</v>
          </cell>
          <cell r="M154">
            <v>400</v>
          </cell>
          <cell r="N154">
            <v>196</v>
          </cell>
          <cell r="O154"/>
          <cell r="P154">
            <v>196</v>
          </cell>
          <cell r="Q154" t="str">
            <v>HTGMPK15106</v>
          </cell>
          <cell r="R154">
            <v>45901</v>
          </cell>
          <cell r="S154" t="str">
            <v>KP10/2</v>
          </cell>
          <cell r="T154" t="str">
            <v>PT.ENSEVAL PUTERA MEGATRADING</v>
          </cell>
          <cell r="U154"/>
          <cell r="V154"/>
          <cell r="W154"/>
          <cell r="X154"/>
          <cell r="Y154"/>
          <cell r="Z154"/>
          <cell r="AA154"/>
          <cell r="AB154"/>
          <cell r="AC154"/>
          <cell r="AD154"/>
          <cell r="AE154"/>
          <cell r="AF154">
            <v>60</v>
          </cell>
          <cell r="AG154">
            <v>30</v>
          </cell>
          <cell r="AH154"/>
          <cell r="AI154"/>
          <cell r="AJ154"/>
          <cell r="AK154"/>
          <cell r="AL154"/>
          <cell r="AM154"/>
          <cell r="AN154"/>
          <cell r="AO154"/>
          <cell r="AP154"/>
          <cell r="AQ154"/>
          <cell r="AR154"/>
          <cell r="AS154"/>
          <cell r="AT154"/>
          <cell r="AU154"/>
          <cell r="AV154"/>
          <cell r="AW154"/>
          <cell r="AX154"/>
          <cell r="AY154"/>
          <cell r="AZ154">
            <v>90</v>
          </cell>
          <cell r="BA154"/>
          <cell r="BB154">
            <v>106</v>
          </cell>
        </row>
        <row r="155">
          <cell r="B155" t="str">
            <v>GLMPS25</v>
          </cell>
          <cell r="C155" t="str">
            <v>Glimepiride tablet 2 mg (5)</v>
          </cell>
          <cell r="D155">
            <v>100</v>
          </cell>
          <cell r="E155" t="str">
            <v>tablet</v>
          </cell>
          <cell r="F155"/>
          <cell r="G155"/>
          <cell r="H155"/>
          <cell r="I155">
            <v>236.4</v>
          </cell>
          <cell r="J155">
            <v>260.04000000000002</v>
          </cell>
          <cell r="K155">
            <v>312.048</v>
          </cell>
          <cell r="L155">
            <v>300</v>
          </cell>
          <cell r="M155">
            <v>400</v>
          </cell>
          <cell r="N155">
            <v>200</v>
          </cell>
          <cell r="O155"/>
          <cell r="P155">
            <v>200</v>
          </cell>
          <cell r="Q155" t="str">
            <v>HTGMPK16140</v>
          </cell>
          <cell r="R155">
            <v>45992</v>
          </cell>
          <cell r="S155" t="str">
            <v>KP10/2</v>
          </cell>
          <cell r="T155" t="str">
            <v>PT.ENSEVAL PUTERA MEGATRADING</v>
          </cell>
          <cell r="U155"/>
          <cell r="V155"/>
          <cell r="W155"/>
          <cell r="X155"/>
          <cell r="Y155"/>
          <cell r="Z155"/>
          <cell r="AA155"/>
          <cell r="AB155"/>
          <cell r="AC155"/>
          <cell r="AD155"/>
          <cell r="AE155"/>
          <cell r="AF155"/>
          <cell r="AG155"/>
          <cell r="AH155"/>
          <cell r="AI155"/>
          <cell r="AJ155"/>
          <cell r="AK155"/>
          <cell r="AL155"/>
          <cell r="AM155"/>
          <cell r="AN155"/>
          <cell r="AO155"/>
          <cell r="AP155"/>
          <cell r="AQ155"/>
          <cell r="AR155"/>
          <cell r="AS155"/>
          <cell r="AT155"/>
          <cell r="AU155"/>
          <cell r="AV155"/>
          <cell r="AW155"/>
          <cell r="AX155"/>
          <cell r="AY155"/>
          <cell r="AZ155">
            <v>0</v>
          </cell>
          <cell r="BA155"/>
          <cell r="BB155">
            <v>200</v>
          </cell>
        </row>
        <row r="156">
          <cell r="B156" t="str">
            <v>GLGAK1</v>
          </cell>
          <cell r="C156" t="str">
            <v>Gliseril guaikolat tab 30 mg (1)</v>
          </cell>
          <cell r="D156">
            <v>100</v>
          </cell>
          <cell r="E156" t="str">
            <v>tablet</v>
          </cell>
          <cell r="F156"/>
          <cell r="G156"/>
          <cell r="H156"/>
          <cell r="I156">
            <v>79.545605999999992</v>
          </cell>
          <cell r="J156">
            <v>87.5001666</v>
          </cell>
          <cell r="K156">
            <v>105.00019992</v>
          </cell>
          <cell r="L156">
            <v>100</v>
          </cell>
          <cell r="M156">
            <v>200</v>
          </cell>
          <cell r="N156">
            <v>55</v>
          </cell>
          <cell r="O156"/>
          <cell r="P156">
            <v>55</v>
          </cell>
          <cell r="Q156" t="str">
            <v>N20046</v>
          </cell>
          <cell r="R156">
            <v>45231</v>
          </cell>
          <cell r="S156" t="str">
            <v>KP06/01</v>
          </cell>
          <cell r="T156" t="str">
            <v>PT PLANET EXCELENSIA PHARMACY</v>
          </cell>
          <cell r="U156"/>
          <cell r="V156"/>
          <cell r="W156"/>
          <cell r="X156"/>
          <cell r="Y156"/>
          <cell r="Z156"/>
          <cell r="AA156"/>
          <cell r="AB156"/>
          <cell r="AC156"/>
          <cell r="AD156"/>
          <cell r="AE156"/>
          <cell r="AF156"/>
          <cell r="AG156"/>
          <cell r="AH156"/>
          <cell r="AI156"/>
          <cell r="AJ156"/>
          <cell r="AK156"/>
          <cell r="AL156"/>
          <cell r="AM156"/>
          <cell r="AN156"/>
          <cell r="AO156"/>
          <cell r="AP156"/>
          <cell r="AQ156"/>
          <cell r="AR156"/>
          <cell r="AS156"/>
          <cell r="AT156"/>
          <cell r="AU156"/>
          <cell r="AV156"/>
          <cell r="AW156"/>
          <cell r="AX156"/>
          <cell r="AY156"/>
          <cell r="AZ156">
            <v>0</v>
          </cell>
          <cell r="BA156"/>
          <cell r="BB156">
            <v>55</v>
          </cell>
        </row>
        <row r="157">
          <cell r="B157" t="str">
            <v>GLUCJ1</v>
          </cell>
          <cell r="C157" t="str">
            <v xml:space="preserve">Glukosa Inj 5% 500 mL </v>
          </cell>
          <cell r="D157">
            <v>1</v>
          </cell>
          <cell r="E157" t="str">
            <v>labu</v>
          </cell>
          <cell r="F157"/>
          <cell r="G157"/>
          <cell r="H157"/>
          <cell r="I157">
            <v>7273.0909090909081</v>
          </cell>
          <cell r="J157">
            <v>8000.4</v>
          </cell>
          <cell r="K157">
            <v>9600.48</v>
          </cell>
          <cell r="L157">
            <v>8100</v>
          </cell>
          <cell r="M157">
            <v>9700</v>
          </cell>
          <cell r="N157">
            <v>5</v>
          </cell>
          <cell r="O157"/>
          <cell r="P157">
            <v>5</v>
          </cell>
          <cell r="Q157" t="str">
            <v>210803</v>
          </cell>
          <cell r="R157">
            <v>45108</v>
          </cell>
          <cell r="S157" t="str">
            <v>KP11/4</v>
          </cell>
          <cell r="T157" t="str">
            <v>PT KUDAMAS JAYA MAKMUR SENTOSA</v>
          </cell>
          <cell r="U157"/>
          <cell r="V157"/>
          <cell r="W157"/>
          <cell r="X157"/>
          <cell r="Y157"/>
          <cell r="Z157"/>
          <cell r="AA157"/>
          <cell r="AB157"/>
          <cell r="AC157"/>
          <cell r="AD157"/>
          <cell r="AE157"/>
          <cell r="AF157"/>
          <cell r="AG157"/>
          <cell r="AH157"/>
          <cell r="AI157"/>
          <cell r="AJ157"/>
          <cell r="AK157"/>
          <cell r="AL157"/>
          <cell r="AM157"/>
          <cell r="AN157"/>
          <cell r="AO157"/>
          <cell r="AP157"/>
          <cell r="AQ157"/>
          <cell r="AR157"/>
          <cell r="AS157"/>
          <cell r="AT157"/>
          <cell r="AU157"/>
          <cell r="AV157"/>
          <cell r="AW157"/>
          <cell r="AX157"/>
          <cell r="AY157"/>
          <cell r="AZ157">
            <v>0</v>
          </cell>
          <cell r="BA157"/>
          <cell r="BB157">
            <v>5</v>
          </cell>
        </row>
        <row r="158">
          <cell r="B158" t="str">
            <v>GOMS1</v>
          </cell>
          <cell r="C158" t="str">
            <v>Gom (Borax Gliserin) (1)</v>
          </cell>
          <cell r="D158">
            <v>1</v>
          </cell>
          <cell r="E158" t="str">
            <v>botol</v>
          </cell>
          <cell r="F158">
            <v>3080</v>
          </cell>
          <cell r="G158">
            <v>3388.0000000000005</v>
          </cell>
          <cell r="H158">
            <v>4065.6000000000004</v>
          </cell>
          <cell r="I158">
            <v>3080</v>
          </cell>
          <cell r="J158">
            <v>3388.0000000000005</v>
          </cell>
          <cell r="K158">
            <v>4065.6000000000004</v>
          </cell>
          <cell r="L158">
            <v>3400</v>
          </cell>
          <cell r="M158">
            <v>4100</v>
          </cell>
          <cell r="N158">
            <v>1</v>
          </cell>
          <cell r="O158"/>
          <cell r="P158">
            <v>1</v>
          </cell>
          <cell r="Q158" t="str">
            <v>T09072</v>
          </cell>
          <cell r="R158">
            <v>45108</v>
          </cell>
          <cell r="S158" t="str">
            <v>H100002</v>
          </cell>
          <cell r="T158" t="str">
            <v>MEDICA STORE</v>
          </cell>
          <cell r="U158"/>
          <cell r="V158"/>
          <cell r="W158"/>
          <cell r="X158"/>
          <cell r="Y158"/>
          <cell r="Z158"/>
          <cell r="AA158"/>
          <cell r="AB158"/>
          <cell r="AC158"/>
          <cell r="AD158"/>
          <cell r="AE158"/>
          <cell r="AF158"/>
          <cell r="AG158"/>
          <cell r="AH158"/>
          <cell r="AI158"/>
          <cell r="AJ158"/>
          <cell r="AK158"/>
          <cell r="AL158"/>
          <cell r="AM158"/>
          <cell r="AN158"/>
          <cell r="AO158"/>
          <cell r="AP158"/>
          <cell r="AQ158"/>
          <cell r="AR158"/>
          <cell r="AS158"/>
          <cell r="AT158"/>
          <cell r="AU158"/>
          <cell r="AV158"/>
          <cell r="AW158"/>
          <cell r="AX158"/>
          <cell r="AY158"/>
          <cell r="AZ158">
            <v>0</v>
          </cell>
          <cell r="BA158"/>
          <cell r="BB158">
            <v>1</v>
          </cell>
        </row>
        <row r="159">
          <cell r="B159" t="str">
            <v>GOMS2</v>
          </cell>
          <cell r="C159" t="str">
            <v>Gom (Borax Gliserin) (1a)</v>
          </cell>
          <cell r="D159">
            <v>1</v>
          </cell>
          <cell r="E159" t="str">
            <v>botol</v>
          </cell>
          <cell r="F159">
            <v>3080</v>
          </cell>
          <cell r="G159">
            <v>3388.0000000000005</v>
          </cell>
          <cell r="H159">
            <v>4065.6000000000004</v>
          </cell>
          <cell r="I159">
            <v>3080</v>
          </cell>
          <cell r="J159">
            <v>3388.0000000000005</v>
          </cell>
          <cell r="K159">
            <v>4065.6000000000004</v>
          </cell>
          <cell r="L159">
            <v>3400</v>
          </cell>
          <cell r="M159">
            <v>4100</v>
          </cell>
          <cell r="N159">
            <v>1</v>
          </cell>
          <cell r="O159"/>
          <cell r="P159">
            <v>1</v>
          </cell>
          <cell r="Q159" t="str">
            <v>T06092</v>
          </cell>
          <cell r="R159">
            <v>45170</v>
          </cell>
          <cell r="S159" t="str">
            <v>NA</v>
          </cell>
          <cell r="T159" t="str">
            <v>NA</v>
          </cell>
          <cell r="U159"/>
          <cell r="V159"/>
          <cell r="W159"/>
          <cell r="X159"/>
          <cell r="Y159"/>
          <cell r="Z159"/>
          <cell r="AA159"/>
          <cell r="AB159"/>
          <cell r="AC159"/>
          <cell r="AD159"/>
          <cell r="AE159"/>
          <cell r="AF159"/>
          <cell r="AG159"/>
          <cell r="AH159"/>
          <cell r="AI159"/>
          <cell r="AJ159"/>
          <cell r="AK159"/>
          <cell r="AL159"/>
          <cell r="AM159"/>
          <cell r="AN159"/>
          <cell r="AO159"/>
          <cell r="AP159"/>
          <cell r="AQ159"/>
          <cell r="AR159"/>
          <cell r="AS159"/>
          <cell r="AT159"/>
          <cell r="AU159"/>
          <cell r="AV159"/>
          <cell r="AW159"/>
          <cell r="AX159"/>
          <cell r="AY159"/>
          <cell r="AZ159">
            <v>0</v>
          </cell>
          <cell r="BA159"/>
          <cell r="BB159">
            <v>1</v>
          </cell>
        </row>
        <row r="160">
          <cell r="B160" t="str">
            <v>HNSPM2</v>
          </cell>
          <cell r="C160" t="str">
            <v>Hansaplast Rol 1 m (2)</v>
          </cell>
          <cell r="D160">
            <v>1</v>
          </cell>
          <cell r="E160" t="str">
            <v>roll</v>
          </cell>
          <cell r="F160"/>
          <cell r="G160"/>
          <cell r="H160"/>
          <cell r="I160">
            <v>2410</v>
          </cell>
          <cell r="J160">
            <v>2651</v>
          </cell>
          <cell r="K160">
            <v>3181.2</v>
          </cell>
          <cell r="L160">
            <v>2700</v>
          </cell>
          <cell r="M160">
            <v>3200</v>
          </cell>
          <cell r="N160">
            <v>3</v>
          </cell>
          <cell r="O160"/>
          <cell r="P160">
            <v>3</v>
          </cell>
          <cell r="Q160">
            <v>92520480</v>
          </cell>
          <cell r="R160">
            <v>44682</v>
          </cell>
          <cell r="S160" t="str">
            <v>19CL768</v>
          </cell>
          <cell r="T160" t="str">
            <v>PT COMBI PUTERA</v>
          </cell>
          <cell r="U160"/>
          <cell r="V160"/>
          <cell r="W160"/>
          <cell r="X160"/>
          <cell r="Y160"/>
          <cell r="Z160"/>
          <cell r="AA160"/>
          <cell r="AB160"/>
          <cell r="AC160"/>
          <cell r="AD160"/>
          <cell r="AE160"/>
          <cell r="AF160"/>
          <cell r="AG160"/>
          <cell r="AH160"/>
          <cell r="AI160"/>
          <cell r="AJ160"/>
          <cell r="AK160"/>
          <cell r="AL160"/>
          <cell r="AM160"/>
          <cell r="AN160"/>
          <cell r="AO160"/>
          <cell r="AP160"/>
          <cell r="AQ160"/>
          <cell r="AR160"/>
          <cell r="AS160"/>
          <cell r="AT160"/>
          <cell r="AU160"/>
          <cell r="AV160"/>
          <cell r="AW160"/>
          <cell r="AX160"/>
          <cell r="AY160"/>
          <cell r="AZ160">
            <v>0</v>
          </cell>
          <cell r="BA160"/>
          <cell r="BB160">
            <v>3</v>
          </cell>
        </row>
        <row r="161">
          <cell r="B161" t="str">
            <v>HNSPM3</v>
          </cell>
          <cell r="C161" t="str">
            <v>Hansaplast Rol 1 m (3)</v>
          </cell>
          <cell r="D161">
            <v>1</v>
          </cell>
          <cell r="E161" t="str">
            <v>roll</v>
          </cell>
          <cell r="F161"/>
          <cell r="G161"/>
          <cell r="H161"/>
          <cell r="I161">
            <v>2531</v>
          </cell>
          <cell r="J161">
            <v>2784.1000000000004</v>
          </cell>
          <cell r="K161">
            <v>3340.9200000000005</v>
          </cell>
          <cell r="L161">
            <v>2800</v>
          </cell>
          <cell r="M161">
            <v>3400</v>
          </cell>
          <cell r="N161">
            <v>28</v>
          </cell>
          <cell r="O161"/>
          <cell r="P161">
            <v>28</v>
          </cell>
          <cell r="Q161" t="str">
            <v>92510450</v>
          </cell>
          <cell r="R161">
            <v>44682</v>
          </cell>
          <cell r="S161" t="str">
            <v>KP01/004</v>
          </cell>
          <cell r="T161" t="str">
            <v xml:space="preserve">PT COMBI PUTRA </v>
          </cell>
          <cell r="U161"/>
          <cell r="V161"/>
          <cell r="W161"/>
          <cell r="X161"/>
          <cell r="Y161"/>
          <cell r="Z161"/>
          <cell r="AA161"/>
          <cell r="AB161"/>
          <cell r="AC161"/>
          <cell r="AD161"/>
          <cell r="AE161"/>
          <cell r="AF161"/>
          <cell r="AG161"/>
          <cell r="AH161"/>
          <cell r="AI161"/>
          <cell r="AJ161"/>
          <cell r="AK161"/>
          <cell r="AL161"/>
          <cell r="AM161"/>
          <cell r="AN161"/>
          <cell r="AO161"/>
          <cell r="AP161"/>
          <cell r="AQ161"/>
          <cell r="AR161"/>
          <cell r="AS161"/>
          <cell r="AT161"/>
          <cell r="AU161"/>
          <cell r="AV161"/>
          <cell r="AW161"/>
          <cell r="AX161"/>
          <cell r="AY161"/>
          <cell r="AZ161">
            <v>0</v>
          </cell>
          <cell r="BA161"/>
          <cell r="BB161">
            <v>28</v>
          </cell>
        </row>
        <row r="162">
          <cell r="B162" t="str">
            <v>HNSPM4</v>
          </cell>
          <cell r="C162" t="str">
            <v>Hansaplast Rol 1 m (4)</v>
          </cell>
          <cell r="D162">
            <v>20</v>
          </cell>
          <cell r="E162" t="str">
            <v>roll</v>
          </cell>
          <cell r="F162"/>
          <cell r="G162"/>
          <cell r="H162"/>
          <cell r="I162">
            <v>2637.409090909091</v>
          </cell>
          <cell r="J162">
            <v>2901.15</v>
          </cell>
          <cell r="K162">
            <v>3481.38</v>
          </cell>
          <cell r="L162">
            <v>3000</v>
          </cell>
          <cell r="M162">
            <v>3500</v>
          </cell>
          <cell r="N162"/>
          <cell r="O162">
            <v>20</v>
          </cell>
          <cell r="P162">
            <v>20</v>
          </cell>
          <cell r="Q162" t="str">
            <v>20124966</v>
          </cell>
          <cell r="R162">
            <v>45597</v>
          </cell>
          <cell r="S162" t="str">
            <v>KP05/11</v>
          </cell>
          <cell r="T162" t="str">
            <v>PT KUDAMAS JAYA MAKMUR SENTOSA</v>
          </cell>
          <cell r="U162"/>
          <cell r="V162"/>
          <cell r="W162"/>
          <cell r="X162"/>
          <cell r="Y162"/>
          <cell r="Z162"/>
          <cell r="AA162"/>
          <cell r="AB162"/>
          <cell r="AC162"/>
          <cell r="AD162"/>
          <cell r="AE162"/>
          <cell r="AF162"/>
          <cell r="AG162"/>
          <cell r="AH162"/>
          <cell r="AI162"/>
          <cell r="AJ162"/>
          <cell r="AK162"/>
          <cell r="AL162"/>
          <cell r="AM162"/>
          <cell r="AN162"/>
          <cell r="AO162"/>
          <cell r="AP162"/>
          <cell r="AQ162"/>
          <cell r="AR162"/>
          <cell r="AS162"/>
          <cell r="AT162"/>
          <cell r="AU162"/>
          <cell r="AV162"/>
          <cell r="AW162"/>
          <cell r="AX162"/>
          <cell r="AY162">
            <v>1</v>
          </cell>
          <cell r="AZ162">
            <v>1</v>
          </cell>
          <cell r="BA162"/>
          <cell r="BB162">
            <v>19</v>
          </cell>
        </row>
        <row r="163">
          <cell r="B163" t="str">
            <v>HTDC5</v>
          </cell>
          <cell r="C163" t="str">
            <v>Hotin DCL 30 gram (5)</v>
          </cell>
          <cell r="D163">
            <v>1</v>
          </cell>
          <cell r="E163" t="str">
            <v>Tube</v>
          </cell>
          <cell r="F163"/>
          <cell r="G163"/>
          <cell r="H163"/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>
            <v>16</v>
          </cell>
          <cell r="O163"/>
          <cell r="P163">
            <v>16</v>
          </cell>
          <cell r="Q163" t="str">
            <v xml:space="preserve"> 1K09921</v>
          </cell>
          <cell r="R163"/>
          <cell r="S163" t="e">
            <v>#N/A</v>
          </cell>
          <cell r="T163" t="e">
            <v>#N/A</v>
          </cell>
          <cell r="U163"/>
          <cell r="V163"/>
          <cell r="W163"/>
          <cell r="X163"/>
          <cell r="Y163"/>
          <cell r="Z163"/>
          <cell r="AA163"/>
          <cell r="AB163"/>
          <cell r="AC163"/>
          <cell r="AD163"/>
          <cell r="AE163"/>
          <cell r="AF163"/>
          <cell r="AG163"/>
          <cell r="AH163"/>
          <cell r="AI163"/>
          <cell r="AJ163"/>
          <cell r="AK163">
            <v>2</v>
          </cell>
          <cell r="AL163"/>
          <cell r="AM163">
            <v>3</v>
          </cell>
          <cell r="AN163"/>
          <cell r="AO163"/>
          <cell r="AP163"/>
          <cell r="AQ163">
            <v>1</v>
          </cell>
          <cell r="AR163">
            <v>1</v>
          </cell>
          <cell r="AS163">
            <v>2</v>
          </cell>
          <cell r="AT163"/>
          <cell r="AU163"/>
          <cell r="AV163"/>
          <cell r="AW163"/>
          <cell r="AX163">
            <v>1</v>
          </cell>
          <cell r="AY163"/>
          <cell r="AZ163">
            <v>10</v>
          </cell>
          <cell r="BA163"/>
          <cell r="BB163">
            <v>6</v>
          </cell>
        </row>
        <row r="164">
          <cell r="B164" t="str">
            <v>HTDC6</v>
          </cell>
          <cell r="C164" t="str">
            <v>Hotin DCL 30 gram (6)</v>
          </cell>
          <cell r="D164">
            <v>1</v>
          </cell>
          <cell r="E164" t="str">
            <v>tube</v>
          </cell>
          <cell r="F164"/>
          <cell r="G164"/>
          <cell r="H164"/>
          <cell r="I164">
            <v>8636.363636363636</v>
          </cell>
          <cell r="J164">
            <v>9500</v>
          </cell>
          <cell r="K164">
            <v>11400</v>
          </cell>
          <cell r="L164">
            <v>9500</v>
          </cell>
          <cell r="M164">
            <v>11400</v>
          </cell>
          <cell r="N164">
            <v>3</v>
          </cell>
          <cell r="O164"/>
          <cell r="P164">
            <v>3</v>
          </cell>
          <cell r="Q164" t="str">
            <v>1H08891</v>
          </cell>
          <cell r="R164">
            <v>45139</v>
          </cell>
          <cell r="S164" t="str">
            <v>KP03/13</v>
          </cell>
          <cell r="T164" t="str">
            <v>PT KUDAMAS JAYA MAKMUR SENTOSA</v>
          </cell>
          <cell r="U164"/>
          <cell r="V164"/>
          <cell r="W164"/>
          <cell r="X164"/>
          <cell r="Y164"/>
          <cell r="Z164"/>
          <cell r="AA164"/>
          <cell r="AB164"/>
          <cell r="AC164"/>
          <cell r="AD164">
            <v>1</v>
          </cell>
          <cell r="AE164"/>
          <cell r="AF164"/>
          <cell r="AG164">
            <v>2</v>
          </cell>
          <cell r="AH164"/>
          <cell r="AI164"/>
          <cell r="AJ164"/>
          <cell r="AK164"/>
          <cell r="AL164"/>
          <cell r="AM164"/>
          <cell r="AN164"/>
          <cell r="AO164"/>
          <cell r="AP164"/>
          <cell r="AQ164"/>
          <cell r="AR164"/>
          <cell r="AS164"/>
          <cell r="AT164"/>
          <cell r="AU164"/>
          <cell r="AV164"/>
          <cell r="AW164"/>
          <cell r="AX164"/>
          <cell r="AY164"/>
          <cell r="AZ164">
            <v>3</v>
          </cell>
          <cell r="BA164"/>
          <cell r="BB164">
            <v>0</v>
          </cell>
        </row>
        <row r="165">
          <cell r="B165" t="str">
            <v>HFBPL2</v>
          </cell>
          <cell r="C165" t="str">
            <v>Hufagrip BP 60 mL (2) (hijau)</v>
          </cell>
          <cell r="D165">
            <v>1</v>
          </cell>
          <cell r="E165" t="str">
            <v>botol</v>
          </cell>
          <cell r="F165"/>
          <cell r="G165"/>
          <cell r="H165"/>
          <cell r="I165">
            <v>15265</v>
          </cell>
          <cell r="J165">
            <v>16791.5</v>
          </cell>
          <cell r="K165">
            <v>20149.8</v>
          </cell>
          <cell r="L165">
            <v>16800</v>
          </cell>
          <cell r="M165">
            <v>20200</v>
          </cell>
          <cell r="N165">
            <v>0</v>
          </cell>
          <cell r="O165"/>
          <cell r="P165">
            <v>0</v>
          </cell>
          <cell r="Q165" t="str">
            <v>A801301</v>
          </cell>
          <cell r="R165">
            <v>45870</v>
          </cell>
          <cell r="S165" t="str">
            <v>KP10/5</v>
          </cell>
          <cell r="T165" t="str">
            <v>PT.ENSEVAL PUTERA MEGATRADING</v>
          </cell>
          <cell r="U165"/>
          <cell r="V165"/>
          <cell r="W165"/>
          <cell r="X165"/>
          <cell r="Y165"/>
          <cell r="Z165"/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  <cell r="AK165"/>
          <cell r="AL165"/>
          <cell r="AM165"/>
          <cell r="AN165"/>
          <cell r="AO165"/>
          <cell r="AP165"/>
          <cell r="AQ165"/>
          <cell r="AR165"/>
          <cell r="AS165"/>
          <cell r="AT165"/>
          <cell r="AU165"/>
          <cell r="AV165"/>
          <cell r="AW165"/>
          <cell r="AX165"/>
          <cell r="AY165"/>
          <cell r="AZ165">
            <v>0</v>
          </cell>
          <cell r="BA165"/>
          <cell r="BB165">
            <v>0</v>
          </cell>
        </row>
        <row r="166">
          <cell r="B166" t="str">
            <v>HFBPL3</v>
          </cell>
          <cell r="C166" t="str">
            <v>Hufagrip BP 60 mL (3) (hijau)</v>
          </cell>
          <cell r="D166">
            <v>1</v>
          </cell>
          <cell r="E166" t="str">
            <v>botol</v>
          </cell>
          <cell r="F166"/>
          <cell r="G166"/>
          <cell r="H166"/>
          <cell r="I166">
            <v>14654.4</v>
          </cell>
          <cell r="J166">
            <v>16119.84</v>
          </cell>
          <cell r="K166">
            <v>19343.808000000001</v>
          </cell>
          <cell r="L166">
            <v>16200</v>
          </cell>
          <cell r="M166">
            <v>19400</v>
          </cell>
          <cell r="N166">
            <v>10</v>
          </cell>
          <cell r="O166"/>
          <cell r="P166">
            <v>10</v>
          </cell>
          <cell r="Q166" t="str">
            <v>A801301</v>
          </cell>
          <cell r="R166"/>
          <cell r="S166" t="str">
            <v>KP11/8</v>
          </cell>
          <cell r="T166" t="str">
            <v>PT.ENSEVAL PUTERA MEGATRADING</v>
          </cell>
          <cell r="U166"/>
          <cell r="V166"/>
          <cell r="W166"/>
          <cell r="X166"/>
          <cell r="Y166"/>
          <cell r="Z166"/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  <cell r="AK166"/>
          <cell r="AL166">
            <v>2</v>
          </cell>
          <cell r="AM166"/>
          <cell r="AN166"/>
          <cell r="AO166"/>
          <cell r="AP166"/>
          <cell r="AQ166"/>
          <cell r="AR166"/>
          <cell r="AS166"/>
          <cell r="AT166"/>
          <cell r="AU166">
            <v>1</v>
          </cell>
          <cell r="AV166"/>
          <cell r="AW166"/>
          <cell r="AX166"/>
          <cell r="AY166"/>
          <cell r="AZ166">
            <v>3</v>
          </cell>
          <cell r="BA166"/>
          <cell r="BB166">
            <v>7</v>
          </cell>
        </row>
        <row r="167">
          <cell r="B167" t="str">
            <v>HFPL2</v>
          </cell>
          <cell r="C167" t="str">
            <v>Hufagrip Pilek 60 mL (2) (biru)</v>
          </cell>
          <cell r="D167">
            <v>1</v>
          </cell>
          <cell r="E167" t="str">
            <v>botol</v>
          </cell>
          <cell r="F167"/>
          <cell r="G167"/>
          <cell r="H167"/>
          <cell r="I167">
            <v>12893</v>
          </cell>
          <cell r="J167">
            <v>14182.300000000001</v>
          </cell>
          <cell r="K167">
            <v>17018.760000000002</v>
          </cell>
          <cell r="L167">
            <v>14200</v>
          </cell>
          <cell r="M167">
            <v>17100</v>
          </cell>
          <cell r="N167">
            <v>13</v>
          </cell>
          <cell r="O167"/>
          <cell r="P167">
            <v>13</v>
          </cell>
          <cell r="Q167" t="str">
            <v>C600421</v>
          </cell>
          <cell r="R167">
            <v>45474</v>
          </cell>
          <cell r="S167" t="str">
            <v>KP10/5</v>
          </cell>
          <cell r="T167" t="str">
            <v>PT.ENSEVAL PUTERA MEGATRADING</v>
          </cell>
          <cell r="U167"/>
          <cell r="V167"/>
          <cell r="W167"/>
          <cell r="X167"/>
          <cell r="Y167"/>
          <cell r="Z167"/>
          <cell r="AA167"/>
          <cell r="AB167"/>
          <cell r="AC167"/>
          <cell r="AD167"/>
          <cell r="AE167"/>
          <cell r="AF167"/>
          <cell r="AG167"/>
          <cell r="AH167"/>
          <cell r="AI167"/>
          <cell r="AJ167"/>
          <cell r="AK167"/>
          <cell r="AL167"/>
          <cell r="AM167"/>
          <cell r="AN167"/>
          <cell r="AO167"/>
          <cell r="AP167"/>
          <cell r="AQ167"/>
          <cell r="AR167"/>
          <cell r="AS167"/>
          <cell r="AT167"/>
          <cell r="AU167"/>
          <cell r="AV167"/>
          <cell r="AW167"/>
          <cell r="AX167"/>
          <cell r="AY167"/>
          <cell r="AZ167">
            <v>0</v>
          </cell>
          <cell r="BA167"/>
          <cell r="BB167">
            <v>13</v>
          </cell>
        </row>
        <row r="168">
          <cell r="B168" t="str">
            <v>HDRCX7</v>
          </cell>
          <cell r="C168" t="str">
            <v>Hydrocortison cream 2,5 % (7)</v>
          </cell>
          <cell r="D168">
            <v>1</v>
          </cell>
          <cell r="E168" t="str">
            <v>tube</v>
          </cell>
          <cell r="F168"/>
          <cell r="G168"/>
          <cell r="H168"/>
          <cell r="I168">
            <v>5000</v>
          </cell>
          <cell r="J168">
            <v>5500</v>
          </cell>
          <cell r="K168">
            <v>6600</v>
          </cell>
          <cell r="L168">
            <v>5500</v>
          </cell>
          <cell r="M168">
            <v>6600</v>
          </cell>
          <cell r="N168">
            <v>5</v>
          </cell>
          <cell r="O168"/>
          <cell r="P168">
            <v>5</v>
          </cell>
          <cell r="Q168" t="str">
            <v>KCHCTB21307</v>
          </cell>
          <cell r="R168">
            <v>46235</v>
          </cell>
          <cell r="S168" t="str">
            <v>KP10/15</v>
          </cell>
          <cell r="T168" t="str">
            <v>PT.ENSEVAL PUTERA MEGATRADING</v>
          </cell>
          <cell r="U168"/>
          <cell r="V168"/>
          <cell r="W168"/>
          <cell r="X168"/>
          <cell r="Y168"/>
          <cell r="Z168"/>
          <cell r="AA168"/>
          <cell r="AB168"/>
          <cell r="AC168"/>
          <cell r="AD168"/>
          <cell r="AE168"/>
          <cell r="AF168"/>
          <cell r="AG168"/>
          <cell r="AH168"/>
          <cell r="AI168"/>
          <cell r="AJ168"/>
          <cell r="AK168">
            <v>1</v>
          </cell>
          <cell r="AL168"/>
          <cell r="AM168"/>
          <cell r="AN168"/>
          <cell r="AO168"/>
          <cell r="AP168"/>
          <cell r="AQ168"/>
          <cell r="AR168">
            <v>1</v>
          </cell>
          <cell r="AS168"/>
          <cell r="AT168"/>
          <cell r="AU168"/>
          <cell r="AV168"/>
          <cell r="AW168"/>
          <cell r="AX168"/>
          <cell r="AY168"/>
          <cell r="AZ168">
            <v>2</v>
          </cell>
          <cell r="BA168"/>
          <cell r="BB168">
            <v>3</v>
          </cell>
        </row>
        <row r="169">
          <cell r="B169" t="str">
            <v>HDRCX8</v>
          </cell>
          <cell r="C169" t="str">
            <v>Hydrocortison cream 2,5 % (8)</v>
          </cell>
          <cell r="D169">
            <v>1</v>
          </cell>
          <cell r="E169" t="str">
            <v>tube</v>
          </cell>
          <cell r="F169"/>
          <cell r="G169"/>
          <cell r="H169"/>
          <cell r="I169">
            <v>5045.454545454545</v>
          </cell>
          <cell r="J169">
            <v>5550</v>
          </cell>
          <cell r="K169">
            <v>6660</v>
          </cell>
          <cell r="L169">
            <v>5600</v>
          </cell>
          <cell r="M169">
            <v>6700</v>
          </cell>
          <cell r="N169"/>
          <cell r="O169">
            <v>10</v>
          </cell>
          <cell r="P169">
            <v>10</v>
          </cell>
          <cell r="Q169" t="str">
            <v>KCHCTB21308</v>
          </cell>
          <cell r="R169">
            <v>46388</v>
          </cell>
          <cell r="S169" t="str">
            <v>KP05/2</v>
          </cell>
          <cell r="T169" t="str">
            <v>PT KUDAMAS JAYA MAKMUR SENTOSA</v>
          </cell>
          <cell r="U169"/>
          <cell r="V169"/>
          <cell r="W169"/>
          <cell r="X169"/>
          <cell r="Y169"/>
          <cell r="Z169"/>
          <cell r="AA169"/>
          <cell r="AB169"/>
          <cell r="AC169"/>
          <cell r="AD169"/>
          <cell r="AE169"/>
          <cell r="AF169"/>
          <cell r="AG169"/>
          <cell r="AH169"/>
          <cell r="AI169"/>
          <cell r="AJ169"/>
          <cell r="AK169"/>
          <cell r="AL169"/>
          <cell r="AM169"/>
          <cell r="AN169"/>
          <cell r="AO169"/>
          <cell r="AP169"/>
          <cell r="AQ169"/>
          <cell r="AR169"/>
          <cell r="AS169"/>
          <cell r="AT169"/>
          <cell r="AU169"/>
          <cell r="AV169"/>
          <cell r="AW169"/>
          <cell r="AX169"/>
          <cell r="AY169"/>
          <cell r="AZ169">
            <v>0</v>
          </cell>
          <cell r="BA169"/>
          <cell r="BB169">
            <v>10</v>
          </cell>
        </row>
        <row r="170">
          <cell r="B170" t="str">
            <v>IBFRL3</v>
          </cell>
          <cell r="C170" t="str">
            <v>Ibuprofen Suspensi 100mg/5mL (60mL) (3)</v>
          </cell>
          <cell r="D170">
            <v>1</v>
          </cell>
          <cell r="E170" t="str">
            <v>botol</v>
          </cell>
          <cell r="F170"/>
          <cell r="G170"/>
          <cell r="H170"/>
          <cell r="I170">
            <v>5454.6030000000001</v>
          </cell>
          <cell r="J170">
            <v>6000.0633000000007</v>
          </cell>
          <cell r="K170">
            <v>7200.075960000001</v>
          </cell>
          <cell r="L170">
            <v>6100</v>
          </cell>
          <cell r="M170">
            <v>7300</v>
          </cell>
          <cell r="N170">
            <v>1</v>
          </cell>
          <cell r="O170"/>
          <cell r="P170">
            <v>1</v>
          </cell>
          <cell r="Q170" t="str">
            <v>006312</v>
          </cell>
          <cell r="R170">
            <v>45901</v>
          </cell>
          <cell r="S170" t="str">
            <v>KP10/7</v>
          </cell>
          <cell r="T170" t="str">
            <v>PT.SINGGASANA WITRA SURYAMAS</v>
          </cell>
          <cell r="U170"/>
          <cell r="V170"/>
          <cell r="W170"/>
          <cell r="X170"/>
          <cell r="Y170"/>
          <cell r="Z170"/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  <cell r="AN170"/>
          <cell r="AO170"/>
          <cell r="AP170"/>
          <cell r="AQ170"/>
          <cell r="AR170"/>
          <cell r="AS170"/>
          <cell r="AT170"/>
          <cell r="AU170"/>
          <cell r="AV170"/>
          <cell r="AW170"/>
          <cell r="AX170"/>
          <cell r="AY170"/>
          <cell r="AZ170">
            <v>0</v>
          </cell>
          <cell r="BA170"/>
          <cell r="BB170">
            <v>1</v>
          </cell>
        </row>
        <row r="171">
          <cell r="B171" t="str">
            <v>IBFRL4</v>
          </cell>
          <cell r="C171" t="str">
            <v>Ibuprofen Suspensi 100mg/5mL (60mL) (4)</v>
          </cell>
          <cell r="D171">
            <v>1</v>
          </cell>
          <cell r="E171" t="str">
            <v>botol</v>
          </cell>
          <cell r="F171"/>
          <cell r="G171"/>
          <cell r="H171"/>
          <cell r="I171"/>
          <cell r="J171"/>
          <cell r="K171"/>
          <cell r="L171"/>
          <cell r="M171"/>
          <cell r="N171">
            <v>2</v>
          </cell>
          <cell r="O171"/>
          <cell r="P171">
            <v>2</v>
          </cell>
          <cell r="Q171" t="str">
            <v>S11018BA</v>
          </cell>
          <cell r="R171">
            <v>45231</v>
          </cell>
          <cell r="S171"/>
          <cell r="T171"/>
          <cell r="U171"/>
          <cell r="V171"/>
          <cell r="W171"/>
          <cell r="X171"/>
          <cell r="Y171"/>
          <cell r="Z171"/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  <cell r="AN171"/>
          <cell r="AO171"/>
          <cell r="AP171"/>
          <cell r="AQ171"/>
          <cell r="AR171">
            <v>1</v>
          </cell>
          <cell r="AS171"/>
          <cell r="AT171"/>
          <cell r="AU171"/>
          <cell r="AV171"/>
          <cell r="AW171"/>
          <cell r="AX171"/>
          <cell r="AY171"/>
          <cell r="AZ171">
            <v>1</v>
          </cell>
          <cell r="BA171"/>
          <cell r="BB171">
            <v>1</v>
          </cell>
        </row>
        <row r="172">
          <cell r="B172" t="str">
            <v>IBFRS10</v>
          </cell>
          <cell r="C172" t="str">
            <v>Ibuprofen tablet 400 mg (10)</v>
          </cell>
          <cell r="D172">
            <v>100</v>
          </cell>
          <cell r="E172" t="str">
            <v>tablet</v>
          </cell>
          <cell r="F172"/>
          <cell r="G172"/>
          <cell r="H172"/>
          <cell r="I172">
            <v>318.16344000000004</v>
          </cell>
          <cell r="J172">
            <v>349.97978400000005</v>
          </cell>
          <cell r="K172">
            <v>419.97574080000004</v>
          </cell>
          <cell r="L172">
            <v>400</v>
          </cell>
          <cell r="M172">
            <v>500</v>
          </cell>
          <cell r="N172">
            <v>110</v>
          </cell>
          <cell r="O172"/>
          <cell r="P172">
            <v>110</v>
          </cell>
          <cell r="Q172">
            <v>47313</v>
          </cell>
          <cell r="R172">
            <v>46357</v>
          </cell>
          <cell r="S172" t="str">
            <v>KP10/7</v>
          </cell>
          <cell r="T172" t="str">
            <v>PT.SINGGASANA WITRA SURYAMAS</v>
          </cell>
          <cell r="U172"/>
          <cell r="V172"/>
          <cell r="W172"/>
          <cell r="X172"/>
          <cell r="Y172"/>
          <cell r="Z172"/>
          <cell r="AA172"/>
          <cell r="AB172"/>
          <cell r="AC172">
            <v>20</v>
          </cell>
          <cell r="AD172">
            <v>10</v>
          </cell>
          <cell r="AE172"/>
          <cell r="AF172"/>
          <cell r="AG172">
            <v>10</v>
          </cell>
          <cell r="AH172"/>
          <cell r="AI172"/>
          <cell r="AJ172"/>
          <cell r="AK172"/>
          <cell r="AL172"/>
          <cell r="AM172">
            <v>10</v>
          </cell>
          <cell r="AN172">
            <v>10</v>
          </cell>
          <cell r="AO172"/>
          <cell r="AP172"/>
          <cell r="AQ172">
            <v>10</v>
          </cell>
          <cell r="AR172">
            <v>20</v>
          </cell>
          <cell r="AS172"/>
          <cell r="AT172"/>
          <cell r="AU172">
            <v>10</v>
          </cell>
          <cell r="AV172"/>
          <cell r="AW172"/>
          <cell r="AX172"/>
          <cell r="AY172"/>
          <cell r="AZ172">
            <v>100</v>
          </cell>
          <cell r="BA172"/>
          <cell r="BB172">
            <v>10</v>
          </cell>
        </row>
        <row r="173">
          <cell r="B173" t="str">
            <v>IBFRS11</v>
          </cell>
          <cell r="C173" t="str">
            <v>Ibuprofen tablet 400 mg (11)</v>
          </cell>
          <cell r="D173">
            <v>100</v>
          </cell>
          <cell r="E173" t="str">
            <v>tablet</v>
          </cell>
          <cell r="F173"/>
          <cell r="G173"/>
          <cell r="H173"/>
          <cell r="I173">
            <v>318.16344000000004</v>
          </cell>
          <cell r="J173">
            <v>349.97978400000005</v>
          </cell>
          <cell r="K173">
            <v>419.97574080000004</v>
          </cell>
          <cell r="L173">
            <v>400</v>
          </cell>
          <cell r="M173">
            <v>500</v>
          </cell>
          <cell r="N173"/>
          <cell r="O173">
            <v>200</v>
          </cell>
          <cell r="P173">
            <v>200</v>
          </cell>
          <cell r="Q173" t="str">
            <v>004923</v>
          </cell>
          <cell r="R173">
            <v>46419</v>
          </cell>
          <cell r="S173" t="str">
            <v>KP05/6</v>
          </cell>
          <cell r="T173" t="str">
            <v>PT Singgasana Witra Suryamas</v>
          </cell>
          <cell r="U173"/>
          <cell r="V173"/>
          <cell r="W173"/>
          <cell r="X173"/>
          <cell r="Y173"/>
          <cell r="Z173"/>
          <cell r="AA173"/>
          <cell r="AB173"/>
          <cell r="AC173"/>
          <cell r="AD173"/>
          <cell r="AE173"/>
          <cell r="AF173"/>
          <cell r="AG173"/>
          <cell r="AH173"/>
          <cell r="AI173"/>
          <cell r="AJ173"/>
          <cell r="AK173"/>
          <cell r="AL173"/>
          <cell r="AM173"/>
          <cell r="AN173"/>
          <cell r="AO173"/>
          <cell r="AP173"/>
          <cell r="AQ173"/>
          <cell r="AR173"/>
          <cell r="AS173"/>
          <cell r="AT173"/>
          <cell r="AU173"/>
          <cell r="AV173"/>
          <cell r="AW173"/>
          <cell r="AX173"/>
          <cell r="AY173"/>
          <cell r="AZ173">
            <v>0</v>
          </cell>
          <cell r="BA173"/>
          <cell r="BB173">
            <v>200</v>
          </cell>
        </row>
        <row r="174">
          <cell r="B174" t="str">
            <v>INHCS1</v>
          </cell>
          <cell r="C174" t="str">
            <v>INH  tablet 100 mg</v>
          </cell>
          <cell r="D174">
            <v>100</v>
          </cell>
          <cell r="E174" t="str">
            <v>tablet</v>
          </cell>
          <cell r="F174">
            <v>131.18</v>
          </cell>
          <cell r="G174">
            <v>144.29800000000003</v>
          </cell>
          <cell r="H174">
            <v>173.15760000000003</v>
          </cell>
          <cell r="I174">
            <v>129.6</v>
          </cell>
          <cell r="J174">
            <v>142.56</v>
          </cell>
          <cell r="K174">
            <v>171.072</v>
          </cell>
          <cell r="L174">
            <v>200</v>
          </cell>
          <cell r="M174">
            <v>200</v>
          </cell>
          <cell r="N174">
            <v>300</v>
          </cell>
          <cell r="O174"/>
          <cell r="P174">
            <v>300</v>
          </cell>
          <cell r="Q174" t="str">
            <v>E80864B</v>
          </cell>
          <cell r="R174">
            <v>45030</v>
          </cell>
          <cell r="S174">
            <v>2801956245</v>
          </cell>
          <cell r="T174" t="str">
            <v>PT. KIMIA FARMA</v>
          </cell>
          <cell r="U174"/>
          <cell r="V174"/>
          <cell r="W174"/>
          <cell r="X174"/>
          <cell r="Y174"/>
          <cell r="Z174"/>
          <cell r="AA174"/>
          <cell r="AB174"/>
          <cell r="AC174"/>
          <cell r="AD174"/>
          <cell r="AE174"/>
          <cell r="AF174"/>
          <cell r="AG174"/>
          <cell r="AH174"/>
          <cell r="AI174"/>
          <cell r="AJ174"/>
          <cell r="AK174"/>
          <cell r="AL174"/>
          <cell r="AM174"/>
          <cell r="AN174"/>
          <cell r="AO174"/>
          <cell r="AP174"/>
          <cell r="AQ174"/>
          <cell r="AR174"/>
          <cell r="AS174"/>
          <cell r="AT174"/>
          <cell r="AU174"/>
          <cell r="AV174"/>
          <cell r="AW174"/>
          <cell r="AX174"/>
          <cell r="AY174"/>
          <cell r="AZ174">
            <v>0</v>
          </cell>
          <cell r="BA174"/>
          <cell r="BB174">
            <v>300</v>
          </cell>
        </row>
        <row r="175">
          <cell r="B175" t="str">
            <v>INST1</v>
          </cell>
          <cell r="C175" t="str">
            <v xml:space="preserve">Intrasite Gel 15 gram </v>
          </cell>
          <cell r="D175">
            <v>1</v>
          </cell>
          <cell r="E175" t="str">
            <v>tube</v>
          </cell>
          <cell r="F175"/>
          <cell r="G175"/>
          <cell r="H175"/>
          <cell r="I175">
            <v>90000</v>
          </cell>
          <cell r="J175">
            <v>99000.000000000015</v>
          </cell>
          <cell r="K175">
            <v>118800.00000000001</v>
          </cell>
          <cell r="L175">
            <v>99000</v>
          </cell>
          <cell r="M175">
            <v>118800</v>
          </cell>
          <cell r="N175">
            <v>5</v>
          </cell>
          <cell r="O175"/>
          <cell r="P175">
            <v>5</v>
          </cell>
          <cell r="Q175" t="str">
            <v>509221813</v>
          </cell>
          <cell r="R175">
            <v>45323</v>
          </cell>
          <cell r="S175" t="str">
            <v>KP11/5</v>
          </cell>
          <cell r="T175" t="str">
            <v>PT.ENSEVAL PUTERA MEGATRADING</v>
          </cell>
          <cell r="U175"/>
          <cell r="V175"/>
          <cell r="W175"/>
          <cell r="X175"/>
          <cell r="Y175"/>
          <cell r="Z175"/>
          <cell r="AA175"/>
          <cell r="AB175"/>
          <cell r="AC175"/>
          <cell r="AD175"/>
          <cell r="AE175"/>
          <cell r="AF175"/>
          <cell r="AG175"/>
          <cell r="AH175"/>
          <cell r="AI175"/>
          <cell r="AJ175"/>
          <cell r="AK175"/>
          <cell r="AL175"/>
          <cell r="AM175"/>
          <cell r="AN175"/>
          <cell r="AO175"/>
          <cell r="AP175"/>
          <cell r="AQ175"/>
          <cell r="AR175"/>
          <cell r="AS175"/>
          <cell r="AT175"/>
          <cell r="AU175"/>
          <cell r="AV175"/>
          <cell r="AW175"/>
          <cell r="AX175"/>
          <cell r="AY175"/>
          <cell r="AZ175">
            <v>0</v>
          </cell>
          <cell r="BA175"/>
          <cell r="BB175">
            <v>5</v>
          </cell>
        </row>
        <row r="176">
          <cell r="B176" t="str">
            <v>INTLK3</v>
          </cell>
          <cell r="C176" t="str">
            <v>Intunal Tablet (3)</v>
          </cell>
          <cell r="D176">
            <v>100</v>
          </cell>
          <cell r="E176" t="str">
            <v>tablet</v>
          </cell>
          <cell r="F176"/>
          <cell r="G176"/>
          <cell r="H176"/>
          <cell r="I176">
            <v>469.09090909090907</v>
          </cell>
          <cell r="J176">
            <v>516</v>
          </cell>
          <cell r="K176">
            <v>619.19999999999993</v>
          </cell>
          <cell r="L176">
            <v>600</v>
          </cell>
          <cell r="M176">
            <v>700</v>
          </cell>
          <cell r="N176">
            <v>200</v>
          </cell>
          <cell r="O176"/>
          <cell r="P176">
            <v>200</v>
          </cell>
          <cell r="Q176" t="str">
            <v>A1J384</v>
          </cell>
          <cell r="R176">
            <v>45717</v>
          </cell>
          <cell r="S176" t="str">
            <v>KP04/11</v>
          </cell>
          <cell r="T176" t="str">
            <v>PT KUDAMAS JAYA MAKMUR SENTOSA</v>
          </cell>
          <cell r="U176"/>
          <cell r="V176"/>
          <cell r="W176"/>
          <cell r="X176"/>
          <cell r="Y176"/>
          <cell r="Z176"/>
          <cell r="AA176"/>
          <cell r="AB176"/>
          <cell r="AC176">
            <v>30</v>
          </cell>
          <cell r="AD176"/>
          <cell r="AE176">
            <v>20</v>
          </cell>
          <cell r="AF176"/>
          <cell r="AG176"/>
          <cell r="AH176"/>
          <cell r="AI176"/>
          <cell r="AJ176"/>
          <cell r="AK176"/>
          <cell r="AL176">
            <v>20</v>
          </cell>
          <cell r="AM176"/>
          <cell r="AN176">
            <v>27</v>
          </cell>
          <cell r="AO176"/>
          <cell r="AP176"/>
          <cell r="AQ176">
            <v>20</v>
          </cell>
          <cell r="AR176"/>
          <cell r="AS176">
            <v>64</v>
          </cell>
          <cell r="AT176"/>
          <cell r="AU176">
            <v>10</v>
          </cell>
          <cell r="AV176"/>
          <cell r="AW176"/>
          <cell r="AX176"/>
          <cell r="AY176"/>
          <cell r="AZ176">
            <v>191</v>
          </cell>
          <cell r="BA176"/>
          <cell r="BB176">
            <v>9</v>
          </cell>
        </row>
        <row r="177">
          <cell r="B177" t="str">
            <v>INTLK4</v>
          </cell>
          <cell r="C177" t="str">
            <v>Intunal Tablet (4)</v>
          </cell>
          <cell r="D177">
            <v>100</v>
          </cell>
          <cell r="E177" t="str">
            <v>tablet</v>
          </cell>
          <cell r="F177"/>
          <cell r="G177"/>
          <cell r="H177"/>
          <cell r="I177">
            <v>439.99999999999994</v>
          </cell>
          <cell r="J177">
            <v>484</v>
          </cell>
          <cell r="K177">
            <v>580.79999999999995</v>
          </cell>
          <cell r="L177">
            <v>500</v>
          </cell>
          <cell r="M177">
            <v>600</v>
          </cell>
          <cell r="N177"/>
          <cell r="O177">
            <v>100</v>
          </cell>
          <cell r="P177">
            <v>100</v>
          </cell>
          <cell r="Q177" t="str">
            <v>A9G435</v>
          </cell>
          <cell r="R177" t="str">
            <v>01/01/2023</v>
          </cell>
          <cell r="S177" t="str">
            <v>KP05/15</v>
          </cell>
          <cell r="T177" t="str">
            <v>APOTEK BUMI MEDIKA GANESA</v>
          </cell>
          <cell r="U177"/>
          <cell r="V177"/>
          <cell r="W177"/>
          <cell r="X177"/>
          <cell r="Y177"/>
          <cell r="Z177"/>
          <cell r="AA177"/>
          <cell r="AB177"/>
          <cell r="AC177"/>
          <cell r="AD177"/>
          <cell r="AE177"/>
          <cell r="AF177"/>
          <cell r="AG177"/>
          <cell r="AH177"/>
          <cell r="AI177"/>
          <cell r="AJ177"/>
          <cell r="AK177"/>
          <cell r="AL177"/>
          <cell r="AM177"/>
          <cell r="AN177"/>
          <cell r="AO177"/>
          <cell r="AP177"/>
          <cell r="AQ177"/>
          <cell r="AR177"/>
          <cell r="AS177"/>
          <cell r="AT177"/>
          <cell r="AU177"/>
          <cell r="AV177"/>
          <cell r="AW177"/>
          <cell r="AX177"/>
          <cell r="AY177"/>
          <cell r="AZ177">
            <v>0</v>
          </cell>
          <cell r="BA177"/>
          <cell r="BB177">
            <v>100</v>
          </cell>
        </row>
        <row r="178">
          <cell r="B178" t="str">
            <v>ISDNS1</v>
          </cell>
          <cell r="C178" t="str">
            <v>Isosorbid Dinitrate tablet sublingual 5mg (ISDN)</v>
          </cell>
          <cell r="D178">
            <v>100</v>
          </cell>
          <cell r="E178" t="str">
            <v>tablet</v>
          </cell>
          <cell r="F178">
            <v>150</v>
          </cell>
          <cell r="G178">
            <v>165</v>
          </cell>
          <cell r="H178">
            <v>198</v>
          </cell>
          <cell r="I178">
            <v>110</v>
          </cell>
          <cell r="J178">
            <v>121.00000000000001</v>
          </cell>
          <cell r="K178">
            <v>145.20000000000002</v>
          </cell>
          <cell r="L178">
            <v>200</v>
          </cell>
          <cell r="M178">
            <v>200</v>
          </cell>
          <cell r="N178">
            <v>53</v>
          </cell>
          <cell r="O178"/>
          <cell r="P178">
            <v>53</v>
          </cell>
          <cell r="Q178" t="str">
            <v>A2377LV</v>
          </cell>
          <cell r="R178">
            <v>44957</v>
          </cell>
          <cell r="S178" t="str">
            <v>DO-10119/III/19</v>
          </cell>
          <cell r="T178" t="str">
            <v>PT SINGGASANA WITRA SURYAMAS</v>
          </cell>
          <cell r="U178"/>
          <cell r="V178"/>
          <cell r="W178"/>
          <cell r="X178"/>
          <cell r="Y178"/>
          <cell r="Z178"/>
          <cell r="AA178"/>
          <cell r="AB178"/>
          <cell r="AC178"/>
          <cell r="AD178"/>
          <cell r="AE178">
            <v>1</v>
          </cell>
          <cell r="AF178"/>
          <cell r="AG178"/>
          <cell r="AH178"/>
          <cell r="AI178"/>
          <cell r="AJ178"/>
          <cell r="AK178"/>
          <cell r="AL178"/>
          <cell r="AM178"/>
          <cell r="AN178"/>
          <cell r="AO178"/>
          <cell r="AP178"/>
          <cell r="AQ178"/>
          <cell r="AR178"/>
          <cell r="AS178"/>
          <cell r="AT178"/>
          <cell r="AU178"/>
          <cell r="AV178"/>
          <cell r="AW178"/>
          <cell r="AX178"/>
          <cell r="AY178"/>
          <cell r="AZ178">
            <v>1</v>
          </cell>
          <cell r="BA178"/>
          <cell r="BB178">
            <v>52</v>
          </cell>
        </row>
        <row r="179">
          <cell r="B179" t="str">
            <v>KDCF2</v>
          </cell>
          <cell r="C179" t="str">
            <v>Kalium Diklofenak 50 mg Tablet (2)</v>
          </cell>
          <cell r="D179">
            <v>100</v>
          </cell>
          <cell r="E179" t="str">
            <v>tablet</v>
          </cell>
          <cell r="F179"/>
          <cell r="G179"/>
          <cell r="H179"/>
          <cell r="I179">
            <v>386.36363636363632</v>
          </cell>
          <cell r="J179">
            <v>425</v>
          </cell>
          <cell r="K179">
            <v>510</v>
          </cell>
          <cell r="L179">
            <v>500</v>
          </cell>
          <cell r="M179">
            <v>600</v>
          </cell>
          <cell r="N179">
            <v>174</v>
          </cell>
          <cell r="O179"/>
          <cell r="P179">
            <v>174</v>
          </cell>
          <cell r="Q179" t="str">
            <v>HTDPSB15060</v>
          </cell>
          <cell r="R179">
            <v>45200</v>
          </cell>
          <cell r="S179" t="str">
            <v>KP01/03</v>
          </cell>
          <cell r="T179" t="str">
            <v>PT KUDAMAS JAYA MAKMUR SENTOSA</v>
          </cell>
          <cell r="U179"/>
          <cell r="V179"/>
          <cell r="W179"/>
          <cell r="X179"/>
          <cell r="Y179"/>
          <cell r="Z179"/>
          <cell r="AA179"/>
          <cell r="AB179"/>
          <cell r="AC179">
            <v>10</v>
          </cell>
          <cell r="AD179"/>
          <cell r="AE179"/>
          <cell r="AF179"/>
          <cell r="AG179">
            <v>10</v>
          </cell>
          <cell r="AH179"/>
          <cell r="AI179"/>
          <cell r="AJ179"/>
          <cell r="AK179"/>
          <cell r="AL179"/>
          <cell r="AM179"/>
          <cell r="AN179"/>
          <cell r="AO179"/>
          <cell r="AP179"/>
          <cell r="AQ179">
            <v>10</v>
          </cell>
          <cell r="AR179">
            <v>10</v>
          </cell>
          <cell r="AS179">
            <v>40</v>
          </cell>
          <cell r="AT179"/>
          <cell r="AU179"/>
          <cell r="AV179"/>
          <cell r="AW179"/>
          <cell r="AX179"/>
          <cell r="AY179"/>
          <cell r="AZ179">
            <v>80</v>
          </cell>
          <cell r="BA179"/>
          <cell r="BB179">
            <v>94</v>
          </cell>
        </row>
        <row r="180">
          <cell r="B180" t="str">
            <v>CLCMS1</v>
          </cell>
          <cell r="C180" t="str">
            <v>Kalk trifa 250</v>
          </cell>
          <cell r="D180">
            <v>250</v>
          </cell>
          <cell r="E180" t="str">
            <v>tablet</v>
          </cell>
          <cell r="F180"/>
          <cell r="G180"/>
          <cell r="H180"/>
          <cell r="I180">
            <v>80.5</v>
          </cell>
          <cell r="J180">
            <v>88.550000000000011</v>
          </cell>
          <cell r="K180">
            <v>106.26</v>
          </cell>
          <cell r="L180">
            <v>100</v>
          </cell>
          <cell r="M180">
            <v>200</v>
          </cell>
          <cell r="N180">
            <v>38</v>
          </cell>
          <cell r="O180"/>
          <cell r="P180">
            <v>38</v>
          </cell>
          <cell r="Q180">
            <v>190619</v>
          </cell>
          <cell r="R180">
            <v>45444</v>
          </cell>
          <cell r="S180" t="str">
            <v>PE/2019/391068</v>
          </cell>
          <cell r="T180" t="str">
            <v>PT. PLANET EXCELENCIA PHARMACY</v>
          </cell>
          <cell r="U180"/>
          <cell r="V180"/>
          <cell r="W180"/>
          <cell r="X180"/>
          <cell r="Y180"/>
          <cell r="Z180"/>
          <cell r="AA180"/>
          <cell r="AB180"/>
          <cell r="AC180"/>
          <cell r="AD180"/>
          <cell r="AE180"/>
          <cell r="AF180"/>
          <cell r="AG180"/>
          <cell r="AH180"/>
          <cell r="AI180"/>
          <cell r="AJ180"/>
          <cell r="AK180"/>
          <cell r="AL180"/>
          <cell r="AM180"/>
          <cell r="AN180"/>
          <cell r="AO180"/>
          <cell r="AP180"/>
          <cell r="AQ180"/>
          <cell r="AR180"/>
          <cell r="AS180"/>
          <cell r="AT180"/>
          <cell r="AU180"/>
          <cell r="AV180"/>
          <cell r="AW180"/>
          <cell r="AX180"/>
          <cell r="AY180"/>
          <cell r="AZ180">
            <v>0</v>
          </cell>
          <cell r="BA180"/>
          <cell r="BB180">
            <v>38</v>
          </cell>
        </row>
        <row r="181">
          <cell r="B181" t="str">
            <v>CLCMS2</v>
          </cell>
          <cell r="C181" t="str">
            <v>Kalk trifa 250 (2)/FEFO</v>
          </cell>
          <cell r="D181">
            <v>250</v>
          </cell>
          <cell r="E181" t="str">
            <v>tablet</v>
          </cell>
          <cell r="F181"/>
          <cell r="G181"/>
          <cell r="H181"/>
          <cell r="I181">
            <v>80.5</v>
          </cell>
          <cell r="J181">
            <v>88.550000000000011</v>
          </cell>
          <cell r="K181">
            <v>106.26</v>
          </cell>
          <cell r="L181">
            <v>100</v>
          </cell>
          <cell r="M181">
            <v>200</v>
          </cell>
          <cell r="N181">
            <v>100</v>
          </cell>
          <cell r="O181"/>
          <cell r="P181">
            <v>100</v>
          </cell>
          <cell r="Q181" t="str">
            <v>A01692</v>
          </cell>
          <cell r="R181">
            <v>45170</v>
          </cell>
          <cell r="S181" t="str">
            <v>NA</v>
          </cell>
          <cell r="T181" t="str">
            <v>NA</v>
          </cell>
          <cell r="U181"/>
          <cell r="V181"/>
          <cell r="W181"/>
          <cell r="X181"/>
          <cell r="Y181"/>
          <cell r="Z181"/>
          <cell r="AA181"/>
          <cell r="AB181"/>
          <cell r="AC181"/>
          <cell r="AD181"/>
          <cell r="AE181"/>
          <cell r="AF181"/>
          <cell r="AG181"/>
          <cell r="AH181"/>
          <cell r="AI181"/>
          <cell r="AJ181"/>
          <cell r="AK181"/>
          <cell r="AL181"/>
          <cell r="AM181"/>
          <cell r="AN181"/>
          <cell r="AO181"/>
          <cell r="AP181"/>
          <cell r="AQ181"/>
          <cell r="AR181"/>
          <cell r="AS181"/>
          <cell r="AT181"/>
          <cell r="AU181"/>
          <cell r="AV181"/>
          <cell r="AW181"/>
          <cell r="AX181"/>
          <cell r="AY181"/>
          <cell r="AZ181">
            <v>0</v>
          </cell>
          <cell r="BA181"/>
          <cell r="BB181">
            <v>100</v>
          </cell>
        </row>
        <row r="182">
          <cell r="B182" t="str">
            <v>KASSM2</v>
          </cell>
          <cell r="C182" t="str">
            <v>Kassa Steril (16Lbr) (2)</v>
          </cell>
          <cell r="D182">
            <v>1</v>
          </cell>
          <cell r="E182" t="str">
            <v>box</v>
          </cell>
          <cell r="F182"/>
          <cell r="G182"/>
          <cell r="H182"/>
          <cell r="I182">
            <v>2545.454545454545</v>
          </cell>
          <cell r="J182">
            <v>2800</v>
          </cell>
          <cell r="K182">
            <v>3360</v>
          </cell>
          <cell r="L182">
            <v>2800</v>
          </cell>
          <cell r="M182">
            <v>3400</v>
          </cell>
          <cell r="N182">
            <v>0</v>
          </cell>
          <cell r="O182"/>
          <cell r="P182">
            <v>0</v>
          </cell>
          <cell r="Q182" t="str">
            <v>151201</v>
          </cell>
          <cell r="R182" t="str">
            <v>NA</v>
          </cell>
          <cell r="S182" t="str">
            <v>KP12/01</v>
          </cell>
          <cell r="T182" t="str">
            <v>APOTEK BUMI MEDIKA GANESA</v>
          </cell>
          <cell r="U182"/>
          <cell r="V182"/>
          <cell r="W182"/>
          <cell r="X182"/>
          <cell r="Y182"/>
          <cell r="Z182"/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/>
          <cell r="AQ182"/>
          <cell r="AR182"/>
          <cell r="AS182"/>
          <cell r="AT182"/>
          <cell r="AU182"/>
          <cell r="AV182"/>
          <cell r="AW182"/>
          <cell r="AX182"/>
          <cell r="AY182"/>
          <cell r="AZ182">
            <v>0</v>
          </cell>
          <cell r="BA182"/>
          <cell r="BB182">
            <v>0</v>
          </cell>
        </row>
        <row r="183">
          <cell r="B183" t="str">
            <v>KASSM3</v>
          </cell>
          <cell r="C183" t="str">
            <v>Kassa Steril (16Lbr) (3)</v>
          </cell>
          <cell r="D183">
            <v>1</v>
          </cell>
          <cell r="E183" t="str">
            <v>box</v>
          </cell>
          <cell r="F183"/>
          <cell r="G183"/>
          <cell r="H183"/>
          <cell r="I183">
            <v>2954.5454545454545</v>
          </cell>
          <cell r="J183">
            <v>3250</v>
          </cell>
          <cell r="K183">
            <v>3900</v>
          </cell>
          <cell r="L183">
            <v>3300</v>
          </cell>
          <cell r="M183">
            <v>3900</v>
          </cell>
          <cell r="N183">
            <v>23</v>
          </cell>
          <cell r="O183"/>
          <cell r="P183">
            <v>23</v>
          </cell>
          <cell r="Q183" t="str">
            <v>02221616</v>
          </cell>
          <cell r="R183">
            <v>46388</v>
          </cell>
          <cell r="S183" t="str">
            <v>KP04/10</v>
          </cell>
          <cell r="T183" t="str">
            <v>PT KUDAMAS JAYA MAKMUR SENTOSA</v>
          </cell>
          <cell r="U183"/>
          <cell r="V183"/>
          <cell r="W183"/>
          <cell r="X183"/>
          <cell r="Y183"/>
          <cell r="Z183"/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>
            <v>1</v>
          </cell>
          <cell r="AL183">
            <v>1</v>
          </cell>
          <cell r="AM183">
            <v>1</v>
          </cell>
          <cell r="AN183">
            <v>1</v>
          </cell>
          <cell r="AO183"/>
          <cell r="AP183"/>
          <cell r="AQ183">
            <v>1</v>
          </cell>
          <cell r="AR183"/>
          <cell r="AS183"/>
          <cell r="AT183"/>
          <cell r="AU183"/>
          <cell r="AV183"/>
          <cell r="AW183"/>
          <cell r="AX183"/>
          <cell r="AY183">
            <v>8</v>
          </cell>
          <cell r="AZ183">
            <v>13</v>
          </cell>
          <cell r="BA183"/>
          <cell r="BB183">
            <v>10</v>
          </cell>
        </row>
        <row r="184">
          <cell r="B184" t="str">
            <v>KTCS2</v>
          </cell>
          <cell r="C184" t="str">
            <v>Ketoconazole krim 2% 10 gr (2)</v>
          </cell>
          <cell r="D184">
            <v>1</v>
          </cell>
          <cell r="E184" t="str">
            <v>tube</v>
          </cell>
          <cell r="F184"/>
          <cell r="G184"/>
          <cell r="H184"/>
          <cell r="I184">
            <v>4242</v>
          </cell>
          <cell r="J184">
            <v>4666.2</v>
          </cell>
          <cell r="K184">
            <v>5599.4400000000005</v>
          </cell>
          <cell r="L184">
            <v>4700</v>
          </cell>
          <cell r="M184">
            <v>5600</v>
          </cell>
          <cell r="N184">
            <v>4</v>
          </cell>
          <cell r="O184"/>
          <cell r="P184">
            <v>4</v>
          </cell>
          <cell r="Q184" t="str">
            <v>KCKCZB14149</v>
          </cell>
          <cell r="R184">
            <v>45139</v>
          </cell>
          <cell r="S184" t="str">
            <v>KP10/2</v>
          </cell>
          <cell r="T184" t="str">
            <v>PT.ENSEVAL PUTERA MEGATRADING</v>
          </cell>
          <cell r="U184"/>
          <cell r="V184"/>
          <cell r="W184"/>
          <cell r="X184"/>
          <cell r="Y184"/>
          <cell r="Z184"/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  <cell r="AN184"/>
          <cell r="AO184"/>
          <cell r="AP184"/>
          <cell r="AQ184"/>
          <cell r="AR184"/>
          <cell r="AS184"/>
          <cell r="AT184"/>
          <cell r="AU184"/>
          <cell r="AV184"/>
          <cell r="AW184"/>
          <cell r="AX184"/>
          <cell r="AY184"/>
          <cell r="AZ184">
            <v>0</v>
          </cell>
          <cell r="BA184"/>
          <cell r="BB184">
            <v>4</v>
          </cell>
        </row>
        <row r="185">
          <cell r="B185" t="str">
            <v>KTCS3</v>
          </cell>
          <cell r="C185" t="str">
            <v>Ketoconazole krim 2% 10 gr (3)</v>
          </cell>
          <cell r="D185">
            <v>1</v>
          </cell>
          <cell r="E185" t="str">
            <v>tube</v>
          </cell>
          <cell r="F185"/>
          <cell r="G185"/>
          <cell r="H185"/>
          <cell r="I185">
            <v>4242</v>
          </cell>
          <cell r="J185">
            <v>4666.2000000000007</v>
          </cell>
          <cell r="K185">
            <v>5599.4400000000005</v>
          </cell>
          <cell r="L185">
            <v>4700</v>
          </cell>
          <cell r="M185">
            <v>5600</v>
          </cell>
          <cell r="N185">
            <v>5</v>
          </cell>
          <cell r="O185"/>
          <cell r="P185">
            <v>5</v>
          </cell>
          <cell r="Q185" t="str">
            <v>KCKCZB14151</v>
          </cell>
          <cell r="R185">
            <v>45139</v>
          </cell>
          <cell r="S185" t="str">
            <v>KP11/2</v>
          </cell>
          <cell r="T185" t="str">
            <v>PT.ENSEVAL PUTERA MEGATRADING</v>
          </cell>
          <cell r="U185"/>
          <cell r="V185"/>
          <cell r="W185"/>
          <cell r="X185"/>
          <cell r="Y185"/>
          <cell r="Z185"/>
          <cell r="AA185"/>
          <cell r="AB185"/>
          <cell r="AC185">
            <v>1</v>
          </cell>
          <cell r="AD185"/>
          <cell r="AE185"/>
          <cell r="AF185">
            <v>2</v>
          </cell>
          <cell r="AG185"/>
          <cell r="AH185"/>
          <cell r="AI185"/>
          <cell r="AJ185"/>
          <cell r="AK185"/>
          <cell r="AL185"/>
          <cell r="AM185"/>
          <cell r="AN185"/>
          <cell r="AO185"/>
          <cell r="AP185"/>
          <cell r="AQ185"/>
          <cell r="AR185"/>
          <cell r="AS185"/>
          <cell r="AT185"/>
          <cell r="AU185"/>
          <cell r="AV185"/>
          <cell r="AW185"/>
          <cell r="AX185">
            <v>1</v>
          </cell>
          <cell r="AY185"/>
          <cell r="AZ185">
            <v>4</v>
          </cell>
          <cell r="BA185"/>
          <cell r="BB185">
            <v>1</v>
          </cell>
        </row>
        <row r="186">
          <cell r="B186" t="str">
            <v>KTCNS13</v>
          </cell>
          <cell r="C186" t="str">
            <v>Ketoconazole tablet 200 mg (3)</v>
          </cell>
          <cell r="D186">
            <v>100</v>
          </cell>
          <cell r="E186" t="str">
            <v>tablet</v>
          </cell>
          <cell r="F186"/>
          <cell r="G186"/>
          <cell r="H186"/>
          <cell r="I186">
            <v>304.54951199999999</v>
          </cell>
          <cell r="J186">
            <v>335.00446320000003</v>
          </cell>
          <cell r="K186">
            <v>402.00535584000005</v>
          </cell>
          <cell r="L186">
            <v>400</v>
          </cell>
          <cell r="M186">
            <v>500</v>
          </cell>
          <cell r="N186">
            <v>46</v>
          </cell>
          <cell r="O186"/>
          <cell r="P186">
            <v>46</v>
          </cell>
          <cell r="Q186" t="str">
            <v>HTKCZB11077</v>
          </cell>
          <cell r="R186">
            <v>44927</v>
          </cell>
          <cell r="S186" t="str">
            <v>KP03/05</v>
          </cell>
          <cell r="T186" t="str">
            <v xml:space="preserve">PT PLANET EXCELENCIA PHARMACY </v>
          </cell>
          <cell r="U186"/>
          <cell r="V186"/>
          <cell r="W186"/>
          <cell r="X186"/>
          <cell r="Y186"/>
          <cell r="Z186"/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/>
          <cell r="AM186"/>
          <cell r="AN186"/>
          <cell r="AO186"/>
          <cell r="AP186"/>
          <cell r="AQ186"/>
          <cell r="AR186"/>
          <cell r="AS186"/>
          <cell r="AT186"/>
          <cell r="AU186"/>
          <cell r="AV186"/>
          <cell r="AW186"/>
          <cell r="AX186"/>
          <cell r="AY186"/>
          <cell r="AZ186">
            <v>0</v>
          </cell>
          <cell r="BA186"/>
          <cell r="BB186">
            <v>46</v>
          </cell>
        </row>
        <row r="187">
          <cell r="B187" t="str">
            <v>KETIJ1</v>
          </cell>
          <cell r="C187" t="str">
            <v>Ketorolac 30 mg (1 mL) Injeksi</v>
          </cell>
          <cell r="D187">
            <v>6</v>
          </cell>
          <cell r="E187" t="str">
            <v>ampul</v>
          </cell>
          <cell r="F187"/>
          <cell r="G187"/>
          <cell r="H187"/>
          <cell r="I187">
            <v>4545.5</v>
          </cell>
          <cell r="J187">
            <v>5000.05</v>
          </cell>
          <cell r="K187">
            <v>6000.06</v>
          </cell>
          <cell r="L187">
            <v>5100</v>
          </cell>
          <cell r="M187">
            <v>6100</v>
          </cell>
          <cell r="N187">
            <v>5</v>
          </cell>
          <cell r="O187"/>
          <cell r="P187">
            <v>5</v>
          </cell>
          <cell r="Q187" t="str">
            <v>IKTRB10424-1</v>
          </cell>
          <cell r="R187">
            <v>45170</v>
          </cell>
          <cell r="S187" t="str">
            <v>KP11/9</v>
          </cell>
          <cell r="T187" t="str">
            <v>PT.ENSEVAL PUTERA MEGATRADING</v>
          </cell>
          <cell r="U187"/>
          <cell r="V187"/>
          <cell r="W187"/>
          <cell r="X187"/>
          <cell r="Y187"/>
          <cell r="Z187"/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  <cell r="AK187"/>
          <cell r="AL187"/>
          <cell r="AM187"/>
          <cell r="AN187"/>
          <cell r="AO187"/>
          <cell r="AP187"/>
          <cell r="AQ187"/>
          <cell r="AR187"/>
          <cell r="AS187"/>
          <cell r="AT187"/>
          <cell r="AU187"/>
          <cell r="AV187"/>
          <cell r="AW187"/>
          <cell r="AX187">
            <v>1</v>
          </cell>
          <cell r="AY187"/>
          <cell r="AZ187">
            <v>1</v>
          </cell>
          <cell r="BA187"/>
          <cell r="BB187">
            <v>4</v>
          </cell>
        </row>
        <row r="188">
          <cell r="B188" t="str">
            <v>KTLS2</v>
          </cell>
          <cell r="C188" t="str">
            <v>Kutilos Banded 10ml (2)</v>
          </cell>
          <cell r="D188">
            <v>1</v>
          </cell>
          <cell r="E188" t="str">
            <v>botol</v>
          </cell>
          <cell r="F188"/>
          <cell r="G188"/>
          <cell r="H188"/>
          <cell r="I188">
            <v>18636.363636363636</v>
          </cell>
          <cell r="J188">
            <v>20500</v>
          </cell>
          <cell r="K188">
            <v>24600</v>
          </cell>
          <cell r="L188">
            <v>20500</v>
          </cell>
          <cell r="M188">
            <v>24600</v>
          </cell>
          <cell r="N188">
            <v>0</v>
          </cell>
          <cell r="O188"/>
          <cell r="P188">
            <v>0</v>
          </cell>
          <cell r="Q188" t="str">
            <v>EEF148</v>
          </cell>
          <cell r="R188">
            <v>45078</v>
          </cell>
          <cell r="S188" t="str">
            <v>KP09/03</v>
          </cell>
          <cell r="T188" t="str">
            <v>PT. KUDAMAS JAYA MAKMUR SENTOSA</v>
          </cell>
          <cell r="U188"/>
          <cell r="V188"/>
          <cell r="W188"/>
          <cell r="X188"/>
          <cell r="Y188"/>
          <cell r="Z188"/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/>
          <cell r="AM188"/>
          <cell r="AN188"/>
          <cell r="AO188"/>
          <cell r="AP188"/>
          <cell r="AQ188"/>
          <cell r="AR188"/>
          <cell r="AS188"/>
          <cell r="AT188"/>
          <cell r="AU188"/>
          <cell r="AV188"/>
          <cell r="AW188"/>
          <cell r="AX188"/>
          <cell r="AY188"/>
          <cell r="AZ188">
            <v>0</v>
          </cell>
          <cell r="BA188"/>
          <cell r="BB188">
            <v>0</v>
          </cell>
        </row>
        <row r="189">
          <cell r="B189" t="str">
            <v>KTLS3</v>
          </cell>
          <cell r="C189" t="str">
            <v>Kutilos Banded 10ml (3)</v>
          </cell>
          <cell r="D189">
            <v>1</v>
          </cell>
          <cell r="E189" t="str">
            <v>botol</v>
          </cell>
          <cell r="F189"/>
          <cell r="G189"/>
          <cell r="H189"/>
          <cell r="I189">
            <v>19540</v>
          </cell>
          <cell r="J189">
            <v>21494</v>
          </cell>
          <cell r="K189">
            <v>25792.799999999999</v>
          </cell>
          <cell r="L189">
            <v>21500</v>
          </cell>
          <cell r="M189">
            <v>25800</v>
          </cell>
          <cell r="N189">
            <v>2</v>
          </cell>
          <cell r="O189"/>
          <cell r="P189">
            <v>2</v>
          </cell>
          <cell r="Q189" t="str">
            <v>EFB043</v>
          </cell>
          <cell r="R189">
            <v>45323</v>
          </cell>
          <cell r="S189" t="str">
            <v>KP04/4</v>
          </cell>
          <cell r="T189" t="str">
            <v>PT KUDAMAS JAYA MAKMUR SENTOSA</v>
          </cell>
          <cell r="U189"/>
          <cell r="V189"/>
          <cell r="W189"/>
          <cell r="X189"/>
          <cell r="Y189"/>
          <cell r="Z189"/>
          <cell r="AA189"/>
          <cell r="AB189"/>
          <cell r="AC189"/>
          <cell r="AD189"/>
          <cell r="AE189"/>
          <cell r="AF189"/>
          <cell r="AG189"/>
          <cell r="AH189"/>
          <cell r="AI189"/>
          <cell r="AJ189"/>
          <cell r="AK189"/>
          <cell r="AL189"/>
          <cell r="AM189"/>
          <cell r="AN189"/>
          <cell r="AO189"/>
          <cell r="AP189"/>
          <cell r="AQ189"/>
          <cell r="AR189"/>
          <cell r="AS189"/>
          <cell r="AT189"/>
          <cell r="AU189"/>
          <cell r="AV189"/>
          <cell r="AW189"/>
          <cell r="AX189"/>
          <cell r="AY189"/>
          <cell r="AZ189">
            <v>0</v>
          </cell>
          <cell r="BA189"/>
          <cell r="BB189">
            <v>2</v>
          </cell>
        </row>
        <row r="190">
          <cell r="B190" t="str">
            <v>KTLS4</v>
          </cell>
          <cell r="C190" t="str">
            <v>Kutilos Banded 10ml (4)</v>
          </cell>
          <cell r="D190">
            <v>1</v>
          </cell>
          <cell r="E190" t="str">
            <v>botol</v>
          </cell>
          <cell r="F190"/>
          <cell r="G190"/>
          <cell r="H190"/>
          <cell r="I190">
            <v>19540</v>
          </cell>
          <cell r="J190">
            <v>21494</v>
          </cell>
          <cell r="K190">
            <v>25792.799999999999</v>
          </cell>
          <cell r="L190">
            <v>21500</v>
          </cell>
          <cell r="M190">
            <v>25800</v>
          </cell>
          <cell r="N190"/>
          <cell r="O190">
            <v>1</v>
          </cell>
          <cell r="P190">
            <v>1</v>
          </cell>
          <cell r="Q190" t="str">
            <v>EFB034</v>
          </cell>
          <cell r="R190">
            <v>45323</v>
          </cell>
          <cell r="S190" t="str">
            <v>KP05/2</v>
          </cell>
          <cell r="T190" t="str">
            <v>PT KUDAMAS JAYA MAKMUR SENTOSA</v>
          </cell>
          <cell r="U190"/>
          <cell r="V190"/>
          <cell r="W190"/>
          <cell r="X190"/>
          <cell r="Y190"/>
          <cell r="Z190"/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  <cell r="AK190"/>
          <cell r="AL190"/>
          <cell r="AM190"/>
          <cell r="AN190"/>
          <cell r="AO190"/>
          <cell r="AP190"/>
          <cell r="AQ190"/>
          <cell r="AR190"/>
          <cell r="AS190"/>
          <cell r="AT190"/>
          <cell r="AU190"/>
          <cell r="AV190"/>
          <cell r="AW190"/>
          <cell r="AX190"/>
          <cell r="AY190"/>
          <cell r="AZ190">
            <v>0</v>
          </cell>
          <cell r="BA190"/>
          <cell r="BB190">
            <v>1</v>
          </cell>
        </row>
        <row r="191">
          <cell r="B191" t="str">
            <v>KTLS5</v>
          </cell>
          <cell r="C191" t="str">
            <v>Kutilos Banded 10ml (5)</v>
          </cell>
          <cell r="D191">
            <v>1</v>
          </cell>
          <cell r="E191" t="str">
            <v>botol</v>
          </cell>
          <cell r="F191"/>
          <cell r="G191"/>
          <cell r="H191"/>
          <cell r="I191">
            <v>19540</v>
          </cell>
          <cell r="J191">
            <v>21494</v>
          </cell>
          <cell r="K191">
            <v>25792.799999999999</v>
          </cell>
          <cell r="L191">
            <v>21500</v>
          </cell>
          <cell r="M191">
            <v>25800</v>
          </cell>
          <cell r="N191"/>
          <cell r="O191">
            <v>2</v>
          </cell>
          <cell r="P191">
            <v>2</v>
          </cell>
          <cell r="Q191" t="str">
            <v>EFA025</v>
          </cell>
          <cell r="R191">
            <v>45292</v>
          </cell>
          <cell r="S191" t="str">
            <v>KP05/2</v>
          </cell>
          <cell r="T191" t="str">
            <v>PT KUDAMAS JAYA MAKMUR SENTOSA</v>
          </cell>
          <cell r="U191"/>
          <cell r="V191"/>
          <cell r="W191"/>
          <cell r="X191"/>
          <cell r="Y191"/>
          <cell r="Z191"/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  <cell r="AK191"/>
          <cell r="AL191"/>
          <cell r="AM191"/>
          <cell r="AN191"/>
          <cell r="AO191"/>
          <cell r="AP191"/>
          <cell r="AQ191"/>
          <cell r="AR191"/>
          <cell r="AS191"/>
          <cell r="AT191"/>
          <cell r="AU191"/>
          <cell r="AV191"/>
          <cell r="AW191"/>
          <cell r="AX191"/>
          <cell r="AY191"/>
          <cell r="AZ191">
            <v>0</v>
          </cell>
          <cell r="BA191"/>
          <cell r="BB191">
            <v>2</v>
          </cell>
        </row>
        <row r="192">
          <cell r="B192" t="str">
            <v>LCBN15</v>
          </cell>
          <cell r="C192" t="str">
            <v>Lacbon tablet (5)</v>
          </cell>
          <cell r="D192">
            <v>100</v>
          </cell>
          <cell r="E192" t="str">
            <v>tablet</v>
          </cell>
          <cell r="F192"/>
          <cell r="G192"/>
          <cell r="H192"/>
          <cell r="I192">
            <v>1322.75</v>
          </cell>
          <cell r="J192">
            <v>1455.0250000000001</v>
          </cell>
          <cell r="K192">
            <v>1746.03</v>
          </cell>
          <cell r="L192">
            <v>1500</v>
          </cell>
          <cell r="M192">
            <v>1800</v>
          </cell>
          <cell r="N192">
            <v>170</v>
          </cell>
          <cell r="O192"/>
          <cell r="P192">
            <v>170</v>
          </cell>
          <cell r="Q192" t="str">
            <v>E91195J</v>
          </cell>
          <cell r="R192">
            <v>44682</v>
          </cell>
          <cell r="S192" t="str">
            <v>KP01/004</v>
          </cell>
          <cell r="T192" t="str">
            <v xml:space="preserve">PT COMBI PUTRA </v>
          </cell>
          <cell r="U192"/>
          <cell r="V192"/>
          <cell r="W192"/>
          <cell r="X192"/>
          <cell r="Y192"/>
          <cell r="Z192"/>
          <cell r="AA192"/>
          <cell r="AB192"/>
          <cell r="AC192"/>
          <cell r="AD192"/>
          <cell r="AE192"/>
          <cell r="AF192"/>
          <cell r="AG192"/>
          <cell r="AH192"/>
          <cell r="AI192"/>
          <cell r="AJ192"/>
          <cell r="AK192"/>
          <cell r="AL192"/>
          <cell r="AM192"/>
          <cell r="AN192"/>
          <cell r="AO192"/>
          <cell r="AP192"/>
          <cell r="AQ192"/>
          <cell r="AR192"/>
          <cell r="AS192"/>
          <cell r="AT192"/>
          <cell r="AU192"/>
          <cell r="AV192"/>
          <cell r="AW192"/>
          <cell r="AX192"/>
          <cell r="AY192"/>
          <cell r="AZ192">
            <v>0</v>
          </cell>
          <cell r="BA192"/>
          <cell r="BB192">
            <v>170</v>
          </cell>
        </row>
        <row r="193">
          <cell r="B193" t="str">
            <v>LIDJ1</v>
          </cell>
          <cell r="C193" t="str">
            <v>Lidokain 2% Injeksi (2 mL)</v>
          </cell>
          <cell r="D193">
            <v>100</v>
          </cell>
          <cell r="E193" t="str">
            <v>ampul</v>
          </cell>
          <cell r="F193"/>
          <cell r="G193"/>
          <cell r="H193"/>
          <cell r="I193">
            <v>1200</v>
          </cell>
          <cell r="J193">
            <v>1320</v>
          </cell>
          <cell r="K193">
            <v>1584</v>
          </cell>
          <cell r="L193">
            <v>1400</v>
          </cell>
          <cell r="M193">
            <v>1600</v>
          </cell>
          <cell r="N193">
            <v>0</v>
          </cell>
          <cell r="O193"/>
          <cell r="P193">
            <v>0</v>
          </cell>
          <cell r="Q193" t="str">
            <v>510683</v>
          </cell>
          <cell r="R193">
            <v>45870</v>
          </cell>
          <cell r="S193" t="str">
            <v>KP11/10</v>
          </cell>
          <cell r="T193" t="str">
            <v>PT KUDAMAS JAYA MAKMUR SENTOSA</v>
          </cell>
          <cell r="U193"/>
          <cell r="V193"/>
          <cell r="W193"/>
          <cell r="X193"/>
          <cell r="Y193"/>
          <cell r="Z193"/>
          <cell r="AA193"/>
          <cell r="AB193"/>
          <cell r="AC193"/>
          <cell r="AD193"/>
          <cell r="AE193"/>
          <cell r="AF193"/>
          <cell r="AG193"/>
          <cell r="AH193"/>
          <cell r="AI193"/>
          <cell r="AJ193"/>
          <cell r="AK193"/>
          <cell r="AL193"/>
          <cell r="AM193"/>
          <cell r="AN193"/>
          <cell r="AO193"/>
          <cell r="AP193"/>
          <cell r="AQ193"/>
          <cell r="AR193"/>
          <cell r="AS193"/>
          <cell r="AT193"/>
          <cell r="AU193"/>
          <cell r="AV193"/>
          <cell r="AW193"/>
          <cell r="AX193"/>
          <cell r="AY193"/>
          <cell r="AZ193">
            <v>0</v>
          </cell>
          <cell r="BA193"/>
          <cell r="BB193">
            <v>0</v>
          </cell>
        </row>
        <row r="194">
          <cell r="B194" t="str">
            <v>LPRMD3</v>
          </cell>
          <cell r="C194" t="str">
            <v>Lopamid 2mg Tablet (3)</v>
          </cell>
          <cell r="D194">
            <v>100</v>
          </cell>
          <cell r="E194" t="str">
            <v>tablet</v>
          </cell>
          <cell r="F194"/>
          <cell r="G194"/>
          <cell r="H194"/>
          <cell r="I194">
            <v>199.2</v>
          </cell>
          <cell r="J194">
            <v>219.12</v>
          </cell>
          <cell r="K194">
            <v>262.94400000000002</v>
          </cell>
          <cell r="L194">
            <v>300</v>
          </cell>
          <cell r="M194">
            <v>300</v>
          </cell>
          <cell r="N194">
            <v>30</v>
          </cell>
          <cell r="O194"/>
          <cell r="P194">
            <v>30</v>
          </cell>
          <cell r="Q194">
            <v>9145001</v>
          </cell>
          <cell r="R194">
            <v>44809</v>
          </cell>
          <cell r="S194" t="str">
            <v>KP01/002</v>
          </cell>
          <cell r="T194" t="str">
            <v>PT SINGGASANA WITRA</v>
          </cell>
          <cell r="U194"/>
          <cell r="V194"/>
          <cell r="W194"/>
          <cell r="X194"/>
          <cell r="Y194"/>
          <cell r="Z194"/>
          <cell r="AA194"/>
          <cell r="AB194"/>
          <cell r="AC194"/>
          <cell r="AD194">
            <v>20</v>
          </cell>
          <cell r="AE194">
            <v>10</v>
          </cell>
          <cell r="AF194"/>
          <cell r="AG194"/>
          <cell r="AH194"/>
          <cell r="AI194"/>
          <cell r="AJ194"/>
          <cell r="AK194"/>
          <cell r="AL194"/>
          <cell r="AM194"/>
          <cell r="AN194"/>
          <cell r="AO194"/>
          <cell r="AP194"/>
          <cell r="AQ194"/>
          <cell r="AR194"/>
          <cell r="AS194"/>
          <cell r="AT194"/>
          <cell r="AU194"/>
          <cell r="AV194"/>
          <cell r="AW194"/>
          <cell r="AX194"/>
          <cell r="AY194"/>
          <cell r="AZ194">
            <v>30</v>
          </cell>
          <cell r="BA194"/>
          <cell r="BB194">
            <v>0</v>
          </cell>
        </row>
        <row r="195">
          <cell r="B195" t="str">
            <v>LPRMD4</v>
          </cell>
          <cell r="C195" t="str">
            <v>Lopamid 2mg Tablet (4)</v>
          </cell>
          <cell r="D195">
            <v>100</v>
          </cell>
          <cell r="E195" t="str">
            <v>tablet</v>
          </cell>
          <cell r="F195"/>
          <cell r="G195"/>
          <cell r="H195"/>
          <cell r="I195">
            <v>199.2</v>
          </cell>
          <cell r="J195">
            <v>219.12</v>
          </cell>
          <cell r="K195">
            <v>262.94400000000002</v>
          </cell>
          <cell r="L195">
            <v>300</v>
          </cell>
          <cell r="M195">
            <v>300</v>
          </cell>
          <cell r="N195"/>
          <cell r="O195">
            <v>200</v>
          </cell>
          <cell r="P195">
            <v>200</v>
          </cell>
          <cell r="Q195" t="str">
            <v>2145003</v>
          </cell>
          <cell r="R195">
            <v>45352</v>
          </cell>
          <cell r="S195" t="str">
            <v>KP05/6</v>
          </cell>
          <cell r="T195" t="str">
            <v>PT Singgasana Witra Suryamas</v>
          </cell>
          <cell r="U195"/>
          <cell r="V195"/>
          <cell r="W195"/>
          <cell r="X195"/>
          <cell r="Y195"/>
          <cell r="Z195"/>
          <cell r="AA195"/>
          <cell r="AB195"/>
          <cell r="AC195"/>
          <cell r="AD195"/>
          <cell r="AE195"/>
          <cell r="AF195">
            <v>15</v>
          </cell>
          <cell r="AG195"/>
          <cell r="AH195"/>
          <cell r="AI195"/>
          <cell r="AJ195"/>
          <cell r="AK195"/>
          <cell r="AL195">
            <v>10</v>
          </cell>
          <cell r="AM195">
            <v>10</v>
          </cell>
          <cell r="AN195">
            <v>30</v>
          </cell>
          <cell r="AO195"/>
          <cell r="AP195"/>
          <cell r="AQ195">
            <v>20</v>
          </cell>
          <cell r="AR195">
            <v>20</v>
          </cell>
          <cell r="AS195">
            <v>15</v>
          </cell>
          <cell r="AT195"/>
          <cell r="AU195">
            <v>10</v>
          </cell>
          <cell r="AV195"/>
          <cell r="AW195"/>
          <cell r="AX195"/>
          <cell r="AY195">
            <v>10</v>
          </cell>
          <cell r="AZ195">
            <v>140</v>
          </cell>
          <cell r="BA195"/>
          <cell r="BB195">
            <v>60</v>
          </cell>
        </row>
        <row r="196">
          <cell r="B196" t="str">
            <v>LRTDS13</v>
          </cell>
          <cell r="C196" t="str">
            <v>Loratadin tablet 10 mg  (1a)</v>
          </cell>
          <cell r="D196">
            <v>50</v>
          </cell>
          <cell r="E196" t="str">
            <v>tablet</v>
          </cell>
          <cell r="F196">
            <v>228</v>
          </cell>
          <cell r="G196">
            <v>250.8</v>
          </cell>
          <cell r="H196">
            <v>300.95999999999998</v>
          </cell>
          <cell r="I196">
            <v>302.8</v>
          </cell>
          <cell r="J196">
            <v>333.08000000000004</v>
          </cell>
          <cell r="K196">
            <v>399.69600000000003</v>
          </cell>
          <cell r="L196">
            <v>400</v>
          </cell>
          <cell r="M196">
            <v>400</v>
          </cell>
          <cell r="N196">
            <v>50</v>
          </cell>
          <cell r="O196"/>
          <cell r="P196">
            <v>50</v>
          </cell>
          <cell r="Q196" t="str">
            <v>TLRTA00333</v>
          </cell>
          <cell r="R196">
            <v>45292</v>
          </cell>
          <cell r="S196" t="str">
            <v>NA</v>
          </cell>
          <cell r="T196" t="str">
            <v>NA</v>
          </cell>
          <cell r="U196"/>
          <cell r="V196"/>
          <cell r="W196"/>
          <cell r="X196"/>
          <cell r="Y196"/>
          <cell r="Z196"/>
          <cell r="AA196"/>
          <cell r="AB196"/>
          <cell r="AC196"/>
          <cell r="AD196"/>
          <cell r="AE196"/>
          <cell r="AF196"/>
          <cell r="AG196"/>
          <cell r="AH196"/>
          <cell r="AI196"/>
          <cell r="AJ196"/>
          <cell r="AK196"/>
          <cell r="AL196"/>
          <cell r="AM196"/>
          <cell r="AN196"/>
          <cell r="AO196"/>
          <cell r="AP196"/>
          <cell r="AQ196"/>
          <cell r="AR196"/>
          <cell r="AS196"/>
          <cell r="AT196"/>
          <cell r="AU196"/>
          <cell r="AV196"/>
          <cell r="AW196"/>
          <cell r="AX196"/>
          <cell r="AY196"/>
          <cell r="AZ196">
            <v>0</v>
          </cell>
          <cell r="BA196"/>
          <cell r="BB196">
            <v>50</v>
          </cell>
        </row>
        <row r="197">
          <cell r="B197" t="str">
            <v>LRTDS12</v>
          </cell>
          <cell r="C197" t="str">
            <v>Loratadin tablet 10 mg (2)</v>
          </cell>
          <cell r="D197">
            <v>50</v>
          </cell>
          <cell r="E197" t="str">
            <v>tablet</v>
          </cell>
          <cell r="F197">
            <v>228</v>
          </cell>
          <cell r="G197">
            <v>250.8</v>
          </cell>
          <cell r="H197">
            <v>300.95999999999998</v>
          </cell>
          <cell r="I197">
            <v>302.8</v>
          </cell>
          <cell r="J197">
            <v>333.08000000000004</v>
          </cell>
          <cell r="K197">
            <v>399.69600000000003</v>
          </cell>
          <cell r="L197">
            <v>400</v>
          </cell>
          <cell r="M197">
            <v>400</v>
          </cell>
          <cell r="N197">
            <v>264</v>
          </cell>
          <cell r="O197"/>
          <cell r="P197">
            <v>264</v>
          </cell>
          <cell r="Q197" t="str">
            <v>TLRTA90314</v>
          </cell>
          <cell r="R197">
            <v>45200</v>
          </cell>
          <cell r="S197" t="str">
            <v>NA</v>
          </cell>
          <cell r="T197" t="str">
            <v>PT. ENSEVAL PUTERA MEGATRADING</v>
          </cell>
          <cell r="U197"/>
          <cell r="V197"/>
          <cell r="W197"/>
          <cell r="X197"/>
          <cell r="Y197"/>
          <cell r="Z197"/>
          <cell r="AA197"/>
          <cell r="AB197"/>
          <cell r="AC197"/>
          <cell r="AD197"/>
          <cell r="AE197"/>
          <cell r="AF197"/>
          <cell r="AG197">
            <v>10</v>
          </cell>
          <cell r="AH197"/>
          <cell r="AI197"/>
          <cell r="AJ197"/>
          <cell r="AK197">
            <v>10</v>
          </cell>
          <cell r="AL197"/>
          <cell r="AM197"/>
          <cell r="AN197">
            <v>10</v>
          </cell>
          <cell r="AO197"/>
          <cell r="AP197"/>
          <cell r="AQ197"/>
          <cell r="AR197"/>
          <cell r="AS197"/>
          <cell r="AT197"/>
          <cell r="AU197">
            <v>10</v>
          </cell>
          <cell r="AV197"/>
          <cell r="AW197"/>
          <cell r="AX197"/>
          <cell r="AY197"/>
          <cell r="AZ197">
            <v>40</v>
          </cell>
          <cell r="BA197"/>
          <cell r="BB197">
            <v>224</v>
          </cell>
        </row>
        <row r="198">
          <cell r="B198" t="str">
            <v>MLXM6</v>
          </cell>
          <cell r="C198" t="str">
            <v>Meloxicam 7,5 mg Tablet (6)</v>
          </cell>
          <cell r="D198">
            <v>50</v>
          </cell>
          <cell r="E198" t="str">
            <v>Tablet</v>
          </cell>
          <cell r="F198"/>
          <cell r="G198"/>
          <cell r="H198"/>
          <cell r="I198">
            <v>308.18</v>
          </cell>
          <cell r="J198">
            <v>338.99800000000005</v>
          </cell>
          <cell r="K198">
            <v>406.79760000000005</v>
          </cell>
          <cell r="L198">
            <v>400</v>
          </cell>
          <cell r="M198">
            <v>500</v>
          </cell>
          <cell r="N198">
            <v>74</v>
          </cell>
          <cell r="O198"/>
          <cell r="P198">
            <v>74</v>
          </cell>
          <cell r="Q198" t="str">
            <v>TMLXA10482</v>
          </cell>
          <cell r="R198">
            <v>45108</v>
          </cell>
          <cell r="S198" t="str">
            <v>KP10/2</v>
          </cell>
          <cell r="T198" t="str">
            <v>PT.ENSEVAL PUTERA MEGATRADING</v>
          </cell>
          <cell r="U198"/>
          <cell r="V198"/>
          <cell r="W198"/>
          <cell r="X198"/>
          <cell r="Y198"/>
          <cell r="Z198"/>
          <cell r="AA198"/>
          <cell r="AB198"/>
          <cell r="AC198"/>
          <cell r="AD198"/>
          <cell r="AE198">
            <v>10</v>
          </cell>
          <cell r="AF198">
            <v>10</v>
          </cell>
          <cell r="AG198">
            <v>15</v>
          </cell>
          <cell r="AH198"/>
          <cell r="AI198"/>
          <cell r="AJ198"/>
          <cell r="AK198">
            <v>10</v>
          </cell>
          <cell r="AL198">
            <v>10</v>
          </cell>
          <cell r="AM198"/>
          <cell r="AN198"/>
          <cell r="AO198"/>
          <cell r="AP198"/>
          <cell r="AQ198">
            <v>10</v>
          </cell>
          <cell r="AR198"/>
          <cell r="AS198"/>
          <cell r="AT198"/>
          <cell r="AU198">
            <v>9</v>
          </cell>
          <cell r="AV198"/>
          <cell r="AW198"/>
          <cell r="AX198"/>
          <cell r="AY198"/>
          <cell r="AZ198">
            <v>74</v>
          </cell>
          <cell r="BA198"/>
          <cell r="BB198">
            <v>0</v>
          </cell>
        </row>
        <row r="199">
          <cell r="B199" t="str">
            <v>MLXM7</v>
          </cell>
          <cell r="C199" t="str">
            <v>Meloxicam 7,5 mg Tablet (7)</v>
          </cell>
          <cell r="D199">
            <v>50</v>
          </cell>
          <cell r="E199" t="str">
            <v>tablet</v>
          </cell>
          <cell r="F199"/>
          <cell r="G199"/>
          <cell r="H199"/>
          <cell r="I199">
            <v>308.18181818181813</v>
          </cell>
          <cell r="J199">
            <v>339</v>
          </cell>
          <cell r="K199">
            <v>406.8</v>
          </cell>
          <cell r="L199">
            <v>400</v>
          </cell>
          <cell r="M199">
            <v>500</v>
          </cell>
          <cell r="N199"/>
          <cell r="O199">
            <v>50</v>
          </cell>
          <cell r="P199">
            <v>50</v>
          </cell>
          <cell r="Q199" t="str">
            <v xml:space="preserve"> HTMECA16055</v>
          </cell>
          <cell r="R199">
            <v>45261</v>
          </cell>
          <cell r="S199" t="str">
            <v>KP05/15</v>
          </cell>
          <cell r="T199" t="str">
            <v>APOTEK BUMI MEDIKA GANESA</v>
          </cell>
          <cell r="U199"/>
          <cell r="V199"/>
          <cell r="W199"/>
          <cell r="X199"/>
          <cell r="Y199"/>
          <cell r="Z199"/>
          <cell r="AA199"/>
          <cell r="AB199"/>
          <cell r="AC199"/>
          <cell r="AD199"/>
          <cell r="AE199"/>
          <cell r="AF199"/>
          <cell r="AG199"/>
          <cell r="AH199"/>
          <cell r="AI199"/>
          <cell r="AJ199"/>
          <cell r="AK199"/>
          <cell r="AL199"/>
          <cell r="AM199"/>
          <cell r="AN199"/>
          <cell r="AO199"/>
          <cell r="AP199"/>
          <cell r="AQ199"/>
          <cell r="AR199"/>
          <cell r="AS199"/>
          <cell r="AT199"/>
          <cell r="AU199"/>
          <cell r="AV199"/>
          <cell r="AW199"/>
          <cell r="AX199">
            <v>10</v>
          </cell>
          <cell r="AY199"/>
          <cell r="AZ199">
            <v>10</v>
          </cell>
          <cell r="BA199"/>
          <cell r="BB199">
            <v>40</v>
          </cell>
        </row>
        <row r="200">
          <cell r="B200" t="str">
            <v>MTFR10</v>
          </cell>
          <cell r="C200" t="str">
            <v xml:space="preserve">Metformin tablet 500 mg (10) </v>
          </cell>
          <cell r="D200">
            <v>200</v>
          </cell>
          <cell r="E200" t="str">
            <v>tablet</v>
          </cell>
          <cell r="F200"/>
          <cell r="G200"/>
          <cell r="H200"/>
          <cell r="I200">
            <v>159.0925</v>
          </cell>
          <cell r="J200">
            <v>175.00175000000002</v>
          </cell>
          <cell r="K200">
            <v>210.00210000000001</v>
          </cell>
          <cell r="L200">
            <v>200</v>
          </cell>
          <cell r="M200">
            <v>300</v>
          </cell>
          <cell r="N200">
            <v>0</v>
          </cell>
          <cell r="O200"/>
          <cell r="P200">
            <v>0</v>
          </cell>
          <cell r="Q200" t="str">
            <v>HTMFNB15080</v>
          </cell>
          <cell r="R200">
            <v>45170</v>
          </cell>
          <cell r="S200" t="str">
            <v>KP10/3</v>
          </cell>
          <cell r="T200" t="str">
            <v>PT.ENSEVAL PUTERA MEGATRADING</v>
          </cell>
          <cell r="U200"/>
          <cell r="V200"/>
          <cell r="W200"/>
          <cell r="X200"/>
          <cell r="Y200"/>
          <cell r="Z200"/>
          <cell r="AA200"/>
          <cell r="AB200"/>
          <cell r="AC200"/>
          <cell r="AD200"/>
          <cell r="AE200"/>
          <cell r="AF200"/>
          <cell r="AG200"/>
          <cell r="AH200"/>
          <cell r="AI200"/>
          <cell r="AJ200"/>
          <cell r="AK200"/>
          <cell r="AL200"/>
          <cell r="AM200"/>
          <cell r="AN200"/>
          <cell r="AO200"/>
          <cell r="AP200"/>
          <cell r="AQ200"/>
          <cell r="AR200"/>
          <cell r="AS200"/>
          <cell r="AT200"/>
          <cell r="AU200"/>
          <cell r="AV200"/>
          <cell r="AW200"/>
          <cell r="AX200"/>
          <cell r="AY200"/>
          <cell r="AZ200">
            <v>0</v>
          </cell>
          <cell r="BA200"/>
          <cell r="BB200">
            <v>0</v>
          </cell>
        </row>
        <row r="201">
          <cell r="B201" t="str">
            <v>MTFR11</v>
          </cell>
          <cell r="C201" t="str">
            <v xml:space="preserve">Metformin tablet 500 mg (11) </v>
          </cell>
          <cell r="D201">
            <v>200</v>
          </cell>
          <cell r="E201" t="str">
            <v>tablet</v>
          </cell>
          <cell r="F201"/>
          <cell r="G201"/>
          <cell r="H201"/>
          <cell r="I201">
            <v>172.72499999999999</v>
          </cell>
          <cell r="J201">
            <v>189.9975</v>
          </cell>
          <cell r="K201">
            <v>227.99699999999999</v>
          </cell>
          <cell r="L201">
            <v>200</v>
          </cell>
          <cell r="M201">
            <v>300</v>
          </cell>
          <cell r="N201">
            <v>590</v>
          </cell>
          <cell r="O201"/>
          <cell r="P201">
            <v>590</v>
          </cell>
          <cell r="Q201" t="str">
            <v>HTMFNB21641</v>
          </cell>
          <cell r="R201">
            <v>45323</v>
          </cell>
          <cell r="S201" t="str">
            <v>KP04/2</v>
          </cell>
          <cell r="T201" t="str">
            <v>PT SINGGASANA WITRA SURYAMAS</v>
          </cell>
          <cell r="U201"/>
          <cell r="V201"/>
          <cell r="W201"/>
          <cell r="X201"/>
          <cell r="Y201"/>
          <cell r="Z201"/>
          <cell r="AA201"/>
          <cell r="AB201"/>
          <cell r="AC201">
            <v>90</v>
          </cell>
          <cell r="AD201">
            <v>60</v>
          </cell>
          <cell r="AE201"/>
          <cell r="AF201">
            <v>170</v>
          </cell>
          <cell r="AG201">
            <v>270</v>
          </cell>
          <cell r="AH201"/>
          <cell r="AI201"/>
          <cell r="AJ201"/>
          <cell r="AK201"/>
          <cell r="AL201"/>
          <cell r="AM201"/>
          <cell r="AN201"/>
          <cell r="AO201"/>
          <cell r="AP201"/>
          <cell r="AQ201"/>
          <cell r="AR201"/>
          <cell r="AS201"/>
          <cell r="AT201"/>
          <cell r="AU201"/>
          <cell r="AV201"/>
          <cell r="AW201"/>
          <cell r="AX201"/>
          <cell r="AY201"/>
          <cell r="AZ201">
            <v>590</v>
          </cell>
          <cell r="BA201"/>
          <cell r="BB201">
            <v>0</v>
          </cell>
        </row>
        <row r="202">
          <cell r="B202" t="str">
            <v>MTFR12</v>
          </cell>
          <cell r="C202" t="str">
            <v xml:space="preserve">Metformin tablet 500 mg (12) </v>
          </cell>
          <cell r="D202">
            <v>200</v>
          </cell>
          <cell r="E202" t="str">
            <v>tablet</v>
          </cell>
          <cell r="F202"/>
          <cell r="G202"/>
          <cell r="H202"/>
          <cell r="I202">
            <v>172.72499999999999</v>
          </cell>
          <cell r="J202">
            <v>189.9975</v>
          </cell>
          <cell r="K202">
            <v>227.99699999999999</v>
          </cell>
          <cell r="L202">
            <v>200</v>
          </cell>
          <cell r="M202">
            <v>300</v>
          </cell>
          <cell r="N202"/>
          <cell r="O202">
            <v>400</v>
          </cell>
          <cell r="P202">
            <v>400</v>
          </cell>
          <cell r="Q202" t="str">
            <v>HTMFNB21578</v>
          </cell>
          <cell r="R202">
            <v>45323</v>
          </cell>
          <cell r="S202" t="str">
            <v>KP05/6</v>
          </cell>
          <cell r="T202" t="str">
            <v>PT Singgasana Witra Suryamas</v>
          </cell>
          <cell r="U202"/>
          <cell r="V202"/>
          <cell r="W202"/>
          <cell r="X202"/>
          <cell r="Y202"/>
          <cell r="Z202"/>
          <cell r="AA202"/>
          <cell r="AB202"/>
          <cell r="AC202"/>
          <cell r="AD202"/>
          <cell r="AE202"/>
          <cell r="AF202"/>
          <cell r="AG202"/>
          <cell r="AH202"/>
          <cell r="AI202"/>
          <cell r="AJ202"/>
          <cell r="AK202">
            <v>86</v>
          </cell>
          <cell r="AL202"/>
          <cell r="AM202"/>
          <cell r="AN202">
            <v>30</v>
          </cell>
          <cell r="AO202"/>
          <cell r="AP202"/>
          <cell r="AQ202">
            <v>90</v>
          </cell>
          <cell r="AR202">
            <v>90</v>
          </cell>
          <cell r="AS202">
            <v>20</v>
          </cell>
          <cell r="AT202"/>
          <cell r="AU202">
            <v>30</v>
          </cell>
          <cell r="AV202"/>
          <cell r="AW202"/>
          <cell r="AX202"/>
          <cell r="AY202">
            <v>54</v>
          </cell>
          <cell r="AZ202">
            <v>400</v>
          </cell>
          <cell r="BA202"/>
          <cell r="BB202">
            <v>0</v>
          </cell>
        </row>
        <row r="203">
          <cell r="B203" t="str">
            <v>MTFR13</v>
          </cell>
          <cell r="C203" t="str">
            <v xml:space="preserve">Metformin tablet 500 mg (13) </v>
          </cell>
          <cell r="D203">
            <v>200</v>
          </cell>
          <cell r="E203" t="str">
            <v>tablet</v>
          </cell>
          <cell r="F203"/>
          <cell r="G203"/>
          <cell r="H203"/>
          <cell r="I203">
            <v>159.09090909090907</v>
          </cell>
          <cell r="J203">
            <v>175</v>
          </cell>
          <cell r="K203">
            <v>210</v>
          </cell>
          <cell r="L203">
            <v>200</v>
          </cell>
          <cell r="M203">
            <v>300</v>
          </cell>
          <cell r="N203"/>
          <cell r="O203">
            <v>600</v>
          </cell>
          <cell r="P203">
            <v>600</v>
          </cell>
          <cell r="Q203" t="str">
            <v>HTMFNB22847</v>
          </cell>
          <cell r="R203">
            <v>45383</v>
          </cell>
          <cell r="S203" t="str">
            <v>KP05/10</v>
          </cell>
          <cell r="T203" t="str">
            <v>PT KUDAMAS JAYA MAKMUR SENTOSA</v>
          </cell>
          <cell r="U203"/>
          <cell r="V203"/>
          <cell r="W203"/>
          <cell r="X203"/>
          <cell r="Y203"/>
          <cell r="Z203"/>
          <cell r="AA203"/>
          <cell r="AB203"/>
          <cell r="AC203"/>
          <cell r="AD203"/>
          <cell r="AE203"/>
          <cell r="AF203"/>
          <cell r="AG203"/>
          <cell r="AH203"/>
          <cell r="AI203"/>
          <cell r="AJ203"/>
          <cell r="AK203"/>
          <cell r="AL203"/>
          <cell r="AM203"/>
          <cell r="AN203"/>
          <cell r="AO203"/>
          <cell r="AP203"/>
          <cell r="AQ203"/>
          <cell r="AR203"/>
          <cell r="AS203"/>
          <cell r="AT203"/>
          <cell r="AU203"/>
          <cell r="AV203"/>
          <cell r="AW203"/>
          <cell r="AX203"/>
          <cell r="AY203">
            <v>36</v>
          </cell>
          <cell r="AZ203">
            <v>36</v>
          </cell>
          <cell r="BA203"/>
          <cell r="BB203">
            <v>564</v>
          </cell>
        </row>
        <row r="204">
          <cell r="B204" t="str">
            <v>MTFRS22</v>
          </cell>
          <cell r="C204" t="str">
            <v>Metformin tablet 850 mg (2)</v>
          </cell>
          <cell r="D204">
            <v>100</v>
          </cell>
          <cell r="E204" t="str">
            <v>tablet</v>
          </cell>
          <cell r="F204"/>
          <cell r="G204"/>
          <cell r="H204"/>
          <cell r="I204">
            <v>272.72727272727269</v>
          </cell>
          <cell r="J204">
            <v>300</v>
          </cell>
          <cell r="K204">
            <v>360</v>
          </cell>
          <cell r="L204">
            <v>300</v>
          </cell>
          <cell r="M204">
            <v>400</v>
          </cell>
          <cell r="N204">
            <v>0</v>
          </cell>
          <cell r="O204"/>
          <cell r="P204">
            <v>0</v>
          </cell>
          <cell r="Q204">
            <v>60830</v>
          </cell>
          <cell r="R204">
            <v>44682</v>
          </cell>
          <cell r="S204" t="str">
            <v>KP11/03</v>
          </cell>
          <cell r="T204" t="str">
            <v>APOTEK TUNAS JAYA</v>
          </cell>
          <cell r="U204"/>
          <cell r="V204"/>
          <cell r="W204"/>
          <cell r="X204"/>
          <cell r="Y204"/>
          <cell r="Z204"/>
          <cell r="AA204"/>
          <cell r="AB204"/>
          <cell r="AC204"/>
          <cell r="AD204"/>
          <cell r="AE204"/>
          <cell r="AF204"/>
          <cell r="AG204"/>
          <cell r="AH204"/>
          <cell r="AI204"/>
          <cell r="AJ204"/>
          <cell r="AK204"/>
          <cell r="AL204"/>
          <cell r="AM204"/>
          <cell r="AN204"/>
          <cell r="AO204"/>
          <cell r="AP204"/>
          <cell r="AQ204"/>
          <cell r="AR204"/>
          <cell r="AS204"/>
          <cell r="AT204"/>
          <cell r="AU204"/>
          <cell r="AV204"/>
          <cell r="AW204"/>
          <cell r="AX204"/>
          <cell r="AY204"/>
          <cell r="AZ204">
            <v>0</v>
          </cell>
          <cell r="BA204"/>
          <cell r="BB204">
            <v>0</v>
          </cell>
        </row>
        <row r="205">
          <cell r="B205" t="str">
            <v>MTHLS15</v>
          </cell>
          <cell r="C205" t="str">
            <v>Methylprednisolone tablet 4 mg (15)</v>
          </cell>
          <cell r="D205">
            <v>100</v>
          </cell>
          <cell r="E205" t="str">
            <v>tablet</v>
          </cell>
          <cell r="F205"/>
          <cell r="G205"/>
          <cell r="H205"/>
          <cell r="I205">
            <v>303.03030303030306</v>
          </cell>
          <cell r="J205">
            <v>333.33333333333337</v>
          </cell>
          <cell r="K205">
            <v>400</v>
          </cell>
          <cell r="L205">
            <v>400</v>
          </cell>
          <cell r="M205">
            <v>400</v>
          </cell>
          <cell r="N205">
            <v>0</v>
          </cell>
          <cell r="O205"/>
          <cell r="P205">
            <v>0</v>
          </cell>
          <cell r="Q205" t="str">
            <v>2112055</v>
          </cell>
          <cell r="R205">
            <v>45261</v>
          </cell>
          <cell r="S205" t="str">
            <v>KP03/16</v>
          </cell>
          <cell r="T205" t="str">
            <v>APOTEK BUMI MEDIKA GANESA</v>
          </cell>
          <cell r="U205"/>
          <cell r="V205"/>
          <cell r="W205"/>
          <cell r="X205"/>
          <cell r="Y205"/>
          <cell r="Z205"/>
          <cell r="AA205"/>
          <cell r="AB205"/>
          <cell r="AC205"/>
          <cell r="AD205"/>
          <cell r="AE205"/>
          <cell r="AF205"/>
          <cell r="AG205"/>
          <cell r="AH205"/>
          <cell r="AI205"/>
          <cell r="AJ205"/>
          <cell r="AK205"/>
          <cell r="AL205"/>
          <cell r="AM205"/>
          <cell r="AN205"/>
          <cell r="AO205"/>
          <cell r="AP205"/>
          <cell r="AQ205"/>
          <cell r="AR205"/>
          <cell r="AS205"/>
          <cell r="AT205"/>
          <cell r="AU205"/>
          <cell r="AV205"/>
          <cell r="AW205"/>
          <cell r="AX205"/>
          <cell r="AY205"/>
          <cell r="AZ205">
            <v>0</v>
          </cell>
          <cell r="BA205"/>
          <cell r="BB205">
            <v>0</v>
          </cell>
        </row>
        <row r="206">
          <cell r="B206" t="str">
            <v>MTHLS16</v>
          </cell>
          <cell r="C206" t="str">
            <v>Methylprednisolone tablet 4 mg (16)</v>
          </cell>
          <cell r="D206">
            <v>100</v>
          </cell>
          <cell r="E206" t="str">
            <v>tablet</v>
          </cell>
          <cell r="F206"/>
          <cell r="G206"/>
          <cell r="H206"/>
          <cell r="I206">
            <v>259.08345000000003</v>
          </cell>
          <cell r="J206">
            <v>284.99179500000008</v>
          </cell>
          <cell r="K206">
            <v>341.99015400000008</v>
          </cell>
          <cell r="L206">
            <v>300</v>
          </cell>
          <cell r="M206">
            <v>400</v>
          </cell>
          <cell r="N206">
            <v>440</v>
          </cell>
          <cell r="O206"/>
          <cell r="P206">
            <v>440</v>
          </cell>
          <cell r="Q206" t="str">
            <v>HTMPSD21311</v>
          </cell>
          <cell r="R206">
            <v>45292</v>
          </cell>
          <cell r="S206" t="str">
            <v>KP04/3</v>
          </cell>
          <cell r="T206" t="str">
            <v>PT Enseval Putera Megatrading</v>
          </cell>
          <cell r="U206"/>
          <cell r="V206"/>
          <cell r="W206"/>
          <cell r="X206"/>
          <cell r="Y206"/>
          <cell r="Z206"/>
          <cell r="AA206"/>
          <cell r="AB206"/>
          <cell r="AC206">
            <v>20</v>
          </cell>
          <cell r="AD206">
            <v>34</v>
          </cell>
          <cell r="AE206"/>
          <cell r="AF206">
            <v>25</v>
          </cell>
          <cell r="AG206">
            <v>20</v>
          </cell>
          <cell r="AH206"/>
          <cell r="AI206"/>
          <cell r="AJ206"/>
          <cell r="AK206">
            <v>40</v>
          </cell>
          <cell r="AL206">
            <v>10</v>
          </cell>
          <cell r="AM206">
            <v>30</v>
          </cell>
          <cell r="AN206">
            <v>20</v>
          </cell>
          <cell r="AO206"/>
          <cell r="AP206"/>
          <cell r="AQ206">
            <v>50</v>
          </cell>
          <cell r="AR206">
            <v>32</v>
          </cell>
          <cell r="AS206">
            <v>40</v>
          </cell>
          <cell r="AT206"/>
          <cell r="AU206">
            <v>50</v>
          </cell>
          <cell r="AV206"/>
          <cell r="AW206"/>
          <cell r="AX206">
            <v>46</v>
          </cell>
          <cell r="AY206">
            <v>10</v>
          </cell>
          <cell r="AZ206">
            <v>427</v>
          </cell>
          <cell r="BA206"/>
          <cell r="BB206">
            <v>13</v>
          </cell>
        </row>
        <row r="207">
          <cell r="B207" t="str">
            <v>MTCLS1</v>
          </cell>
          <cell r="C207" t="str">
            <v xml:space="preserve">Metoclopramide tablet 10 mg </v>
          </cell>
          <cell r="D207">
            <v>100</v>
          </cell>
          <cell r="E207" t="str">
            <v>tablet</v>
          </cell>
          <cell r="F207">
            <v>100</v>
          </cell>
          <cell r="G207">
            <v>110.00000000000001</v>
          </cell>
          <cell r="H207">
            <v>132</v>
          </cell>
          <cell r="I207">
            <v>130</v>
          </cell>
          <cell r="J207">
            <v>143</v>
          </cell>
          <cell r="K207">
            <v>171.6</v>
          </cell>
          <cell r="L207">
            <v>200</v>
          </cell>
          <cell r="M207">
            <v>200</v>
          </cell>
          <cell r="N207">
            <v>80</v>
          </cell>
          <cell r="O207"/>
          <cell r="P207">
            <v>80</v>
          </cell>
          <cell r="Q207" t="str">
            <v>C80622B</v>
          </cell>
          <cell r="R207">
            <v>44987</v>
          </cell>
          <cell r="S207">
            <v>2801956245</v>
          </cell>
          <cell r="T207" t="str">
            <v>PT. KIMIA FARMA</v>
          </cell>
          <cell r="U207"/>
          <cell r="V207"/>
          <cell r="W207"/>
          <cell r="X207"/>
          <cell r="Y207"/>
          <cell r="Z207"/>
          <cell r="AA207"/>
          <cell r="AB207"/>
          <cell r="AC207"/>
          <cell r="AD207"/>
          <cell r="AE207">
            <v>10</v>
          </cell>
          <cell r="AF207"/>
          <cell r="AG207"/>
          <cell r="AH207"/>
          <cell r="AI207"/>
          <cell r="AJ207"/>
          <cell r="AK207"/>
          <cell r="AL207"/>
          <cell r="AM207"/>
          <cell r="AN207"/>
          <cell r="AO207"/>
          <cell r="AP207"/>
          <cell r="AQ207"/>
          <cell r="AR207"/>
          <cell r="AS207"/>
          <cell r="AT207"/>
          <cell r="AU207"/>
          <cell r="AV207"/>
          <cell r="AW207"/>
          <cell r="AX207"/>
          <cell r="AY207"/>
          <cell r="AZ207">
            <v>10</v>
          </cell>
          <cell r="BA207"/>
          <cell r="BB207">
            <v>70</v>
          </cell>
        </row>
        <row r="208">
          <cell r="B208" t="str">
            <v>METRL1</v>
          </cell>
          <cell r="C208" t="str">
            <v>Metronidazole Tablet 500 mg</v>
          </cell>
          <cell r="D208">
            <v>100</v>
          </cell>
          <cell r="E208" t="str">
            <v>tablet</v>
          </cell>
          <cell r="F208"/>
          <cell r="G208"/>
          <cell r="H208"/>
          <cell r="I208">
            <v>219.99999999999997</v>
          </cell>
          <cell r="J208">
            <v>242</v>
          </cell>
          <cell r="K208">
            <v>290.39999999999998</v>
          </cell>
          <cell r="L208">
            <v>300</v>
          </cell>
          <cell r="M208">
            <v>300</v>
          </cell>
          <cell r="N208">
            <v>213</v>
          </cell>
          <cell r="O208"/>
          <cell r="P208">
            <v>213</v>
          </cell>
          <cell r="Q208" t="str">
            <v>046413</v>
          </cell>
          <cell r="R208">
            <v>45962</v>
          </cell>
          <cell r="S208" t="str">
            <v>KP01/03</v>
          </cell>
          <cell r="T208" t="str">
            <v>PT KUDAMAS JAYA MAKMUR SENTOSA</v>
          </cell>
          <cell r="U208"/>
          <cell r="V208"/>
          <cell r="W208"/>
          <cell r="X208"/>
          <cell r="Y208"/>
          <cell r="Z208"/>
          <cell r="AA208"/>
          <cell r="AB208"/>
          <cell r="AC208"/>
          <cell r="AD208">
            <v>12</v>
          </cell>
          <cell r="AE208"/>
          <cell r="AF208"/>
          <cell r="AG208"/>
          <cell r="AH208"/>
          <cell r="AI208"/>
          <cell r="AJ208"/>
          <cell r="AK208">
            <v>25</v>
          </cell>
          <cell r="AL208"/>
          <cell r="AM208">
            <v>15</v>
          </cell>
          <cell r="AN208">
            <v>10</v>
          </cell>
          <cell r="AO208"/>
          <cell r="AP208"/>
          <cell r="AQ208"/>
          <cell r="AR208">
            <v>21</v>
          </cell>
          <cell r="AS208"/>
          <cell r="AT208"/>
          <cell r="AU208"/>
          <cell r="AV208"/>
          <cell r="AW208"/>
          <cell r="AX208">
            <v>25</v>
          </cell>
          <cell r="AY208"/>
          <cell r="AZ208">
            <v>108</v>
          </cell>
          <cell r="BA208"/>
          <cell r="BB208">
            <v>105</v>
          </cell>
        </row>
        <row r="209">
          <cell r="B209" t="str">
            <v>MCNZX1</v>
          </cell>
          <cell r="C209" t="str">
            <v>Miconazole cream 2% 10 gr</v>
          </cell>
          <cell r="D209">
            <v>1</v>
          </cell>
          <cell r="E209" t="str">
            <v>tube</v>
          </cell>
          <cell r="F209">
            <v>3250</v>
          </cell>
          <cell r="G209">
            <v>3575.0000000000005</v>
          </cell>
          <cell r="H209">
            <v>4290</v>
          </cell>
          <cell r="I209">
            <v>3250</v>
          </cell>
          <cell r="J209">
            <v>3575.0000000000005</v>
          </cell>
          <cell r="K209">
            <v>4290</v>
          </cell>
          <cell r="L209">
            <v>3600</v>
          </cell>
          <cell r="M209">
            <v>4300</v>
          </cell>
          <cell r="N209">
            <v>3</v>
          </cell>
          <cell r="O209"/>
          <cell r="P209">
            <v>3</v>
          </cell>
          <cell r="Q209" t="str">
            <v>F81559W</v>
          </cell>
          <cell r="R209">
            <v>44713</v>
          </cell>
          <cell r="S209">
            <v>2801956245</v>
          </cell>
          <cell r="T209" t="str">
            <v>PT. KIMIA FARMA</v>
          </cell>
          <cell r="U209"/>
          <cell r="V209"/>
          <cell r="W209"/>
          <cell r="X209"/>
          <cell r="Y209"/>
          <cell r="Z209"/>
          <cell r="AA209"/>
          <cell r="AB209"/>
          <cell r="AC209"/>
          <cell r="AD209"/>
          <cell r="AE209"/>
          <cell r="AF209"/>
          <cell r="AG209"/>
          <cell r="AH209"/>
          <cell r="AI209"/>
          <cell r="AJ209"/>
          <cell r="AK209"/>
          <cell r="AL209"/>
          <cell r="AM209"/>
          <cell r="AN209"/>
          <cell r="AO209"/>
          <cell r="AP209"/>
          <cell r="AQ209"/>
          <cell r="AR209"/>
          <cell r="AS209">
            <v>1</v>
          </cell>
          <cell r="AT209"/>
          <cell r="AU209"/>
          <cell r="AV209"/>
          <cell r="AW209"/>
          <cell r="AX209"/>
          <cell r="AY209"/>
          <cell r="AZ209">
            <v>1</v>
          </cell>
          <cell r="BA209"/>
          <cell r="BB209">
            <v>2</v>
          </cell>
        </row>
        <row r="210">
          <cell r="B210" t="str">
            <v>MCNZX2</v>
          </cell>
          <cell r="C210" t="str">
            <v>Miconazole cream 2% 10 gr (2)</v>
          </cell>
          <cell r="D210">
            <v>1</v>
          </cell>
          <cell r="E210" t="str">
            <v>tube</v>
          </cell>
          <cell r="F210">
            <v>3250</v>
          </cell>
          <cell r="G210">
            <v>3575.0000000000005</v>
          </cell>
          <cell r="H210">
            <v>4290</v>
          </cell>
          <cell r="I210">
            <v>3250</v>
          </cell>
          <cell r="J210">
            <v>3575.0000000000005</v>
          </cell>
          <cell r="K210">
            <v>4290</v>
          </cell>
          <cell r="L210">
            <v>3600</v>
          </cell>
          <cell r="M210">
            <v>4300</v>
          </cell>
          <cell r="N210">
            <v>2</v>
          </cell>
          <cell r="O210"/>
          <cell r="P210">
            <v>2</v>
          </cell>
          <cell r="Q210" t="str">
            <v>F91019W</v>
          </cell>
          <cell r="R210">
            <v>45078</v>
          </cell>
          <cell r="S210" t="str">
            <v>NA</v>
          </cell>
          <cell r="T210" t="str">
            <v>NA</v>
          </cell>
          <cell r="U210"/>
          <cell r="V210"/>
          <cell r="W210"/>
          <cell r="X210"/>
          <cell r="Y210"/>
          <cell r="Z210"/>
          <cell r="AA210"/>
          <cell r="AB210"/>
          <cell r="AC210"/>
          <cell r="AD210"/>
          <cell r="AE210"/>
          <cell r="AF210"/>
          <cell r="AG210"/>
          <cell r="AH210"/>
          <cell r="AI210"/>
          <cell r="AJ210"/>
          <cell r="AK210"/>
          <cell r="AL210"/>
          <cell r="AM210"/>
          <cell r="AN210"/>
          <cell r="AO210"/>
          <cell r="AP210"/>
          <cell r="AQ210"/>
          <cell r="AR210"/>
          <cell r="AS210"/>
          <cell r="AT210"/>
          <cell r="AU210"/>
          <cell r="AV210"/>
          <cell r="AW210"/>
          <cell r="AX210"/>
          <cell r="AY210"/>
          <cell r="AZ210">
            <v>0</v>
          </cell>
          <cell r="BA210"/>
          <cell r="BB210">
            <v>2</v>
          </cell>
        </row>
        <row r="211">
          <cell r="B211" t="str">
            <v>MCNZX3</v>
          </cell>
          <cell r="C211" t="str">
            <v>Miconazole cream 2% 10 gr (3)</v>
          </cell>
          <cell r="D211">
            <v>10</v>
          </cell>
          <cell r="E211" t="str">
            <v>tube</v>
          </cell>
          <cell r="F211"/>
          <cell r="G211"/>
          <cell r="H211"/>
          <cell r="I211">
            <v>2772.681818181818</v>
          </cell>
          <cell r="J211">
            <v>3049.95</v>
          </cell>
          <cell r="K211">
            <v>3659.9399999999996</v>
          </cell>
          <cell r="L211">
            <v>3100</v>
          </cell>
          <cell r="M211">
            <v>3700</v>
          </cell>
          <cell r="N211">
            <v>20</v>
          </cell>
          <cell r="O211"/>
          <cell r="P211">
            <v>20</v>
          </cell>
          <cell r="Q211" t="str">
            <v>1I03</v>
          </cell>
          <cell r="R211">
            <v>45170</v>
          </cell>
          <cell r="S211" t="str">
            <v>KP11/4</v>
          </cell>
          <cell r="T211" t="str">
            <v>PT KUDAMAS JAYA MAKMUR SENTOSA</v>
          </cell>
          <cell r="U211"/>
          <cell r="V211"/>
          <cell r="W211"/>
          <cell r="X211"/>
          <cell r="Y211"/>
          <cell r="Z211"/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  <cell r="AK211"/>
          <cell r="AL211"/>
          <cell r="AM211"/>
          <cell r="AN211"/>
          <cell r="AO211"/>
          <cell r="AP211"/>
          <cell r="AQ211"/>
          <cell r="AR211"/>
          <cell r="AS211"/>
          <cell r="AT211"/>
          <cell r="AU211"/>
          <cell r="AV211"/>
          <cell r="AW211"/>
          <cell r="AX211"/>
          <cell r="AY211"/>
          <cell r="AZ211">
            <v>0</v>
          </cell>
          <cell r="BA211"/>
          <cell r="BB211">
            <v>20</v>
          </cell>
        </row>
        <row r="212">
          <cell r="B212" t="str">
            <v>MNOS21</v>
          </cell>
          <cell r="C212" t="str">
            <v>Minosep Gargle 150 mL</v>
          </cell>
          <cell r="D212">
            <v>1</v>
          </cell>
          <cell r="E212" t="str">
            <v>botol</v>
          </cell>
          <cell r="F212"/>
          <cell r="G212"/>
          <cell r="H212"/>
          <cell r="I212">
            <v>29818.181818181816</v>
          </cell>
          <cell r="J212">
            <v>32800</v>
          </cell>
          <cell r="K212">
            <v>39360</v>
          </cell>
          <cell r="L212">
            <v>32800</v>
          </cell>
          <cell r="M212">
            <v>39400</v>
          </cell>
          <cell r="N212">
            <v>1</v>
          </cell>
          <cell r="O212"/>
          <cell r="P212">
            <v>1</v>
          </cell>
          <cell r="Q212" t="str">
            <v>10308</v>
          </cell>
          <cell r="R212">
            <v>45352</v>
          </cell>
          <cell r="S212" t="str">
            <v>KP03/3</v>
          </cell>
          <cell r="T212" t="str">
            <v>PT PLANET EXCELENCIA PHARMACY</v>
          </cell>
          <cell r="U212"/>
          <cell r="V212"/>
          <cell r="W212"/>
          <cell r="X212"/>
          <cell r="Y212"/>
          <cell r="Z212"/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  <cell r="AK212"/>
          <cell r="AL212"/>
          <cell r="AM212"/>
          <cell r="AN212"/>
          <cell r="AO212"/>
          <cell r="AP212"/>
          <cell r="AQ212"/>
          <cell r="AR212"/>
          <cell r="AS212"/>
          <cell r="AT212"/>
          <cell r="AU212"/>
          <cell r="AV212"/>
          <cell r="AW212"/>
          <cell r="AX212">
            <v>1</v>
          </cell>
          <cell r="AY212"/>
          <cell r="AZ212">
            <v>1</v>
          </cell>
          <cell r="BA212"/>
          <cell r="BB212">
            <v>0</v>
          </cell>
        </row>
        <row r="213">
          <cell r="B213" t="str">
            <v>MNOS1</v>
          </cell>
          <cell r="C213" t="str">
            <v>Minosep Obat Kumur</v>
          </cell>
          <cell r="D213">
            <v>1</v>
          </cell>
          <cell r="E213" t="str">
            <v>botol</v>
          </cell>
          <cell r="F213"/>
          <cell r="G213"/>
          <cell r="H213"/>
          <cell r="I213">
            <v>19545</v>
          </cell>
          <cell r="J213">
            <v>21499.5</v>
          </cell>
          <cell r="K213">
            <v>25799.399999999998</v>
          </cell>
          <cell r="L213">
            <v>21500</v>
          </cell>
          <cell r="M213">
            <v>25800</v>
          </cell>
          <cell r="N213">
            <v>0</v>
          </cell>
          <cell r="O213"/>
          <cell r="P213">
            <v>0</v>
          </cell>
          <cell r="Q213" t="str">
            <v>10719</v>
          </cell>
          <cell r="R213">
            <v>45474</v>
          </cell>
          <cell r="S213" t="str">
            <v>KP01/03</v>
          </cell>
          <cell r="T213" t="str">
            <v>PT KUDAMAS JAYA MAKMUR SENTOSA</v>
          </cell>
          <cell r="U213"/>
          <cell r="V213"/>
          <cell r="W213"/>
          <cell r="X213"/>
          <cell r="Y213"/>
          <cell r="Z213"/>
          <cell r="AA213"/>
          <cell r="AB213"/>
          <cell r="AC213"/>
          <cell r="AD213"/>
          <cell r="AE213"/>
          <cell r="AF213"/>
          <cell r="AG213"/>
          <cell r="AH213"/>
          <cell r="AI213"/>
          <cell r="AJ213"/>
          <cell r="AK213"/>
          <cell r="AL213"/>
          <cell r="AM213"/>
          <cell r="AN213"/>
          <cell r="AO213"/>
          <cell r="AP213"/>
          <cell r="AQ213"/>
          <cell r="AR213"/>
          <cell r="AS213"/>
          <cell r="AT213"/>
          <cell r="AU213"/>
          <cell r="AV213"/>
          <cell r="AW213"/>
          <cell r="AX213"/>
          <cell r="AY213"/>
          <cell r="AZ213">
            <v>0</v>
          </cell>
          <cell r="BA213"/>
          <cell r="BB213">
            <v>0</v>
          </cell>
        </row>
        <row r="214">
          <cell r="B214" t="str">
            <v>MNOS2</v>
          </cell>
          <cell r="C214" t="str">
            <v>Minosep Obat Kumur (2)</v>
          </cell>
          <cell r="D214">
            <v>1</v>
          </cell>
          <cell r="E214" t="str">
            <v>botol</v>
          </cell>
          <cell r="F214"/>
          <cell r="G214"/>
          <cell r="H214"/>
          <cell r="I214">
            <v>25000</v>
          </cell>
          <cell r="J214">
            <v>27500.000000000004</v>
          </cell>
          <cell r="K214">
            <v>33000</v>
          </cell>
          <cell r="L214">
            <v>27500</v>
          </cell>
          <cell r="M214">
            <v>33000</v>
          </cell>
          <cell r="N214">
            <v>3</v>
          </cell>
          <cell r="O214"/>
          <cell r="P214">
            <v>3</v>
          </cell>
          <cell r="Q214" t="str">
            <v>11001</v>
          </cell>
          <cell r="R214">
            <v>45566</v>
          </cell>
          <cell r="S214" t="str">
            <v>KP04/2</v>
          </cell>
          <cell r="T214" t="str">
            <v>PT SINGGASANA WITRA SURYAMAS</v>
          </cell>
          <cell r="U214"/>
          <cell r="V214"/>
          <cell r="W214"/>
          <cell r="X214"/>
          <cell r="Y214"/>
          <cell r="Z214"/>
          <cell r="AA214"/>
          <cell r="AB214"/>
          <cell r="AC214">
            <v>1</v>
          </cell>
          <cell r="AD214"/>
          <cell r="AE214">
            <v>1</v>
          </cell>
          <cell r="AF214"/>
          <cell r="AG214"/>
          <cell r="AH214"/>
          <cell r="AI214"/>
          <cell r="AJ214"/>
          <cell r="AK214"/>
          <cell r="AL214"/>
          <cell r="AM214"/>
          <cell r="AN214"/>
          <cell r="AO214"/>
          <cell r="AP214"/>
          <cell r="AQ214"/>
          <cell r="AR214"/>
          <cell r="AS214"/>
          <cell r="AT214"/>
          <cell r="AU214"/>
          <cell r="AV214"/>
          <cell r="AW214"/>
          <cell r="AX214"/>
          <cell r="AY214"/>
          <cell r="AZ214">
            <v>2</v>
          </cell>
          <cell r="BA214"/>
          <cell r="BB214">
            <v>1</v>
          </cell>
        </row>
        <row r="215">
          <cell r="B215" t="str">
            <v>MNOS3</v>
          </cell>
          <cell r="C215" t="str">
            <v>Minosep Obat Kumur (3)</v>
          </cell>
          <cell r="D215">
            <v>1</v>
          </cell>
          <cell r="E215" t="str">
            <v>botol</v>
          </cell>
          <cell r="F215"/>
          <cell r="G215"/>
          <cell r="H215"/>
          <cell r="I215">
            <v>19727.272727272724</v>
          </cell>
          <cell r="J215">
            <v>21700</v>
          </cell>
          <cell r="K215">
            <v>26040</v>
          </cell>
          <cell r="L215">
            <v>21700</v>
          </cell>
          <cell r="M215">
            <v>26100</v>
          </cell>
          <cell r="N215"/>
          <cell r="O215">
            <v>10</v>
          </cell>
          <cell r="P215">
            <v>10</v>
          </cell>
          <cell r="Q215" t="str">
            <v>10929</v>
          </cell>
          <cell r="R215">
            <v>45536</v>
          </cell>
          <cell r="S215" t="str">
            <v>KP05/2</v>
          </cell>
          <cell r="T215" t="str">
            <v>PT KUDAMAS JAYA MAKMUR SENTOSA</v>
          </cell>
          <cell r="U215"/>
          <cell r="V215"/>
          <cell r="W215"/>
          <cell r="X215"/>
          <cell r="Y215"/>
          <cell r="Z215"/>
          <cell r="AA215"/>
          <cell r="AB215"/>
          <cell r="AC215"/>
          <cell r="AD215"/>
          <cell r="AE215"/>
          <cell r="AF215">
            <v>1</v>
          </cell>
          <cell r="AG215">
            <v>1</v>
          </cell>
          <cell r="AH215"/>
          <cell r="AI215"/>
          <cell r="AJ215"/>
          <cell r="AK215">
            <v>1</v>
          </cell>
          <cell r="AL215"/>
          <cell r="AM215"/>
          <cell r="AN215"/>
          <cell r="AO215"/>
          <cell r="AP215"/>
          <cell r="AQ215"/>
          <cell r="AR215"/>
          <cell r="AS215"/>
          <cell r="AT215"/>
          <cell r="AU215"/>
          <cell r="AV215"/>
          <cell r="AW215"/>
          <cell r="AX215"/>
          <cell r="AY215">
            <v>1</v>
          </cell>
          <cell r="AZ215">
            <v>4</v>
          </cell>
          <cell r="BA215"/>
          <cell r="BB215">
            <v>6</v>
          </cell>
        </row>
        <row r="216">
          <cell r="B216" t="str">
            <v>NACLL3</v>
          </cell>
          <cell r="C216" t="str">
            <v>NaCl 0,9% Larutan 100 mL (3)</v>
          </cell>
          <cell r="D216">
            <v>1</v>
          </cell>
          <cell r="E216" t="str">
            <v>labu</v>
          </cell>
          <cell r="F216"/>
          <cell r="G216"/>
          <cell r="H216"/>
          <cell r="I216">
            <v>14550</v>
          </cell>
          <cell r="J216">
            <v>16005.000000000002</v>
          </cell>
          <cell r="K216">
            <v>19206</v>
          </cell>
          <cell r="L216">
            <v>16100</v>
          </cell>
          <cell r="M216">
            <v>19300</v>
          </cell>
          <cell r="N216">
            <v>8</v>
          </cell>
          <cell r="O216"/>
          <cell r="P216">
            <v>8</v>
          </cell>
          <cell r="Q216" t="str">
            <v>PD303D</v>
          </cell>
          <cell r="R216">
            <v>45108</v>
          </cell>
          <cell r="S216" t="str">
            <v>KP11/3</v>
          </cell>
          <cell r="T216" t="str">
            <v>PT.PENTA VALENT</v>
          </cell>
          <cell r="U216"/>
          <cell r="V216"/>
          <cell r="W216"/>
          <cell r="X216"/>
          <cell r="Y216"/>
          <cell r="Z216"/>
          <cell r="AA216"/>
          <cell r="AB216"/>
          <cell r="AC216"/>
          <cell r="AD216"/>
          <cell r="AE216"/>
          <cell r="AF216"/>
          <cell r="AG216"/>
          <cell r="AH216"/>
          <cell r="AI216"/>
          <cell r="AJ216"/>
          <cell r="AK216"/>
          <cell r="AL216"/>
          <cell r="AM216">
            <v>1</v>
          </cell>
          <cell r="AN216">
            <v>1</v>
          </cell>
          <cell r="AO216"/>
          <cell r="AP216"/>
          <cell r="AQ216"/>
          <cell r="AR216"/>
          <cell r="AS216">
            <v>4</v>
          </cell>
          <cell r="AT216"/>
          <cell r="AU216"/>
          <cell r="AV216"/>
          <cell r="AW216"/>
          <cell r="AX216"/>
          <cell r="AY216"/>
          <cell r="AZ216">
            <v>6</v>
          </cell>
          <cell r="BA216"/>
          <cell r="BB216">
            <v>2</v>
          </cell>
        </row>
        <row r="217">
          <cell r="B217" t="str">
            <v>NACLL2</v>
          </cell>
          <cell r="C217" t="str">
            <v>NaCl 0,9% Larutan 500 mL (2)</v>
          </cell>
          <cell r="D217">
            <v>1</v>
          </cell>
          <cell r="E217" t="str">
            <v>labu</v>
          </cell>
          <cell r="F217"/>
          <cell r="G217"/>
          <cell r="H217"/>
          <cell r="I217">
            <v>6818.181818181818</v>
          </cell>
          <cell r="J217">
            <v>7500</v>
          </cell>
          <cell r="K217">
            <v>9000</v>
          </cell>
          <cell r="L217">
            <v>7500</v>
          </cell>
          <cell r="M217">
            <v>9000</v>
          </cell>
          <cell r="N217">
            <v>0</v>
          </cell>
          <cell r="O217"/>
          <cell r="P217">
            <v>0</v>
          </cell>
          <cell r="Q217" t="str">
            <v>310804</v>
          </cell>
          <cell r="R217">
            <v>46204</v>
          </cell>
          <cell r="S217" t="str">
            <v>KP10/10</v>
          </cell>
          <cell r="T217" t="str">
            <v>PT KUDAMAS JAYA MAKMUR SENTOSA</v>
          </cell>
          <cell r="U217"/>
          <cell r="V217"/>
          <cell r="W217"/>
          <cell r="X217"/>
          <cell r="Y217"/>
          <cell r="Z217"/>
          <cell r="AA217"/>
          <cell r="AB217"/>
          <cell r="AC217"/>
          <cell r="AD217"/>
          <cell r="AE217"/>
          <cell r="AF217"/>
          <cell r="AG217"/>
          <cell r="AH217"/>
          <cell r="AI217"/>
          <cell r="AJ217"/>
          <cell r="AK217"/>
          <cell r="AL217"/>
          <cell r="AM217"/>
          <cell r="AN217"/>
          <cell r="AO217"/>
          <cell r="AP217"/>
          <cell r="AQ217"/>
          <cell r="AR217"/>
          <cell r="AS217"/>
          <cell r="AT217"/>
          <cell r="AU217"/>
          <cell r="AV217"/>
          <cell r="AW217"/>
          <cell r="AX217"/>
          <cell r="AY217"/>
          <cell r="AZ217">
            <v>0</v>
          </cell>
          <cell r="BA217"/>
          <cell r="BB217">
            <v>0</v>
          </cell>
        </row>
        <row r="218">
          <cell r="B218" t="str">
            <v>NACLL4</v>
          </cell>
          <cell r="C218" t="str">
            <v>NaCl 0,9% Larutan 500mL (4)</v>
          </cell>
          <cell r="D218">
            <v>1</v>
          </cell>
          <cell r="E218" t="str">
            <v>labu</v>
          </cell>
          <cell r="F218"/>
          <cell r="G218"/>
          <cell r="H218"/>
          <cell r="I218">
            <v>6818.181818181818</v>
          </cell>
          <cell r="J218">
            <v>7500</v>
          </cell>
          <cell r="K218">
            <v>9000</v>
          </cell>
          <cell r="L218">
            <v>7500</v>
          </cell>
          <cell r="M218">
            <v>9000</v>
          </cell>
          <cell r="N218">
            <v>16</v>
          </cell>
          <cell r="O218"/>
          <cell r="P218">
            <v>16</v>
          </cell>
          <cell r="Q218" t="str">
            <v>410802</v>
          </cell>
          <cell r="R218">
            <v>46204</v>
          </cell>
          <cell r="S218" t="str">
            <v>KP11/10</v>
          </cell>
          <cell r="T218" t="str">
            <v>PT KUDAMAS JAYA MAKMUR SENTOSA</v>
          </cell>
          <cell r="U218"/>
          <cell r="V218"/>
          <cell r="W218"/>
          <cell r="X218"/>
          <cell r="Y218"/>
          <cell r="Z218"/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  <cell r="AK218"/>
          <cell r="AL218"/>
          <cell r="AM218"/>
          <cell r="AN218"/>
          <cell r="AO218"/>
          <cell r="AP218"/>
          <cell r="AQ218">
            <v>1</v>
          </cell>
          <cell r="AR218"/>
          <cell r="AS218"/>
          <cell r="AT218"/>
          <cell r="AU218"/>
          <cell r="AV218"/>
          <cell r="AW218"/>
          <cell r="AX218"/>
          <cell r="AY218"/>
          <cell r="AZ218">
            <v>1</v>
          </cell>
          <cell r="BA218">
            <v>3</v>
          </cell>
          <cell r="BB218">
            <v>12</v>
          </cell>
        </row>
        <row r="219">
          <cell r="B219" t="str">
            <v>NABIC2</v>
          </cell>
          <cell r="C219" t="str">
            <v>Natrium Bicarbonat Tablet 500 mg (2)</v>
          </cell>
          <cell r="D219">
            <v>100</v>
          </cell>
          <cell r="E219" t="str">
            <v>tablet</v>
          </cell>
          <cell r="F219"/>
          <cell r="G219"/>
          <cell r="H219"/>
          <cell r="I219">
            <v>55</v>
          </cell>
          <cell r="J219">
            <v>60.500000000000007</v>
          </cell>
          <cell r="K219">
            <v>72.600000000000009</v>
          </cell>
          <cell r="L219">
            <v>100</v>
          </cell>
          <cell r="M219">
            <v>100</v>
          </cell>
          <cell r="N219">
            <v>665</v>
          </cell>
          <cell r="O219"/>
          <cell r="P219">
            <v>665</v>
          </cell>
          <cell r="Q219" t="str">
            <v>01910103</v>
          </cell>
          <cell r="R219">
            <v>45200</v>
          </cell>
          <cell r="S219" t="str">
            <v>FJ1911/3525</v>
          </cell>
          <cell r="T219" t="str">
            <v>PT KUDAMAS MAKMUR SENTOSA</v>
          </cell>
          <cell r="U219"/>
          <cell r="V219"/>
          <cell r="W219"/>
          <cell r="X219"/>
          <cell r="Y219"/>
          <cell r="Z219"/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  <cell r="AK219"/>
          <cell r="AL219"/>
          <cell r="AM219"/>
          <cell r="AN219"/>
          <cell r="AO219"/>
          <cell r="AP219"/>
          <cell r="AQ219"/>
          <cell r="AR219"/>
          <cell r="AS219"/>
          <cell r="AT219"/>
          <cell r="AU219"/>
          <cell r="AV219"/>
          <cell r="AW219"/>
          <cell r="AX219"/>
          <cell r="AY219"/>
          <cell r="AZ219">
            <v>0</v>
          </cell>
          <cell r="BA219"/>
          <cell r="BB219">
            <v>665</v>
          </cell>
        </row>
        <row r="220">
          <cell r="B220" t="str">
            <v>NTRMS30</v>
          </cell>
          <cell r="C220" t="str">
            <v>Natrium Diklofenak tablet 50 mg (10)</v>
          </cell>
          <cell r="D220">
            <v>50</v>
          </cell>
          <cell r="E220" t="str">
            <v>tablet</v>
          </cell>
          <cell r="F220"/>
          <cell r="G220"/>
          <cell r="H220"/>
          <cell r="I220">
            <v>300</v>
          </cell>
          <cell r="J220">
            <v>330</v>
          </cell>
          <cell r="K220">
            <v>396</v>
          </cell>
          <cell r="L220">
            <v>400</v>
          </cell>
          <cell r="M220">
            <v>400</v>
          </cell>
          <cell r="N220">
            <v>62</v>
          </cell>
          <cell r="O220"/>
          <cell r="P220">
            <v>62</v>
          </cell>
          <cell r="Q220" t="str">
            <v>043413</v>
          </cell>
          <cell r="R220">
            <v>45231</v>
          </cell>
          <cell r="S220" t="str">
            <v>KP04/2</v>
          </cell>
          <cell r="T220" t="str">
            <v>PT SINGGASANA WITRA SURYAMAS</v>
          </cell>
          <cell r="U220"/>
          <cell r="V220"/>
          <cell r="W220"/>
          <cell r="X220"/>
          <cell r="Y220"/>
          <cell r="Z220"/>
          <cell r="AA220"/>
          <cell r="AB220"/>
          <cell r="AC220">
            <v>10</v>
          </cell>
          <cell r="AD220">
            <v>10</v>
          </cell>
          <cell r="AE220">
            <v>10</v>
          </cell>
          <cell r="AF220">
            <v>25</v>
          </cell>
          <cell r="AG220">
            <v>7</v>
          </cell>
          <cell r="AH220"/>
          <cell r="AI220"/>
          <cell r="AJ220"/>
          <cell r="AK220"/>
          <cell r="AL220"/>
          <cell r="AM220"/>
          <cell r="AN220"/>
          <cell r="AO220"/>
          <cell r="AP220"/>
          <cell r="AQ220"/>
          <cell r="AR220"/>
          <cell r="AS220"/>
          <cell r="AT220"/>
          <cell r="AU220"/>
          <cell r="AV220"/>
          <cell r="AW220"/>
          <cell r="AX220"/>
          <cell r="AY220"/>
          <cell r="AZ220">
            <v>62</v>
          </cell>
          <cell r="BA220"/>
          <cell r="BB220">
            <v>0</v>
          </cell>
        </row>
        <row r="221">
          <cell r="B221" t="str">
            <v>NTRMS31</v>
          </cell>
          <cell r="C221" t="str">
            <v>Natrium Diklofenak tablet 50 mg (11)</v>
          </cell>
          <cell r="D221">
            <v>50</v>
          </cell>
          <cell r="E221" t="str">
            <v>tablet</v>
          </cell>
          <cell r="F221"/>
          <cell r="G221"/>
          <cell r="H221"/>
          <cell r="I221">
            <v>300</v>
          </cell>
          <cell r="J221">
            <v>330</v>
          </cell>
          <cell r="K221">
            <v>396</v>
          </cell>
          <cell r="L221">
            <v>400</v>
          </cell>
          <cell r="M221">
            <v>400</v>
          </cell>
          <cell r="N221">
            <v>200</v>
          </cell>
          <cell r="O221"/>
          <cell r="P221">
            <v>200</v>
          </cell>
          <cell r="Q221" t="str">
            <v>043413</v>
          </cell>
          <cell r="R221">
            <v>45231</v>
          </cell>
          <cell r="S221" t="str">
            <v>KP04/6</v>
          </cell>
          <cell r="T221" t="str">
            <v>PT SINGGASANA WITRA SURYAMAS</v>
          </cell>
          <cell r="U221"/>
          <cell r="V221"/>
          <cell r="W221"/>
          <cell r="X221"/>
          <cell r="Y221"/>
          <cell r="Z221"/>
          <cell r="AA221"/>
          <cell r="AB221"/>
          <cell r="AC221"/>
          <cell r="AD221"/>
          <cell r="AE221"/>
          <cell r="AF221"/>
          <cell r="AG221">
            <v>13</v>
          </cell>
          <cell r="AH221"/>
          <cell r="AI221"/>
          <cell r="AJ221"/>
          <cell r="AK221"/>
          <cell r="AL221">
            <v>35</v>
          </cell>
          <cell r="AM221">
            <v>11</v>
          </cell>
          <cell r="AN221"/>
          <cell r="AO221"/>
          <cell r="AP221"/>
          <cell r="AQ221">
            <v>30</v>
          </cell>
          <cell r="AR221"/>
          <cell r="AS221">
            <v>32</v>
          </cell>
          <cell r="AT221"/>
          <cell r="AU221">
            <v>20</v>
          </cell>
          <cell r="AV221"/>
          <cell r="AW221"/>
          <cell r="AX221">
            <v>20</v>
          </cell>
          <cell r="AY221">
            <v>10</v>
          </cell>
          <cell r="AZ221">
            <v>171</v>
          </cell>
          <cell r="BA221"/>
          <cell r="BB221">
            <v>29</v>
          </cell>
        </row>
        <row r="222">
          <cell r="B222" t="str">
            <v>NTRMS32</v>
          </cell>
          <cell r="C222" t="str">
            <v>Natrium Diklofenak tablet 50 mg (12)</v>
          </cell>
          <cell r="D222">
            <v>50</v>
          </cell>
          <cell r="E222" t="str">
            <v>tablet</v>
          </cell>
          <cell r="F222"/>
          <cell r="G222"/>
          <cell r="H222"/>
          <cell r="I222">
            <v>300</v>
          </cell>
          <cell r="J222">
            <v>330</v>
          </cell>
          <cell r="K222">
            <v>396</v>
          </cell>
          <cell r="L222">
            <v>400</v>
          </cell>
          <cell r="M222">
            <v>400</v>
          </cell>
          <cell r="N222"/>
          <cell r="O222">
            <v>100</v>
          </cell>
          <cell r="P222">
            <v>100</v>
          </cell>
          <cell r="Q222" t="str">
            <v>050413</v>
          </cell>
          <cell r="R222">
            <v>45261</v>
          </cell>
          <cell r="S222" t="str">
            <v>KP05/6</v>
          </cell>
          <cell r="T222" t="str">
            <v>PT Singgasana Witra Suryamas</v>
          </cell>
          <cell r="U222"/>
          <cell r="V222"/>
          <cell r="W222"/>
          <cell r="X222"/>
          <cell r="Y222"/>
          <cell r="Z222"/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  <cell r="AK222"/>
          <cell r="AL222"/>
          <cell r="AM222"/>
          <cell r="AN222"/>
          <cell r="AO222"/>
          <cell r="AP222"/>
          <cell r="AQ222"/>
          <cell r="AR222"/>
          <cell r="AS222"/>
          <cell r="AT222"/>
          <cell r="AU222"/>
          <cell r="AV222"/>
          <cell r="AW222"/>
          <cell r="AX222"/>
          <cell r="AY222"/>
          <cell r="AZ222">
            <v>0</v>
          </cell>
          <cell r="BA222"/>
          <cell r="BB222">
            <v>100</v>
          </cell>
        </row>
        <row r="223">
          <cell r="B223" t="str">
            <v>NTRMS24</v>
          </cell>
          <cell r="C223" t="str">
            <v>Natrium Diklofenak tablet 50 mg (4)</v>
          </cell>
          <cell r="D223">
            <v>50</v>
          </cell>
          <cell r="E223" t="str">
            <v>tablet</v>
          </cell>
          <cell r="F223"/>
          <cell r="G223"/>
          <cell r="H223"/>
          <cell r="I223">
            <v>366.92</v>
          </cell>
          <cell r="J223">
            <v>403.61200000000002</v>
          </cell>
          <cell r="K223">
            <v>484.33440000000002</v>
          </cell>
          <cell r="L223">
            <v>500</v>
          </cell>
          <cell r="M223">
            <v>500</v>
          </cell>
          <cell r="N223">
            <v>0</v>
          </cell>
          <cell r="O223"/>
          <cell r="P223">
            <v>0</v>
          </cell>
          <cell r="Q223" t="str">
            <v>F91771J</v>
          </cell>
          <cell r="R223">
            <v>45458</v>
          </cell>
          <cell r="S223" t="str">
            <v>KP03/007</v>
          </cell>
          <cell r="T223" t="str">
            <v>PT KIMIA FARMA</v>
          </cell>
          <cell r="U223"/>
          <cell r="V223"/>
          <cell r="W223"/>
          <cell r="X223"/>
          <cell r="Y223"/>
          <cell r="Z223"/>
          <cell r="AA223"/>
          <cell r="AB223"/>
          <cell r="AC223"/>
          <cell r="AD223"/>
          <cell r="AE223"/>
          <cell r="AF223"/>
          <cell r="AG223"/>
          <cell r="AH223"/>
          <cell r="AI223"/>
          <cell r="AJ223"/>
          <cell r="AK223"/>
          <cell r="AL223"/>
          <cell r="AM223"/>
          <cell r="AN223"/>
          <cell r="AO223"/>
          <cell r="AP223"/>
          <cell r="AQ223"/>
          <cell r="AR223"/>
          <cell r="AS223"/>
          <cell r="AT223"/>
          <cell r="AU223"/>
          <cell r="AV223"/>
          <cell r="AW223"/>
          <cell r="AX223"/>
          <cell r="AY223"/>
          <cell r="AZ223">
            <v>0</v>
          </cell>
          <cell r="BA223"/>
          <cell r="BB223">
            <v>0</v>
          </cell>
        </row>
        <row r="224">
          <cell r="B224" t="str">
            <v>NTRMS29</v>
          </cell>
          <cell r="C224" t="str">
            <v>Natrium Diklofenak tablet 50 mg (9)</v>
          </cell>
          <cell r="D224">
            <v>52</v>
          </cell>
          <cell r="E224" t="str">
            <v>tablet</v>
          </cell>
          <cell r="F224"/>
          <cell r="G224"/>
          <cell r="H224"/>
          <cell r="I224">
            <v>279.09090909090907</v>
          </cell>
          <cell r="J224">
            <v>307</v>
          </cell>
          <cell r="K224">
            <v>368.4</v>
          </cell>
          <cell r="L224">
            <v>400</v>
          </cell>
          <cell r="M224">
            <v>400</v>
          </cell>
          <cell r="N224">
            <v>0</v>
          </cell>
          <cell r="O224"/>
          <cell r="P224">
            <v>0</v>
          </cell>
          <cell r="Q224" t="str">
            <v xml:space="preserve"> ECG045</v>
          </cell>
          <cell r="R224">
            <v>44743</v>
          </cell>
          <cell r="S224" t="str">
            <v>KP04/1</v>
          </cell>
          <cell r="T224" t="str">
            <v>APOTEK BUMI MEDIKA GANESA</v>
          </cell>
          <cell r="U224"/>
          <cell r="V224"/>
          <cell r="W224"/>
          <cell r="X224"/>
          <cell r="Y224"/>
          <cell r="Z224"/>
          <cell r="AA224"/>
          <cell r="AB224"/>
          <cell r="AC224"/>
          <cell r="AD224"/>
          <cell r="AE224"/>
          <cell r="AF224"/>
          <cell r="AG224"/>
          <cell r="AH224"/>
          <cell r="AI224"/>
          <cell r="AJ224"/>
          <cell r="AK224"/>
          <cell r="AL224"/>
          <cell r="AM224"/>
          <cell r="AN224"/>
          <cell r="AO224"/>
          <cell r="AP224"/>
          <cell r="AQ224"/>
          <cell r="AR224"/>
          <cell r="AS224"/>
          <cell r="AT224"/>
          <cell r="AU224"/>
          <cell r="AV224"/>
          <cell r="AW224"/>
          <cell r="AX224"/>
          <cell r="AY224"/>
          <cell r="AZ224">
            <v>0</v>
          </cell>
          <cell r="BA224"/>
          <cell r="BB224">
            <v>0</v>
          </cell>
        </row>
        <row r="225">
          <cell r="B225" t="str">
            <v>NATRE10</v>
          </cell>
          <cell r="C225" t="str">
            <v>Nature E Kapsul (10)</v>
          </cell>
          <cell r="D225">
            <v>16</v>
          </cell>
          <cell r="E225" t="str">
            <v>kapsul</v>
          </cell>
          <cell r="F225"/>
          <cell r="G225"/>
          <cell r="H225"/>
          <cell r="I225">
            <v>1009.090909090909</v>
          </cell>
          <cell r="J225">
            <v>1110</v>
          </cell>
          <cell r="K225">
            <v>1332</v>
          </cell>
          <cell r="L225">
            <v>1200</v>
          </cell>
          <cell r="M225">
            <v>1400</v>
          </cell>
          <cell r="N225"/>
          <cell r="O225">
            <v>48</v>
          </cell>
          <cell r="P225">
            <v>48</v>
          </cell>
          <cell r="Q225" t="str">
            <v>1AI1967</v>
          </cell>
          <cell r="R225">
            <v>45170</v>
          </cell>
          <cell r="S225" t="str">
            <v>KP05/2</v>
          </cell>
          <cell r="T225" t="str">
            <v>PT KUDAMAS JAYA MAKMUR SENTOSA</v>
          </cell>
          <cell r="U225"/>
          <cell r="V225"/>
          <cell r="W225"/>
          <cell r="X225"/>
          <cell r="Y225"/>
          <cell r="Z225"/>
          <cell r="AA225"/>
          <cell r="AB225"/>
          <cell r="AC225"/>
          <cell r="AD225"/>
          <cell r="AE225"/>
          <cell r="AF225">
            <v>1</v>
          </cell>
          <cell r="AG225"/>
          <cell r="AH225"/>
          <cell r="AI225"/>
          <cell r="AJ225"/>
          <cell r="AK225"/>
          <cell r="AL225"/>
          <cell r="AM225"/>
          <cell r="AN225"/>
          <cell r="AO225"/>
          <cell r="AP225"/>
          <cell r="AQ225"/>
          <cell r="AR225"/>
          <cell r="AS225"/>
          <cell r="AT225"/>
          <cell r="AU225"/>
          <cell r="AV225"/>
          <cell r="AW225"/>
          <cell r="AX225"/>
          <cell r="AY225"/>
          <cell r="AZ225">
            <v>1</v>
          </cell>
          <cell r="BA225"/>
          <cell r="BB225">
            <v>47</v>
          </cell>
        </row>
        <row r="226">
          <cell r="B226" t="str">
            <v>NATRE8</v>
          </cell>
          <cell r="C226" t="str">
            <v>Nature E Kapsul (8)</v>
          </cell>
          <cell r="D226">
            <v>16</v>
          </cell>
          <cell r="E226" t="str">
            <v>kapsul</v>
          </cell>
          <cell r="F226"/>
          <cell r="G226"/>
          <cell r="H226"/>
          <cell r="I226">
            <v>999.99999999999989</v>
          </cell>
          <cell r="J226">
            <v>1100</v>
          </cell>
          <cell r="K226">
            <v>1320</v>
          </cell>
          <cell r="L226">
            <v>1100</v>
          </cell>
          <cell r="M226">
            <v>1400</v>
          </cell>
          <cell r="N226">
            <v>1</v>
          </cell>
          <cell r="O226"/>
          <cell r="P226">
            <v>1</v>
          </cell>
          <cell r="Q226" t="str">
            <v>1AD0613</v>
          </cell>
          <cell r="R226">
            <v>45017</v>
          </cell>
          <cell r="S226" t="str">
            <v>KP10/20</v>
          </cell>
          <cell r="T226" t="str">
            <v>PT KUDAMAS JAYA MAKMUR SENTOSA</v>
          </cell>
          <cell r="U226"/>
          <cell r="V226"/>
          <cell r="W226"/>
          <cell r="X226"/>
          <cell r="Y226"/>
          <cell r="Z226"/>
          <cell r="AA226"/>
          <cell r="AB226"/>
          <cell r="AC226"/>
          <cell r="AD226"/>
          <cell r="AE226"/>
          <cell r="AF226">
            <v>1</v>
          </cell>
          <cell r="AG226"/>
          <cell r="AH226"/>
          <cell r="AI226"/>
          <cell r="AJ226"/>
          <cell r="AK226"/>
          <cell r="AL226"/>
          <cell r="AM226"/>
          <cell r="AN226"/>
          <cell r="AO226"/>
          <cell r="AP226"/>
          <cell r="AQ226"/>
          <cell r="AR226"/>
          <cell r="AS226"/>
          <cell r="AT226"/>
          <cell r="AU226"/>
          <cell r="AV226"/>
          <cell r="AW226"/>
          <cell r="AX226"/>
          <cell r="AY226"/>
          <cell r="AZ226">
            <v>1</v>
          </cell>
          <cell r="BA226"/>
          <cell r="BB226">
            <v>0</v>
          </cell>
        </row>
        <row r="227">
          <cell r="B227" t="str">
            <v>NATRE9</v>
          </cell>
          <cell r="C227" t="str">
            <v>Nature E Kapsul (9)</v>
          </cell>
          <cell r="D227">
            <v>16</v>
          </cell>
          <cell r="E227" t="str">
            <v>kapsul</v>
          </cell>
          <cell r="F227"/>
          <cell r="G227"/>
          <cell r="H227"/>
          <cell r="I227">
            <v>936.4204545454545</v>
          </cell>
          <cell r="J227">
            <v>1030.0625</v>
          </cell>
          <cell r="K227">
            <v>1236.075</v>
          </cell>
          <cell r="L227">
            <v>1100</v>
          </cell>
          <cell r="M227">
            <v>1300</v>
          </cell>
          <cell r="N227">
            <v>8</v>
          </cell>
          <cell r="O227"/>
          <cell r="P227">
            <v>8</v>
          </cell>
          <cell r="Q227" t="str">
            <v>1AB0031</v>
          </cell>
          <cell r="R227">
            <v>44958</v>
          </cell>
          <cell r="S227" t="str">
            <v>KP03/15</v>
          </cell>
          <cell r="T227" t="str">
            <v>APOTEK BUMI MEDIKA GANESA</v>
          </cell>
          <cell r="U227"/>
          <cell r="V227"/>
          <cell r="W227"/>
          <cell r="X227"/>
          <cell r="Y227"/>
          <cell r="Z227"/>
          <cell r="AA227"/>
          <cell r="AB227"/>
          <cell r="AC227"/>
          <cell r="AD227"/>
          <cell r="AE227"/>
          <cell r="AF227">
            <v>8</v>
          </cell>
          <cell r="AG227"/>
          <cell r="AH227"/>
          <cell r="AI227"/>
          <cell r="AJ227"/>
          <cell r="AK227"/>
          <cell r="AL227"/>
          <cell r="AM227"/>
          <cell r="AN227"/>
          <cell r="AO227"/>
          <cell r="AP227"/>
          <cell r="AQ227"/>
          <cell r="AR227"/>
          <cell r="AS227"/>
          <cell r="AT227"/>
          <cell r="AU227"/>
          <cell r="AV227"/>
          <cell r="AW227"/>
          <cell r="AX227"/>
          <cell r="AY227"/>
          <cell r="AZ227">
            <v>8</v>
          </cell>
          <cell r="BA227"/>
          <cell r="BB227">
            <v>0</v>
          </cell>
        </row>
        <row r="228">
          <cell r="B228" t="str">
            <v>NEURG17</v>
          </cell>
          <cell r="C228" t="str">
            <v>Neuralgin RX kaplet (7)</v>
          </cell>
          <cell r="D228">
            <v>100</v>
          </cell>
          <cell r="E228" t="str">
            <v>tablet</v>
          </cell>
          <cell r="F228"/>
          <cell r="G228"/>
          <cell r="H228"/>
          <cell r="I228">
            <v>750</v>
          </cell>
          <cell r="J228">
            <v>825.00000000000011</v>
          </cell>
          <cell r="K228">
            <v>990.00000000000011</v>
          </cell>
          <cell r="L228">
            <v>900</v>
          </cell>
          <cell r="M228">
            <v>1000</v>
          </cell>
          <cell r="N228">
            <v>0</v>
          </cell>
          <cell r="O228"/>
          <cell r="P228">
            <v>0</v>
          </cell>
          <cell r="Q228" t="str">
            <v>KTNLGD14416</v>
          </cell>
          <cell r="R228">
            <v>45108</v>
          </cell>
          <cell r="S228" t="str">
            <v>KP11/2</v>
          </cell>
          <cell r="T228" t="str">
            <v>PT.ENSEVAL PUTERA MEGATRADING</v>
          </cell>
          <cell r="U228"/>
          <cell r="V228"/>
          <cell r="W228"/>
          <cell r="X228"/>
          <cell r="Y228"/>
          <cell r="Z228"/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  <cell r="AK228"/>
          <cell r="AL228"/>
          <cell r="AM228"/>
          <cell r="AN228"/>
          <cell r="AO228"/>
          <cell r="AP228"/>
          <cell r="AQ228"/>
          <cell r="AR228"/>
          <cell r="AS228"/>
          <cell r="AT228"/>
          <cell r="AU228"/>
          <cell r="AV228"/>
          <cell r="AW228"/>
          <cell r="AX228"/>
          <cell r="AY228"/>
          <cell r="AZ228">
            <v>0</v>
          </cell>
          <cell r="BA228"/>
          <cell r="BB228">
            <v>0</v>
          </cell>
        </row>
        <row r="229">
          <cell r="B229" t="str">
            <v>NEURG18</v>
          </cell>
          <cell r="C229" t="str">
            <v>Neuralgin RX kaplet (8)</v>
          </cell>
          <cell r="D229">
            <v>100</v>
          </cell>
          <cell r="E229" t="str">
            <v>tablet</v>
          </cell>
          <cell r="F229"/>
          <cell r="G229"/>
          <cell r="H229"/>
          <cell r="I229">
            <v>825</v>
          </cell>
          <cell r="J229">
            <v>907.50000000000011</v>
          </cell>
          <cell r="K229">
            <v>1089</v>
          </cell>
          <cell r="L229">
            <v>1000</v>
          </cell>
          <cell r="M229">
            <v>1100</v>
          </cell>
          <cell r="N229">
            <v>98</v>
          </cell>
          <cell r="O229"/>
          <cell r="P229">
            <v>98</v>
          </cell>
          <cell r="Q229" t="str">
            <v>KNTLGD16607</v>
          </cell>
          <cell r="R229">
            <v>44927</v>
          </cell>
          <cell r="S229" t="str">
            <v>KP04/3</v>
          </cell>
          <cell r="T229" t="str">
            <v>PT Enseval Putera Megatrading</v>
          </cell>
          <cell r="U229"/>
          <cell r="V229"/>
          <cell r="W229"/>
          <cell r="X229"/>
          <cell r="Y229"/>
          <cell r="Z229"/>
          <cell r="AA229"/>
          <cell r="AB229"/>
          <cell r="AC229"/>
          <cell r="AD229"/>
          <cell r="AE229">
            <v>6</v>
          </cell>
          <cell r="AF229"/>
          <cell r="AG229">
            <v>10</v>
          </cell>
          <cell r="AH229"/>
          <cell r="AI229"/>
          <cell r="AJ229"/>
          <cell r="AK229"/>
          <cell r="AL229"/>
          <cell r="AM229"/>
          <cell r="AN229">
            <v>10</v>
          </cell>
          <cell r="AO229"/>
          <cell r="AP229"/>
          <cell r="AQ229">
            <v>10</v>
          </cell>
          <cell r="AR229"/>
          <cell r="AS229"/>
          <cell r="AT229"/>
          <cell r="AU229">
            <v>20</v>
          </cell>
          <cell r="AV229"/>
          <cell r="AW229"/>
          <cell r="AX229"/>
          <cell r="AY229"/>
          <cell r="AZ229">
            <v>56</v>
          </cell>
          <cell r="BA229"/>
          <cell r="BB229">
            <v>42</v>
          </cell>
        </row>
        <row r="230">
          <cell r="B230" t="str">
            <v>NERBJ2</v>
          </cell>
          <cell r="C230" t="str">
            <v>Neurobion 5000 (1 mL) Injeksi (2)</v>
          </cell>
          <cell r="D230">
            <v>20</v>
          </cell>
          <cell r="E230" t="str">
            <v>set</v>
          </cell>
          <cell r="F230"/>
          <cell r="G230"/>
          <cell r="H230"/>
          <cell r="I230">
            <v>11777.395</v>
          </cell>
          <cell r="J230">
            <v>12955.134500000002</v>
          </cell>
          <cell r="K230">
            <v>15546.161400000001</v>
          </cell>
          <cell r="L230">
            <v>13000</v>
          </cell>
          <cell r="M230">
            <v>15600</v>
          </cell>
          <cell r="N230">
            <v>20</v>
          </cell>
          <cell r="O230"/>
          <cell r="P230">
            <v>20</v>
          </cell>
          <cell r="Q230" t="str">
            <v>1307D14307</v>
          </cell>
          <cell r="R230">
            <v>45233</v>
          </cell>
          <cell r="S230" t="str">
            <v>KP04/3</v>
          </cell>
          <cell r="T230" t="str">
            <v>PT Enseval Putera Megatrading</v>
          </cell>
          <cell r="U230"/>
          <cell r="V230"/>
          <cell r="W230"/>
          <cell r="X230"/>
          <cell r="Y230"/>
          <cell r="Z230"/>
          <cell r="AA230"/>
          <cell r="AB230"/>
          <cell r="AC230"/>
          <cell r="AD230"/>
          <cell r="AE230"/>
          <cell r="AF230">
            <v>3</v>
          </cell>
          <cell r="AG230">
            <v>1</v>
          </cell>
          <cell r="AH230"/>
          <cell r="AI230"/>
          <cell r="AJ230"/>
          <cell r="AK230"/>
          <cell r="AL230"/>
          <cell r="AM230"/>
          <cell r="AN230"/>
          <cell r="AO230"/>
          <cell r="AP230"/>
          <cell r="AQ230"/>
          <cell r="AR230"/>
          <cell r="AS230"/>
          <cell r="AT230"/>
          <cell r="AU230"/>
          <cell r="AV230"/>
          <cell r="AW230"/>
          <cell r="AX230"/>
          <cell r="AY230">
            <v>1</v>
          </cell>
          <cell r="AZ230">
            <v>5</v>
          </cell>
          <cell r="BA230"/>
          <cell r="BB230">
            <v>15</v>
          </cell>
        </row>
        <row r="231">
          <cell r="B231" t="str">
            <v>NERBN31</v>
          </cell>
          <cell r="C231" t="str">
            <v>Neurobion forte Tablet (11)</v>
          </cell>
          <cell r="D231">
            <v>250</v>
          </cell>
          <cell r="E231" t="str">
            <v>tablet</v>
          </cell>
          <cell r="F231"/>
          <cell r="G231"/>
          <cell r="H231"/>
          <cell r="I231">
            <v>3238.5439999999999</v>
          </cell>
          <cell r="J231">
            <v>3562.3984</v>
          </cell>
          <cell r="K231">
            <v>4274.8780799999995</v>
          </cell>
          <cell r="L231">
            <v>3600</v>
          </cell>
          <cell r="M231">
            <v>4300</v>
          </cell>
          <cell r="N231">
            <v>20</v>
          </cell>
          <cell r="O231"/>
          <cell r="P231">
            <v>20</v>
          </cell>
          <cell r="Q231" t="str">
            <v xml:space="preserve"> D1326961</v>
          </cell>
          <cell r="R231">
            <v>45383</v>
          </cell>
          <cell r="S231" t="str">
            <v>KP02/13</v>
          </cell>
          <cell r="T231" t="str">
            <v>PT SINGGASANA WITRA SURYAMAS</v>
          </cell>
          <cell r="U231"/>
          <cell r="V231"/>
          <cell r="W231"/>
          <cell r="X231"/>
          <cell r="Y231"/>
          <cell r="Z231"/>
          <cell r="AA231"/>
          <cell r="AB231"/>
          <cell r="AC231">
            <v>10</v>
          </cell>
          <cell r="AD231"/>
          <cell r="AE231">
            <v>10</v>
          </cell>
          <cell r="AF231"/>
          <cell r="AG231"/>
          <cell r="AH231"/>
          <cell r="AI231"/>
          <cell r="AJ231"/>
          <cell r="AK231"/>
          <cell r="AL231"/>
          <cell r="AM231"/>
          <cell r="AN231"/>
          <cell r="AO231"/>
          <cell r="AP231"/>
          <cell r="AQ231"/>
          <cell r="AR231"/>
          <cell r="AS231"/>
          <cell r="AT231"/>
          <cell r="AU231"/>
          <cell r="AV231"/>
          <cell r="AW231"/>
          <cell r="AX231"/>
          <cell r="AY231"/>
          <cell r="AZ231">
            <v>20</v>
          </cell>
          <cell r="BA231"/>
          <cell r="BB231">
            <v>0</v>
          </cell>
        </row>
        <row r="232">
          <cell r="B232" t="str">
            <v>NERBN32</v>
          </cell>
          <cell r="C232" t="str">
            <v>Neurobion forte Tablet (12)</v>
          </cell>
          <cell r="D232">
            <v>250</v>
          </cell>
          <cell r="E232" t="str">
            <v>tablet</v>
          </cell>
          <cell r="F232"/>
          <cell r="G232"/>
          <cell r="H232"/>
          <cell r="I232">
            <v>3173.7731200000003</v>
          </cell>
          <cell r="J232">
            <v>3491.1504320000008</v>
          </cell>
          <cell r="K232">
            <v>4189.3805184000012</v>
          </cell>
          <cell r="L232">
            <v>3500</v>
          </cell>
          <cell r="M232">
            <v>4200</v>
          </cell>
          <cell r="N232">
            <v>0</v>
          </cell>
          <cell r="O232"/>
          <cell r="P232">
            <v>0</v>
          </cell>
          <cell r="Q232" t="str">
            <v>D1387963</v>
          </cell>
          <cell r="R232">
            <v>45425</v>
          </cell>
          <cell r="S232" t="str">
            <v>KP04/3</v>
          </cell>
          <cell r="T232" t="str">
            <v>PT Enseval Putera Megatrading</v>
          </cell>
          <cell r="U232"/>
          <cell r="V232"/>
          <cell r="W232"/>
          <cell r="X232"/>
          <cell r="Y232"/>
          <cell r="Z232"/>
          <cell r="AA232"/>
          <cell r="AB232"/>
          <cell r="AC232"/>
          <cell r="AD232"/>
          <cell r="AE232"/>
          <cell r="AF232"/>
          <cell r="AG232"/>
          <cell r="AH232"/>
          <cell r="AI232"/>
          <cell r="AJ232"/>
          <cell r="AK232"/>
          <cell r="AL232"/>
          <cell r="AM232"/>
          <cell r="AN232"/>
          <cell r="AO232"/>
          <cell r="AP232"/>
          <cell r="AQ232"/>
          <cell r="AR232"/>
          <cell r="AS232"/>
          <cell r="AT232"/>
          <cell r="AU232"/>
          <cell r="AV232"/>
          <cell r="AW232"/>
          <cell r="AX232"/>
          <cell r="AY232"/>
          <cell r="AZ232">
            <v>0</v>
          </cell>
          <cell r="BA232"/>
          <cell r="BB232">
            <v>0</v>
          </cell>
        </row>
        <row r="233">
          <cell r="B233" t="str">
            <v>NERBN33</v>
          </cell>
          <cell r="C233" t="str">
            <v>Neurobion forte Tablet (13)</v>
          </cell>
          <cell r="D233">
            <v>50</v>
          </cell>
          <cell r="E233" t="str">
            <v>tablet</v>
          </cell>
          <cell r="F233"/>
          <cell r="G233"/>
          <cell r="H233"/>
          <cell r="I233">
            <v>3267.6181818181817</v>
          </cell>
          <cell r="J233">
            <v>3594.38</v>
          </cell>
          <cell r="K233">
            <v>4313.2560000000003</v>
          </cell>
          <cell r="L233">
            <v>3600</v>
          </cell>
          <cell r="M233">
            <v>4400</v>
          </cell>
          <cell r="N233">
            <v>135</v>
          </cell>
          <cell r="O233"/>
          <cell r="P233">
            <v>135</v>
          </cell>
          <cell r="Q233" t="str">
            <v>E0037998</v>
          </cell>
          <cell r="R233">
            <v>45444</v>
          </cell>
          <cell r="S233" t="str">
            <v>KP04/9</v>
          </cell>
          <cell r="T233" t="str">
            <v>PT KUDAMAS JAYA MAKMUR SENTOSA</v>
          </cell>
          <cell r="U233"/>
          <cell r="V233"/>
          <cell r="W233"/>
          <cell r="X233"/>
          <cell r="Y233"/>
          <cell r="Z233"/>
          <cell r="AA233"/>
          <cell r="AB233"/>
          <cell r="AC233"/>
          <cell r="AD233"/>
          <cell r="AE233">
            <v>20</v>
          </cell>
          <cell r="AF233">
            <v>60</v>
          </cell>
          <cell r="AG233">
            <v>25</v>
          </cell>
          <cell r="AH233"/>
          <cell r="AI233"/>
          <cell r="AJ233"/>
          <cell r="AK233">
            <v>30</v>
          </cell>
          <cell r="AL233"/>
          <cell r="AM233"/>
          <cell r="AN233"/>
          <cell r="AO233"/>
          <cell r="AP233"/>
          <cell r="AQ233"/>
          <cell r="AR233"/>
          <cell r="AS233"/>
          <cell r="AT233"/>
          <cell r="AU233"/>
          <cell r="AV233"/>
          <cell r="AW233"/>
          <cell r="AX233"/>
          <cell r="AY233"/>
          <cell r="AZ233">
            <v>135</v>
          </cell>
          <cell r="BA233"/>
          <cell r="BB233">
            <v>0</v>
          </cell>
        </row>
        <row r="234">
          <cell r="B234" t="str">
            <v>NERBN34</v>
          </cell>
          <cell r="C234" t="str">
            <v>Neurobion forte Tablet (14)</v>
          </cell>
          <cell r="D234">
            <v>350</v>
          </cell>
          <cell r="E234" t="str">
            <v>tablet</v>
          </cell>
          <cell r="F234"/>
          <cell r="G234"/>
          <cell r="H234"/>
          <cell r="I234">
            <v>3302.480519480519</v>
          </cell>
          <cell r="J234">
            <v>3632.7285714285713</v>
          </cell>
          <cell r="K234">
            <v>4359.2742857142857</v>
          </cell>
          <cell r="L234">
            <v>3700</v>
          </cell>
          <cell r="M234">
            <v>4400</v>
          </cell>
          <cell r="N234"/>
          <cell r="O234">
            <v>350</v>
          </cell>
          <cell r="P234">
            <v>350</v>
          </cell>
          <cell r="Q234" t="str">
            <v>E0193028</v>
          </cell>
          <cell r="R234">
            <v>45474</v>
          </cell>
          <cell r="S234" t="str">
            <v>KP05/2</v>
          </cell>
          <cell r="T234" t="str">
            <v>PT KUDAMAS JAYA MAKMUR SENTOSA</v>
          </cell>
          <cell r="U234"/>
          <cell r="V234"/>
          <cell r="W234"/>
          <cell r="X234"/>
          <cell r="Y234"/>
          <cell r="Z234"/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  <cell r="AK234"/>
          <cell r="AL234">
            <v>40</v>
          </cell>
          <cell r="AM234"/>
          <cell r="AN234"/>
          <cell r="AO234"/>
          <cell r="AP234"/>
          <cell r="AQ234">
            <v>20</v>
          </cell>
          <cell r="AR234">
            <v>85</v>
          </cell>
          <cell r="AS234">
            <v>30</v>
          </cell>
          <cell r="AT234"/>
          <cell r="AU234">
            <v>10</v>
          </cell>
          <cell r="AV234"/>
          <cell r="AW234"/>
          <cell r="AX234">
            <v>50</v>
          </cell>
          <cell r="AY234">
            <v>60</v>
          </cell>
          <cell r="AZ234">
            <v>295</v>
          </cell>
          <cell r="BA234"/>
          <cell r="BB234">
            <v>55</v>
          </cell>
        </row>
        <row r="235">
          <cell r="B235" t="str">
            <v>NWDTS15</v>
          </cell>
          <cell r="C235" t="str">
            <v>New Diatab tab (5)</v>
          </cell>
          <cell r="D235">
            <v>100</v>
          </cell>
          <cell r="E235" t="str">
            <v>tablet</v>
          </cell>
          <cell r="F235"/>
          <cell r="G235"/>
          <cell r="H235"/>
          <cell r="I235">
            <v>499.99999999999994</v>
          </cell>
          <cell r="J235">
            <v>550</v>
          </cell>
          <cell r="K235">
            <v>660</v>
          </cell>
          <cell r="L235">
            <v>600</v>
          </cell>
          <cell r="M235">
            <v>700</v>
          </cell>
          <cell r="N235">
            <v>0</v>
          </cell>
          <cell r="O235"/>
          <cell r="P235">
            <v>0</v>
          </cell>
          <cell r="Q235" t="str">
            <v>21209003</v>
          </cell>
          <cell r="R235">
            <v>45536</v>
          </cell>
          <cell r="S235" t="str">
            <v>KP10/20</v>
          </cell>
          <cell r="T235" t="str">
            <v>PT KUDAMAS JAYA MAKMUR SENTOSA</v>
          </cell>
          <cell r="U235"/>
          <cell r="V235"/>
          <cell r="W235"/>
          <cell r="X235"/>
          <cell r="Y235"/>
          <cell r="Z235"/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  <cell r="AK235"/>
          <cell r="AL235"/>
          <cell r="AM235"/>
          <cell r="AN235"/>
          <cell r="AO235"/>
          <cell r="AP235"/>
          <cell r="AQ235"/>
          <cell r="AR235"/>
          <cell r="AS235"/>
          <cell r="AT235"/>
          <cell r="AU235"/>
          <cell r="AV235"/>
          <cell r="AW235"/>
          <cell r="AX235"/>
          <cell r="AY235"/>
          <cell r="AZ235">
            <v>0</v>
          </cell>
          <cell r="BA235"/>
          <cell r="BB235">
            <v>0</v>
          </cell>
        </row>
        <row r="236">
          <cell r="B236" t="str">
            <v>OBHRL21</v>
          </cell>
          <cell r="C236" t="str">
            <v>OB Herbal 100 mL (11)</v>
          </cell>
          <cell r="D236">
            <v>1</v>
          </cell>
          <cell r="E236" t="str">
            <v>botol</v>
          </cell>
          <cell r="F236"/>
          <cell r="G236"/>
          <cell r="H236"/>
          <cell r="I236">
            <v>17338.181818181816</v>
          </cell>
          <cell r="J236">
            <v>19072</v>
          </cell>
          <cell r="K236">
            <v>22886.399999999998</v>
          </cell>
          <cell r="L236">
            <v>19100</v>
          </cell>
          <cell r="M236">
            <v>22900</v>
          </cell>
          <cell r="N236">
            <v>10</v>
          </cell>
          <cell r="O236"/>
          <cell r="P236">
            <v>10</v>
          </cell>
          <cell r="Q236" t="str">
            <v>AD007A22</v>
          </cell>
          <cell r="R236">
            <v>45292</v>
          </cell>
          <cell r="S236" t="str">
            <v>KP04/4</v>
          </cell>
          <cell r="T236" t="str">
            <v>PT KUDAMAS JAYA MAKMUR SENTOSA</v>
          </cell>
          <cell r="U236"/>
          <cell r="V236"/>
          <cell r="W236"/>
          <cell r="X236"/>
          <cell r="Y236"/>
          <cell r="Z236"/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  <cell r="AK236">
            <v>3</v>
          </cell>
          <cell r="AL236"/>
          <cell r="AM236"/>
          <cell r="AN236"/>
          <cell r="AO236"/>
          <cell r="AP236"/>
          <cell r="AQ236"/>
          <cell r="AR236"/>
          <cell r="AS236">
            <v>1</v>
          </cell>
          <cell r="AT236"/>
          <cell r="AU236"/>
          <cell r="AV236"/>
          <cell r="AW236"/>
          <cell r="AX236"/>
          <cell r="AY236"/>
          <cell r="AZ236">
            <v>4</v>
          </cell>
          <cell r="BA236"/>
          <cell r="BB236">
            <v>6</v>
          </cell>
        </row>
        <row r="237">
          <cell r="B237" t="str">
            <v>OBHRL11</v>
          </cell>
          <cell r="C237" t="str">
            <v>OB Herbal 60 mL (11)</v>
          </cell>
          <cell r="D237">
            <v>1</v>
          </cell>
          <cell r="E237" t="str">
            <v>botol</v>
          </cell>
          <cell r="F237"/>
          <cell r="G237"/>
          <cell r="H237"/>
          <cell r="I237">
            <v>11931.81818181818</v>
          </cell>
          <cell r="J237">
            <v>13125</v>
          </cell>
          <cell r="K237">
            <v>15750</v>
          </cell>
          <cell r="L237">
            <v>13200</v>
          </cell>
          <cell r="M237">
            <v>15800</v>
          </cell>
          <cell r="N237">
            <v>0</v>
          </cell>
          <cell r="O237"/>
          <cell r="P237">
            <v>0</v>
          </cell>
          <cell r="Q237" t="str">
            <v>AD002K21</v>
          </cell>
          <cell r="R237">
            <v>45231</v>
          </cell>
          <cell r="S237" t="str">
            <v>KP03/14</v>
          </cell>
          <cell r="T237" t="str">
            <v>PT KUDAMAS JAYA MAKMUR SENTOSA</v>
          </cell>
          <cell r="U237"/>
          <cell r="V237"/>
          <cell r="W237"/>
          <cell r="X237"/>
          <cell r="Y237"/>
          <cell r="Z237"/>
          <cell r="AA237"/>
          <cell r="AB237"/>
          <cell r="AC237"/>
          <cell r="AD237"/>
          <cell r="AE237"/>
          <cell r="AF237"/>
          <cell r="AG237"/>
          <cell r="AH237"/>
          <cell r="AI237"/>
          <cell r="AJ237"/>
          <cell r="AK237"/>
          <cell r="AL237"/>
          <cell r="AM237"/>
          <cell r="AN237"/>
          <cell r="AO237"/>
          <cell r="AP237"/>
          <cell r="AQ237"/>
          <cell r="AR237"/>
          <cell r="AS237"/>
          <cell r="AT237"/>
          <cell r="AU237"/>
          <cell r="AV237"/>
          <cell r="AW237"/>
          <cell r="AX237"/>
          <cell r="AY237"/>
          <cell r="AZ237">
            <v>0</v>
          </cell>
          <cell r="BA237"/>
          <cell r="BB237">
            <v>0</v>
          </cell>
        </row>
        <row r="238">
          <cell r="B238" t="str">
            <v>OBHRL12</v>
          </cell>
          <cell r="C238" t="str">
            <v>OB Herbal 60 mL (12)</v>
          </cell>
          <cell r="D238">
            <v>1</v>
          </cell>
          <cell r="E238" t="str">
            <v>botol</v>
          </cell>
          <cell r="F238"/>
          <cell r="G238"/>
          <cell r="H238"/>
          <cell r="I238">
            <v>11931.81818181818</v>
          </cell>
          <cell r="J238">
            <v>13125</v>
          </cell>
          <cell r="K238">
            <v>15750</v>
          </cell>
          <cell r="L238">
            <v>13200</v>
          </cell>
          <cell r="M238">
            <v>15800</v>
          </cell>
          <cell r="N238">
            <v>8</v>
          </cell>
          <cell r="O238"/>
          <cell r="P238">
            <v>8</v>
          </cell>
          <cell r="Q238" t="str">
            <v>AD013B22</v>
          </cell>
          <cell r="R238">
            <v>45323</v>
          </cell>
          <cell r="S238" t="str">
            <v>KP03/14</v>
          </cell>
          <cell r="T238" t="str">
            <v>PT KUDAMAS JAYA MAKMUR SENTOSA</v>
          </cell>
          <cell r="U238"/>
          <cell r="V238"/>
          <cell r="W238"/>
          <cell r="X238"/>
          <cell r="Y238"/>
          <cell r="Z238"/>
          <cell r="AA238"/>
          <cell r="AB238"/>
          <cell r="AC238">
            <v>2</v>
          </cell>
          <cell r="AD238"/>
          <cell r="AE238"/>
          <cell r="AF238"/>
          <cell r="AG238"/>
          <cell r="AH238"/>
          <cell r="AI238"/>
          <cell r="AJ238"/>
          <cell r="AK238"/>
          <cell r="AL238"/>
          <cell r="AM238"/>
          <cell r="AN238"/>
          <cell r="AO238"/>
          <cell r="AP238"/>
          <cell r="AQ238"/>
          <cell r="AR238"/>
          <cell r="AS238"/>
          <cell r="AT238"/>
          <cell r="AU238"/>
          <cell r="AV238"/>
          <cell r="AW238"/>
          <cell r="AX238"/>
          <cell r="AY238"/>
          <cell r="AZ238">
            <v>2</v>
          </cell>
          <cell r="BA238"/>
          <cell r="BB238">
            <v>6</v>
          </cell>
        </row>
        <row r="239">
          <cell r="B239" t="str">
            <v>OMEIJ3</v>
          </cell>
          <cell r="C239" t="str">
            <v>Omeprazole 2% (10mL) Injeksi (3)</v>
          </cell>
          <cell r="D239">
            <v>1</v>
          </cell>
          <cell r="E239" t="str">
            <v>vial</v>
          </cell>
          <cell r="F239"/>
          <cell r="G239"/>
          <cell r="H239"/>
          <cell r="I239">
            <v>13759.999999999998</v>
          </cell>
          <cell r="J239">
            <v>15136</v>
          </cell>
          <cell r="K239">
            <v>18163.2</v>
          </cell>
          <cell r="L239">
            <v>15200</v>
          </cell>
          <cell r="M239">
            <v>18200</v>
          </cell>
          <cell r="N239">
            <v>3</v>
          </cell>
          <cell r="O239"/>
          <cell r="P239">
            <v>3</v>
          </cell>
          <cell r="Q239" t="str">
            <v>PSN73750</v>
          </cell>
          <cell r="R239">
            <v>45992</v>
          </cell>
          <cell r="S239" t="str">
            <v>KP04/4</v>
          </cell>
          <cell r="T239" t="str">
            <v>PT KUDAMAS JAYA MAKMUR SENTOSA</v>
          </cell>
          <cell r="U239"/>
          <cell r="V239"/>
          <cell r="W239"/>
          <cell r="X239"/>
          <cell r="Y239"/>
          <cell r="Z239"/>
          <cell r="AA239"/>
          <cell r="AB239"/>
          <cell r="AC239"/>
          <cell r="AD239"/>
          <cell r="AE239"/>
          <cell r="AF239">
            <v>1</v>
          </cell>
          <cell r="AG239"/>
          <cell r="AH239"/>
          <cell r="AI239"/>
          <cell r="AJ239"/>
          <cell r="AK239"/>
          <cell r="AL239"/>
          <cell r="AM239"/>
          <cell r="AN239"/>
          <cell r="AO239"/>
          <cell r="AP239"/>
          <cell r="AQ239"/>
          <cell r="AR239"/>
          <cell r="AS239"/>
          <cell r="AT239"/>
          <cell r="AU239"/>
          <cell r="AV239"/>
          <cell r="AW239"/>
          <cell r="AX239">
            <v>1</v>
          </cell>
          <cell r="AY239">
            <v>1</v>
          </cell>
          <cell r="AZ239">
            <v>3</v>
          </cell>
          <cell r="BA239"/>
          <cell r="BB239">
            <v>0</v>
          </cell>
        </row>
        <row r="240">
          <cell r="B240" t="str">
            <v>OMZ6</v>
          </cell>
          <cell r="C240" t="str">
            <v>Omeprazole kapsul 20 mg (6)</v>
          </cell>
          <cell r="D240">
            <v>100</v>
          </cell>
          <cell r="E240" t="str">
            <v>tablet</v>
          </cell>
          <cell r="F240"/>
          <cell r="G240"/>
          <cell r="H240"/>
          <cell r="I240">
            <v>214.89105454545458</v>
          </cell>
          <cell r="J240">
            <v>236.38016000000005</v>
          </cell>
          <cell r="K240">
            <v>283.65619200000003</v>
          </cell>
          <cell r="L240">
            <v>300</v>
          </cell>
          <cell r="M240">
            <v>300</v>
          </cell>
          <cell r="N240">
            <v>50</v>
          </cell>
          <cell r="O240"/>
          <cell r="P240">
            <v>50</v>
          </cell>
          <cell r="Q240" t="str">
            <v xml:space="preserve"> 220206280</v>
          </cell>
          <cell r="R240">
            <v>45323</v>
          </cell>
          <cell r="S240" t="str">
            <v>KP03/3</v>
          </cell>
          <cell r="T240" t="str">
            <v>PT PLANET EXCELENCIA PHARMACY</v>
          </cell>
          <cell r="U240"/>
          <cell r="V240"/>
          <cell r="W240"/>
          <cell r="X240"/>
          <cell r="Y240"/>
          <cell r="Z240"/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  <cell r="AK240"/>
          <cell r="AL240"/>
          <cell r="AM240"/>
          <cell r="AN240"/>
          <cell r="AO240"/>
          <cell r="AP240"/>
          <cell r="AQ240"/>
          <cell r="AR240"/>
          <cell r="AS240"/>
          <cell r="AT240"/>
          <cell r="AU240"/>
          <cell r="AV240"/>
          <cell r="AW240"/>
          <cell r="AX240"/>
          <cell r="AY240"/>
          <cell r="AZ240">
            <v>0</v>
          </cell>
          <cell r="BA240"/>
          <cell r="BB240">
            <v>50</v>
          </cell>
        </row>
        <row r="241">
          <cell r="B241" t="str">
            <v>OMZ7</v>
          </cell>
          <cell r="C241" t="str">
            <v>Omeprazole kapsul 20 mg (7)</v>
          </cell>
          <cell r="D241">
            <v>100</v>
          </cell>
          <cell r="E241" t="str">
            <v>tablet</v>
          </cell>
          <cell r="F241"/>
          <cell r="G241"/>
          <cell r="H241"/>
          <cell r="I241">
            <v>371.2</v>
          </cell>
          <cell r="J241">
            <v>408.32</v>
          </cell>
          <cell r="K241">
            <v>489.98399999999998</v>
          </cell>
          <cell r="L241">
            <v>500</v>
          </cell>
          <cell r="M241">
            <v>500</v>
          </cell>
          <cell r="N241">
            <v>185</v>
          </cell>
          <cell r="O241"/>
          <cell r="P241">
            <v>185</v>
          </cell>
          <cell r="Q241" t="str">
            <v>2201038</v>
          </cell>
          <cell r="R241">
            <v>45292</v>
          </cell>
          <cell r="S241" t="str">
            <v>KP04/5</v>
          </cell>
          <cell r="T241" t="str">
            <v>PT PENTA VALENT</v>
          </cell>
          <cell r="U241"/>
          <cell r="V241"/>
          <cell r="W241"/>
          <cell r="X241"/>
          <cell r="Y241"/>
          <cell r="Z241"/>
          <cell r="AA241"/>
          <cell r="AB241"/>
          <cell r="AC241">
            <v>55</v>
          </cell>
          <cell r="AD241">
            <v>70</v>
          </cell>
          <cell r="AE241">
            <v>60</v>
          </cell>
          <cell r="AF241"/>
          <cell r="AG241"/>
          <cell r="AH241"/>
          <cell r="AI241"/>
          <cell r="AJ241"/>
          <cell r="AK241"/>
          <cell r="AL241"/>
          <cell r="AM241"/>
          <cell r="AN241"/>
          <cell r="AO241"/>
          <cell r="AP241"/>
          <cell r="AQ241"/>
          <cell r="AR241"/>
          <cell r="AS241"/>
          <cell r="AT241"/>
          <cell r="AU241"/>
          <cell r="AV241"/>
          <cell r="AW241"/>
          <cell r="AX241"/>
          <cell r="AY241"/>
          <cell r="AZ241">
            <v>185</v>
          </cell>
          <cell r="BA241"/>
          <cell r="BB241">
            <v>0</v>
          </cell>
        </row>
        <row r="242">
          <cell r="B242" t="str">
            <v>OMZ8</v>
          </cell>
          <cell r="C242" t="str">
            <v>Omeprazole kapsul 20 mg (8)</v>
          </cell>
          <cell r="D242">
            <v>30</v>
          </cell>
          <cell r="E242" t="str">
            <v>tablet</v>
          </cell>
          <cell r="F242"/>
          <cell r="G242"/>
          <cell r="H242"/>
          <cell r="I242">
            <v>336.36363636363632</v>
          </cell>
          <cell r="J242">
            <v>370</v>
          </cell>
          <cell r="K242">
            <v>444</v>
          </cell>
          <cell r="L242">
            <v>400</v>
          </cell>
          <cell r="M242">
            <v>500</v>
          </cell>
          <cell r="N242"/>
          <cell r="O242">
            <v>510</v>
          </cell>
          <cell r="P242">
            <v>510</v>
          </cell>
          <cell r="Q242" t="str">
            <v>20223</v>
          </cell>
          <cell r="R242">
            <v>46082</v>
          </cell>
          <cell r="S242" t="str">
            <v>KP05/2</v>
          </cell>
          <cell r="T242" t="str">
            <v>PT KUDAMAS JAYA MAKMUR SENTOSA</v>
          </cell>
          <cell r="U242"/>
          <cell r="V242"/>
          <cell r="W242"/>
          <cell r="X242"/>
          <cell r="Y242"/>
          <cell r="Z242"/>
          <cell r="AA242"/>
          <cell r="AB242"/>
          <cell r="AC242"/>
          <cell r="AD242"/>
          <cell r="AE242"/>
          <cell r="AF242">
            <v>40</v>
          </cell>
          <cell r="AG242">
            <v>55</v>
          </cell>
          <cell r="AH242"/>
          <cell r="AI242"/>
          <cell r="AJ242"/>
          <cell r="AK242">
            <v>20</v>
          </cell>
          <cell r="AL242">
            <v>30</v>
          </cell>
          <cell r="AM242">
            <v>10</v>
          </cell>
          <cell r="AN242">
            <v>30</v>
          </cell>
          <cell r="AO242"/>
          <cell r="AP242"/>
          <cell r="AQ242">
            <v>75</v>
          </cell>
          <cell r="AR242">
            <v>20</v>
          </cell>
          <cell r="AS242">
            <v>50</v>
          </cell>
          <cell r="AT242"/>
          <cell r="AU242">
            <v>10</v>
          </cell>
          <cell r="AV242"/>
          <cell r="AW242"/>
          <cell r="AX242">
            <v>20</v>
          </cell>
          <cell r="AY242">
            <v>60</v>
          </cell>
          <cell r="AZ242">
            <v>420</v>
          </cell>
          <cell r="BA242"/>
          <cell r="BB242">
            <v>90</v>
          </cell>
        </row>
        <row r="243">
          <cell r="B243" t="str">
            <v>ONDJ1</v>
          </cell>
          <cell r="C243" t="str">
            <v>Ondansetron 2 mg/ mL (2 mL)</v>
          </cell>
          <cell r="D243">
            <v>5</v>
          </cell>
          <cell r="E243" t="str">
            <v>ampul</v>
          </cell>
          <cell r="F243"/>
          <cell r="G243"/>
          <cell r="H243"/>
          <cell r="I243">
            <v>5000</v>
          </cell>
          <cell r="J243">
            <v>5500</v>
          </cell>
          <cell r="K243">
            <v>6600</v>
          </cell>
          <cell r="L243">
            <v>5500</v>
          </cell>
          <cell r="M243">
            <v>6600</v>
          </cell>
          <cell r="N243">
            <v>3</v>
          </cell>
          <cell r="O243"/>
          <cell r="P243">
            <v>3</v>
          </cell>
          <cell r="Q243" t="str">
            <v>IODSA10003-2</v>
          </cell>
          <cell r="R243"/>
          <cell r="S243" t="str">
            <v>KP11/9</v>
          </cell>
          <cell r="T243" t="str">
            <v>PT.ENSEVAL PUTERA MEGATRADING</v>
          </cell>
          <cell r="U243"/>
          <cell r="V243"/>
          <cell r="W243"/>
          <cell r="X243"/>
          <cell r="Y243"/>
          <cell r="Z243"/>
          <cell r="AA243"/>
          <cell r="AB243"/>
          <cell r="AC243"/>
          <cell r="AD243"/>
          <cell r="AE243"/>
          <cell r="AF243">
            <v>1</v>
          </cell>
          <cell r="AG243"/>
          <cell r="AH243"/>
          <cell r="AI243"/>
          <cell r="AJ243"/>
          <cell r="AK243"/>
          <cell r="AL243"/>
          <cell r="AM243"/>
          <cell r="AN243"/>
          <cell r="AO243"/>
          <cell r="AP243"/>
          <cell r="AQ243"/>
          <cell r="AR243"/>
          <cell r="AS243"/>
          <cell r="AT243"/>
          <cell r="AU243"/>
          <cell r="AV243"/>
          <cell r="AW243"/>
          <cell r="AX243"/>
          <cell r="AY243"/>
          <cell r="AZ243">
            <v>1</v>
          </cell>
          <cell r="BA243"/>
          <cell r="BB243">
            <v>2</v>
          </cell>
        </row>
        <row r="244">
          <cell r="B244" t="str">
            <v>ORLT15</v>
          </cell>
          <cell r="C244" t="str">
            <v>Oralit 200 mL sachet (5)</v>
          </cell>
          <cell r="D244">
            <v>100</v>
          </cell>
          <cell r="E244" t="str">
            <v>sachet</v>
          </cell>
          <cell r="F244"/>
          <cell r="G244"/>
          <cell r="H244"/>
          <cell r="I244">
            <v>345.5</v>
          </cell>
          <cell r="J244">
            <v>380.05</v>
          </cell>
          <cell r="K244">
            <v>456.06</v>
          </cell>
          <cell r="L244">
            <v>400</v>
          </cell>
          <cell r="M244">
            <v>500</v>
          </cell>
          <cell r="N244">
            <v>223</v>
          </cell>
          <cell r="O244"/>
          <cell r="P244">
            <v>223</v>
          </cell>
          <cell r="Q244" t="str">
            <v>26373166CC</v>
          </cell>
          <cell r="R244">
            <v>45169</v>
          </cell>
          <cell r="S244">
            <v>2802617390</v>
          </cell>
          <cell r="T244" t="str">
            <v>PT KIMIA FARMA</v>
          </cell>
          <cell r="U244"/>
          <cell r="V244"/>
          <cell r="W244"/>
          <cell r="X244"/>
          <cell r="Y244"/>
          <cell r="Z244"/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  <cell r="AN244"/>
          <cell r="AO244"/>
          <cell r="AP244"/>
          <cell r="AQ244"/>
          <cell r="AR244"/>
          <cell r="AS244"/>
          <cell r="AT244"/>
          <cell r="AU244"/>
          <cell r="AV244"/>
          <cell r="AW244"/>
          <cell r="AX244"/>
          <cell r="AY244"/>
          <cell r="AZ244">
            <v>0</v>
          </cell>
          <cell r="BA244"/>
          <cell r="BB244">
            <v>223</v>
          </cell>
        </row>
        <row r="245">
          <cell r="B245" t="str">
            <v>ORLT16</v>
          </cell>
          <cell r="C245" t="str">
            <v>Oralit 200 mL sachet (6)/FEFO</v>
          </cell>
          <cell r="D245">
            <v>100</v>
          </cell>
          <cell r="E245" t="str">
            <v>sachet</v>
          </cell>
          <cell r="F245"/>
          <cell r="G245"/>
          <cell r="H245"/>
          <cell r="I245">
            <v>718.55</v>
          </cell>
          <cell r="J245">
            <v>790.40499999999997</v>
          </cell>
          <cell r="K245">
            <v>948.48599999999988</v>
          </cell>
          <cell r="L245">
            <v>800</v>
          </cell>
          <cell r="M245">
            <v>1000</v>
          </cell>
          <cell r="N245">
            <v>204</v>
          </cell>
          <cell r="O245"/>
          <cell r="P245">
            <v>204</v>
          </cell>
          <cell r="Q245" t="str">
            <v>J92699B</v>
          </cell>
          <cell r="R245">
            <v>44846</v>
          </cell>
          <cell r="S245" t="str">
            <v>KP01/008</v>
          </cell>
          <cell r="T245" t="str">
            <v>PT KIMIA FARMA</v>
          </cell>
          <cell r="U245"/>
          <cell r="V245"/>
          <cell r="W245"/>
          <cell r="X245"/>
          <cell r="Y245"/>
          <cell r="Z245"/>
          <cell r="AA245"/>
          <cell r="AB245"/>
          <cell r="AC245"/>
          <cell r="AD245"/>
          <cell r="AE245"/>
          <cell r="AF245"/>
          <cell r="AG245"/>
          <cell r="AH245"/>
          <cell r="AI245"/>
          <cell r="AJ245"/>
          <cell r="AK245"/>
          <cell r="AL245"/>
          <cell r="AM245"/>
          <cell r="AN245"/>
          <cell r="AO245"/>
          <cell r="AP245"/>
          <cell r="AQ245"/>
          <cell r="AR245"/>
          <cell r="AS245"/>
          <cell r="AT245"/>
          <cell r="AU245"/>
          <cell r="AV245"/>
          <cell r="AW245"/>
          <cell r="AX245"/>
          <cell r="AY245"/>
          <cell r="AZ245">
            <v>0</v>
          </cell>
          <cell r="BA245"/>
          <cell r="BB245">
            <v>204</v>
          </cell>
        </row>
        <row r="246">
          <cell r="B246" t="str">
            <v>PCTD1</v>
          </cell>
          <cell r="C246" t="str">
            <v>Paracetamol Drop 15 mL</v>
          </cell>
          <cell r="D246">
            <v>1</v>
          </cell>
          <cell r="E246" t="str">
            <v>botol</v>
          </cell>
          <cell r="F246"/>
          <cell r="G246"/>
          <cell r="H246"/>
          <cell r="I246">
            <v>6170.9090909090901</v>
          </cell>
          <cell r="J246">
            <v>6788</v>
          </cell>
          <cell r="K246">
            <v>8145.5999999999995</v>
          </cell>
          <cell r="L246">
            <v>6800</v>
          </cell>
          <cell r="M246">
            <v>8200</v>
          </cell>
          <cell r="N246">
            <v>3</v>
          </cell>
          <cell r="O246"/>
          <cell r="P246">
            <v>3</v>
          </cell>
          <cell r="Q246" t="str">
            <v>S1205BA</v>
          </cell>
          <cell r="R246">
            <v>45261</v>
          </cell>
          <cell r="S246" t="str">
            <v>KP02/9</v>
          </cell>
          <cell r="T246" t="str">
            <v>PT PLANET EXCELENCIA PHARMACY</v>
          </cell>
          <cell r="U246"/>
          <cell r="V246"/>
          <cell r="W246"/>
          <cell r="X246"/>
          <cell r="Y246"/>
          <cell r="Z246"/>
          <cell r="AA246"/>
          <cell r="AB246"/>
          <cell r="AC246"/>
          <cell r="AD246"/>
          <cell r="AE246"/>
          <cell r="AF246"/>
          <cell r="AG246"/>
          <cell r="AH246"/>
          <cell r="AI246"/>
          <cell r="AJ246"/>
          <cell r="AK246"/>
          <cell r="AL246"/>
          <cell r="AM246"/>
          <cell r="AN246"/>
          <cell r="AO246"/>
          <cell r="AP246"/>
          <cell r="AQ246"/>
          <cell r="AR246"/>
          <cell r="AS246">
            <v>1</v>
          </cell>
          <cell r="AT246"/>
          <cell r="AU246">
            <v>1</v>
          </cell>
          <cell r="AV246"/>
          <cell r="AW246"/>
          <cell r="AX246"/>
          <cell r="AY246"/>
          <cell r="AZ246">
            <v>2</v>
          </cell>
          <cell r="BA246"/>
          <cell r="BB246">
            <v>1</v>
          </cell>
        </row>
        <row r="247">
          <cell r="B247" t="str">
            <v>PCTS2</v>
          </cell>
          <cell r="C247" t="str">
            <v>Paracetamol Syrup 120mg/5mL (60mL) (2)</v>
          </cell>
          <cell r="D247">
            <v>1</v>
          </cell>
          <cell r="E247" t="str">
            <v>botol</v>
          </cell>
          <cell r="F247"/>
          <cell r="G247"/>
          <cell r="H247"/>
          <cell r="I247">
            <v>4773</v>
          </cell>
          <cell r="J247">
            <v>5250.3</v>
          </cell>
          <cell r="K247">
            <v>6300.36</v>
          </cell>
          <cell r="L247">
            <v>5300</v>
          </cell>
          <cell r="M247">
            <v>6400</v>
          </cell>
          <cell r="N247">
            <v>2</v>
          </cell>
          <cell r="O247"/>
          <cell r="P247">
            <v>2</v>
          </cell>
          <cell r="Q247" t="str">
            <v>004212</v>
          </cell>
          <cell r="R247">
            <v>45809</v>
          </cell>
          <cell r="S247" t="str">
            <v>KP10/7</v>
          </cell>
          <cell r="T247" t="str">
            <v>PT.SINGGASANA WITRA SURYAMAS</v>
          </cell>
          <cell r="U247"/>
          <cell r="V247"/>
          <cell r="W247"/>
          <cell r="X247"/>
          <cell r="Y247"/>
          <cell r="Z247"/>
          <cell r="AA247"/>
          <cell r="AB247"/>
          <cell r="AC247"/>
          <cell r="AD247"/>
          <cell r="AE247"/>
          <cell r="AF247"/>
          <cell r="AG247"/>
          <cell r="AH247"/>
          <cell r="AI247"/>
          <cell r="AJ247"/>
          <cell r="AK247"/>
          <cell r="AL247">
            <v>2</v>
          </cell>
          <cell r="AM247"/>
          <cell r="AN247"/>
          <cell r="AO247"/>
          <cell r="AP247"/>
          <cell r="AQ247"/>
          <cell r="AR247"/>
          <cell r="AS247"/>
          <cell r="AT247"/>
          <cell r="AU247"/>
          <cell r="AV247"/>
          <cell r="AW247"/>
          <cell r="AX247"/>
          <cell r="AY247"/>
          <cell r="AZ247">
            <v>2</v>
          </cell>
          <cell r="BA247"/>
          <cell r="BB247">
            <v>0</v>
          </cell>
        </row>
        <row r="248">
          <cell r="B248" t="str">
            <v>PCTS3</v>
          </cell>
          <cell r="C248" t="str">
            <v>Paracetamol Syrup 120mg/5mL (60mL) (3)</v>
          </cell>
          <cell r="D248">
            <v>1</v>
          </cell>
          <cell r="E248" t="str">
            <v>botol</v>
          </cell>
          <cell r="F248"/>
          <cell r="G248"/>
          <cell r="H248"/>
          <cell r="I248">
            <v>2500</v>
          </cell>
          <cell r="J248">
            <v>2750</v>
          </cell>
          <cell r="K248">
            <v>3300</v>
          </cell>
          <cell r="L248">
            <v>2800</v>
          </cell>
          <cell r="M248">
            <v>3300</v>
          </cell>
          <cell r="N248">
            <v>1</v>
          </cell>
          <cell r="O248"/>
          <cell r="P248">
            <v>1</v>
          </cell>
          <cell r="Q248" t="str">
            <v>A12079</v>
          </cell>
          <cell r="R248">
            <v>45597</v>
          </cell>
          <cell r="S248" t="str">
            <v>KP01/03</v>
          </cell>
          <cell r="T248" t="str">
            <v>PT KUDAMAS JAYA MAKMUR SENTOSA</v>
          </cell>
          <cell r="U248"/>
          <cell r="V248"/>
          <cell r="W248"/>
          <cell r="X248"/>
          <cell r="Y248"/>
          <cell r="Z248"/>
          <cell r="AA248"/>
          <cell r="AB248"/>
          <cell r="AC248">
            <v>1</v>
          </cell>
          <cell r="AD248"/>
          <cell r="AE248"/>
          <cell r="AF248"/>
          <cell r="AG248"/>
          <cell r="AH248"/>
          <cell r="AI248"/>
          <cell r="AJ248"/>
          <cell r="AK248"/>
          <cell r="AL248"/>
          <cell r="AM248"/>
          <cell r="AN248"/>
          <cell r="AO248"/>
          <cell r="AP248"/>
          <cell r="AQ248"/>
          <cell r="AR248"/>
          <cell r="AS248"/>
          <cell r="AT248"/>
          <cell r="AU248"/>
          <cell r="AV248"/>
          <cell r="AW248"/>
          <cell r="AX248"/>
          <cell r="AY248"/>
          <cell r="AZ248">
            <v>1</v>
          </cell>
          <cell r="BA248"/>
          <cell r="BB248">
            <v>0</v>
          </cell>
        </row>
        <row r="249">
          <cell r="B249" t="str">
            <v>PRCT17</v>
          </cell>
          <cell r="C249" t="str">
            <v>Paracetamol tablet 500mg (PCT) (17)</v>
          </cell>
          <cell r="D249">
            <v>100</v>
          </cell>
          <cell r="E249" t="str">
            <v>tablet</v>
          </cell>
          <cell r="F249"/>
          <cell r="G249"/>
          <cell r="H249"/>
          <cell r="I249">
            <v>184</v>
          </cell>
          <cell r="J249">
            <v>202.4</v>
          </cell>
          <cell r="K249">
            <v>242.88</v>
          </cell>
          <cell r="L249">
            <v>300</v>
          </cell>
          <cell r="M249">
            <v>300</v>
          </cell>
          <cell r="N249">
            <v>0</v>
          </cell>
          <cell r="O249"/>
          <cell r="P249">
            <v>0</v>
          </cell>
          <cell r="Q249" t="str">
            <v>00821K0250</v>
          </cell>
          <cell r="R249">
            <v>46327</v>
          </cell>
          <cell r="S249" t="str">
            <v>KP03/8</v>
          </cell>
          <cell r="T249" t="str">
            <v>PT PENTA VALENT</v>
          </cell>
          <cell r="U249"/>
          <cell r="V249"/>
          <cell r="W249"/>
          <cell r="X249"/>
          <cell r="Y249"/>
          <cell r="Z249"/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  <cell r="AK249"/>
          <cell r="AL249"/>
          <cell r="AM249"/>
          <cell r="AN249"/>
          <cell r="AO249"/>
          <cell r="AP249"/>
          <cell r="AQ249"/>
          <cell r="AR249"/>
          <cell r="AS249"/>
          <cell r="AT249"/>
          <cell r="AU249"/>
          <cell r="AV249"/>
          <cell r="AW249"/>
          <cell r="AX249"/>
          <cell r="AY249"/>
          <cell r="AZ249">
            <v>0</v>
          </cell>
          <cell r="BA249"/>
          <cell r="BB249">
            <v>0</v>
          </cell>
        </row>
        <row r="250">
          <cell r="B250" t="str">
            <v>PRCT18</v>
          </cell>
          <cell r="C250" t="str">
            <v>Paracetamol tablet 500mg (PCT) (18)</v>
          </cell>
          <cell r="D250">
            <v>100</v>
          </cell>
          <cell r="E250" t="str">
            <v>tablet</v>
          </cell>
          <cell r="F250"/>
          <cell r="G250"/>
          <cell r="H250"/>
          <cell r="I250">
            <v>167.5</v>
          </cell>
          <cell r="J250">
            <v>184.25000000000003</v>
          </cell>
          <cell r="K250">
            <v>221.10000000000002</v>
          </cell>
          <cell r="L250">
            <v>200</v>
          </cell>
          <cell r="M250">
            <v>300</v>
          </cell>
          <cell r="N250">
            <v>200</v>
          </cell>
          <cell r="O250"/>
          <cell r="P250">
            <v>200</v>
          </cell>
          <cell r="Q250" t="str">
            <v>020624</v>
          </cell>
          <cell r="R250">
            <v>46419</v>
          </cell>
          <cell r="S250" t="str">
            <v>KP04/2</v>
          </cell>
          <cell r="T250" t="str">
            <v>PT SINGGASANA WITRA SURYAMAS</v>
          </cell>
          <cell r="U250"/>
          <cell r="V250"/>
          <cell r="W250"/>
          <cell r="X250"/>
          <cell r="Y250"/>
          <cell r="Z250"/>
          <cell r="AA250"/>
          <cell r="AB250"/>
          <cell r="AC250"/>
          <cell r="AD250"/>
          <cell r="AE250"/>
          <cell r="AF250"/>
          <cell r="AG250">
            <v>10</v>
          </cell>
          <cell r="AH250"/>
          <cell r="AI250"/>
          <cell r="AJ250"/>
          <cell r="AK250"/>
          <cell r="AL250"/>
          <cell r="AM250"/>
          <cell r="AN250"/>
          <cell r="AO250"/>
          <cell r="AP250"/>
          <cell r="AQ250"/>
          <cell r="AR250"/>
          <cell r="AS250">
            <v>5</v>
          </cell>
          <cell r="AT250"/>
          <cell r="AU250">
            <v>40</v>
          </cell>
          <cell r="AV250"/>
          <cell r="AW250"/>
          <cell r="AX250">
            <v>35</v>
          </cell>
          <cell r="AY250">
            <v>40</v>
          </cell>
          <cell r="AZ250">
            <v>130</v>
          </cell>
          <cell r="BA250"/>
          <cell r="BB250">
            <v>70</v>
          </cell>
        </row>
        <row r="251">
          <cell r="B251" t="str">
            <v>PRCT19</v>
          </cell>
          <cell r="C251" t="str">
            <v>Paracetamol tablet 500mg (PCT) (19)</v>
          </cell>
          <cell r="D251">
            <v>100</v>
          </cell>
          <cell r="E251" t="str">
            <v>tablet</v>
          </cell>
          <cell r="F251"/>
          <cell r="G251"/>
          <cell r="H251"/>
          <cell r="I251">
            <v>167.5</v>
          </cell>
          <cell r="J251">
            <v>184.25000000000003</v>
          </cell>
          <cell r="K251">
            <v>221.10000000000002</v>
          </cell>
          <cell r="L251">
            <v>200</v>
          </cell>
          <cell r="M251">
            <v>300</v>
          </cell>
          <cell r="N251">
            <v>170</v>
          </cell>
          <cell r="O251"/>
          <cell r="P251">
            <v>170</v>
          </cell>
          <cell r="Q251" t="str">
            <v>019924</v>
          </cell>
          <cell r="R251">
            <v>46419</v>
          </cell>
          <cell r="S251" t="str">
            <v>KP04/2</v>
          </cell>
          <cell r="T251" t="str">
            <v>PT SINGGASANA WITRA SURYAMAS</v>
          </cell>
          <cell r="U251"/>
          <cell r="V251"/>
          <cell r="W251"/>
          <cell r="X251"/>
          <cell r="Y251"/>
          <cell r="Z251"/>
          <cell r="AA251"/>
          <cell r="AB251"/>
          <cell r="AC251"/>
          <cell r="AD251">
            <v>70</v>
          </cell>
          <cell r="AE251">
            <v>15</v>
          </cell>
          <cell r="AF251">
            <v>65</v>
          </cell>
          <cell r="AG251">
            <v>20</v>
          </cell>
          <cell r="AH251"/>
          <cell r="AI251"/>
          <cell r="AJ251"/>
          <cell r="AK251"/>
          <cell r="AL251"/>
          <cell r="AM251"/>
          <cell r="AN251"/>
          <cell r="AO251"/>
          <cell r="AP251"/>
          <cell r="AQ251"/>
          <cell r="AR251"/>
          <cell r="AS251"/>
          <cell r="AT251"/>
          <cell r="AU251"/>
          <cell r="AV251"/>
          <cell r="AW251"/>
          <cell r="AX251"/>
          <cell r="AY251"/>
          <cell r="AZ251">
            <v>170</v>
          </cell>
          <cell r="BA251"/>
          <cell r="BB251">
            <v>0</v>
          </cell>
        </row>
        <row r="252">
          <cell r="B252" t="str">
            <v>PRCT20</v>
          </cell>
          <cell r="C252" t="str">
            <v>Paracetamol tablet 500mg (PCT) (20)</v>
          </cell>
          <cell r="D252">
            <v>100</v>
          </cell>
          <cell r="E252" t="str">
            <v>tablet</v>
          </cell>
          <cell r="F252"/>
          <cell r="G252"/>
          <cell r="H252"/>
          <cell r="I252">
            <v>220</v>
          </cell>
          <cell r="J252">
            <v>242.00000000000003</v>
          </cell>
          <cell r="K252">
            <v>290.40000000000003</v>
          </cell>
          <cell r="L252">
            <v>300</v>
          </cell>
          <cell r="M252">
            <v>300</v>
          </cell>
          <cell r="N252"/>
          <cell r="O252">
            <v>200</v>
          </cell>
          <cell r="P252">
            <v>200</v>
          </cell>
          <cell r="Q252" t="str">
            <v xml:space="preserve"> 00822B0020</v>
          </cell>
          <cell r="R252">
            <v>46419</v>
          </cell>
          <cell r="S252" t="str">
            <v>KP05/5</v>
          </cell>
          <cell r="T252" t="str">
            <v>PT Penta Valent</v>
          </cell>
          <cell r="U252"/>
          <cell r="V252"/>
          <cell r="W252"/>
          <cell r="X252"/>
          <cell r="Y252"/>
          <cell r="Z252"/>
          <cell r="AA252"/>
          <cell r="AB252"/>
          <cell r="AC252"/>
          <cell r="AD252"/>
          <cell r="AE252"/>
          <cell r="AF252"/>
          <cell r="AG252"/>
          <cell r="AH252"/>
          <cell r="AI252"/>
          <cell r="AJ252"/>
          <cell r="AK252">
            <v>30</v>
          </cell>
          <cell r="AL252">
            <v>70</v>
          </cell>
          <cell r="AM252">
            <v>20</v>
          </cell>
          <cell r="AN252">
            <v>15</v>
          </cell>
          <cell r="AO252"/>
          <cell r="AP252"/>
          <cell r="AQ252">
            <v>20</v>
          </cell>
          <cell r="AR252">
            <v>10</v>
          </cell>
          <cell r="AS252">
            <v>35</v>
          </cell>
          <cell r="AT252"/>
          <cell r="AU252"/>
          <cell r="AV252"/>
          <cell r="AW252"/>
          <cell r="AX252"/>
          <cell r="AY252"/>
          <cell r="AZ252">
            <v>200</v>
          </cell>
          <cell r="BA252"/>
          <cell r="BB252">
            <v>0</v>
          </cell>
        </row>
        <row r="253">
          <cell r="B253" t="str">
            <v>PHEINJ1</v>
          </cell>
          <cell r="C253" t="str">
            <v>Phenobarbital Injeksi 50mg/mL</v>
          </cell>
          <cell r="D253">
            <v>30</v>
          </cell>
          <cell r="E253" t="str">
            <v>ampul</v>
          </cell>
          <cell r="F253"/>
          <cell r="G253"/>
          <cell r="H253"/>
          <cell r="I253">
            <v>1801.8333333333333</v>
          </cell>
          <cell r="J253">
            <v>1982.0166666666667</v>
          </cell>
          <cell r="K253">
            <v>2378.42</v>
          </cell>
          <cell r="L253">
            <v>2000</v>
          </cell>
          <cell r="M253">
            <v>2400</v>
          </cell>
          <cell r="N253">
            <v>30</v>
          </cell>
          <cell r="O253"/>
          <cell r="P253">
            <v>30</v>
          </cell>
          <cell r="Q253" t="str">
            <v>26803001-2</v>
          </cell>
          <cell r="R253">
            <v>45017</v>
          </cell>
          <cell r="S253" t="str">
            <v>FKT/BDG/2019/00018408</v>
          </cell>
          <cell r="T253" t="str">
            <v>PT RAJAWALI NURSINDO</v>
          </cell>
          <cell r="U253"/>
          <cell r="V253"/>
          <cell r="W253"/>
          <cell r="X253"/>
          <cell r="Y253"/>
          <cell r="Z253"/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  <cell r="AK253"/>
          <cell r="AL253"/>
          <cell r="AM253"/>
          <cell r="AN253"/>
          <cell r="AO253"/>
          <cell r="AP253"/>
          <cell r="AQ253"/>
          <cell r="AR253"/>
          <cell r="AS253"/>
          <cell r="AT253"/>
          <cell r="AU253"/>
          <cell r="AV253"/>
          <cell r="AW253"/>
          <cell r="AX253"/>
          <cell r="AY253"/>
          <cell r="AZ253">
            <v>0</v>
          </cell>
          <cell r="BA253"/>
          <cell r="BB253">
            <v>30</v>
          </cell>
        </row>
        <row r="254">
          <cell r="B254" t="str">
            <v>PNBTL1</v>
          </cell>
          <cell r="C254" t="str">
            <v>Phenobarbital tablet 30 mg</v>
          </cell>
          <cell r="D254">
            <v>100</v>
          </cell>
          <cell r="E254" t="str">
            <v>tablet</v>
          </cell>
          <cell r="F254"/>
          <cell r="G254"/>
          <cell r="H254"/>
          <cell r="I254">
            <v>218.18</v>
          </cell>
          <cell r="J254">
            <v>239.99800000000002</v>
          </cell>
          <cell r="K254">
            <v>287.99760000000003</v>
          </cell>
          <cell r="L254">
            <v>300</v>
          </cell>
          <cell r="M254">
            <v>300</v>
          </cell>
          <cell r="N254">
            <v>40</v>
          </cell>
          <cell r="O254"/>
          <cell r="P254">
            <v>40</v>
          </cell>
          <cell r="Q254" t="str">
            <v>H81563B</v>
          </cell>
          <cell r="R254">
            <v>45121</v>
          </cell>
          <cell r="S254">
            <v>0</v>
          </cell>
          <cell r="T254" t="str">
            <v>PT KIMIA FARMA</v>
          </cell>
          <cell r="U254"/>
          <cell r="V254"/>
          <cell r="W254"/>
          <cell r="X254"/>
          <cell r="Y254"/>
          <cell r="Z254"/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  <cell r="AK254"/>
          <cell r="AL254"/>
          <cell r="AM254"/>
          <cell r="AN254"/>
          <cell r="AO254"/>
          <cell r="AP254"/>
          <cell r="AQ254"/>
          <cell r="AR254"/>
          <cell r="AS254"/>
          <cell r="AT254"/>
          <cell r="AU254"/>
          <cell r="AV254"/>
          <cell r="AW254"/>
          <cell r="AX254"/>
          <cell r="AY254"/>
          <cell r="AZ254">
            <v>0</v>
          </cell>
          <cell r="BA254"/>
          <cell r="BB254">
            <v>40</v>
          </cell>
        </row>
        <row r="255">
          <cell r="B255" t="str">
            <v>PHYM1</v>
          </cell>
          <cell r="C255" t="str">
            <v>Phytomenadion Tablet 10 mg</v>
          </cell>
          <cell r="D255">
            <v>100</v>
          </cell>
          <cell r="E255" t="str">
            <v>tablet</v>
          </cell>
          <cell r="F255"/>
          <cell r="G255"/>
          <cell r="H255"/>
          <cell r="I255">
            <v>192.72727272727272</v>
          </cell>
          <cell r="J255">
            <v>212</v>
          </cell>
          <cell r="K255">
            <v>254.39999999999998</v>
          </cell>
          <cell r="L255">
            <v>300</v>
          </cell>
          <cell r="M255">
            <v>300</v>
          </cell>
          <cell r="N255">
            <v>97</v>
          </cell>
          <cell r="O255"/>
          <cell r="P255">
            <v>97</v>
          </cell>
          <cell r="Q255" t="str">
            <v>H81563B</v>
          </cell>
          <cell r="R255">
            <v>45901</v>
          </cell>
          <cell r="S255" t="str">
            <v>KP01/03</v>
          </cell>
          <cell r="T255" t="str">
            <v>PT KUDAMAS JAYA MAKMUR SENTOSA</v>
          </cell>
          <cell r="U255"/>
          <cell r="V255"/>
          <cell r="W255"/>
          <cell r="X255"/>
          <cell r="Y255"/>
          <cell r="Z255"/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  <cell r="AK255"/>
          <cell r="AL255"/>
          <cell r="AM255"/>
          <cell r="AN255"/>
          <cell r="AO255"/>
          <cell r="AP255"/>
          <cell r="AQ255"/>
          <cell r="AR255"/>
          <cell r="AS255"/>
          <cell r="AT255"/>
          <cell r="AU255"/>
          <cell r="AV255"/>
          <cell r="AW255"/>
          <cell r="AX255"/>
          <cell r="AY255"/>
          <cell r="AZ255">
            <v>0</v>
          </cell>
          <cell r="BA255"/>
          <cell r="BB255">
            <v>97</v>
          </cell>
        </row>
        <row r="256">
          <cell r="B256" t="str">
            <v>PHYM2</v>
          </cell>
          <cell r="C256" t="str">
            <v>Phytomenadion Tablet 10 mg (2)</v>
          </cell>
          <cell r="D256">
            <v>100</v>
          </cell>
          <cell r="E256" t="str">
            <v>tablet</v>
          </cell>
          <cell r="F256"/>
          <cell r="G256"/>
          <cell r="H256"/>
          <cell r="I256">
            <v>192.72727272727272</v>
          </cell>
          <cell r="J256">
            <v>212</v>
          </cell>
          <cell r="K256">
            <v>254.39999999999998</v>
          </cell>
          <cell r="L256">
            <v>300</v>
          </cell>
          <cell r="M256">
            <v>300</v>
          </cell>
          <cell r="N256">
            <v>100</v>
          </cell>
          <cell r="O256"/>
          <cell r="P256">
            <v>100</v>
          </cell>
          <cell r="Q256" t="str">
            <v>H81563B</v>
          </cell>
          <cell r="R256">
            <v>45901</v>
          </cell>
          <cell r="S256" t="str">
            <v>KP01/03</v>
          </cell>
          <cell r="T256" t="str">
            <v>PT KUDAMAS JAYA MAKMUR SENTOSA</v>
          </cell>
          <cell r="U256"/>
          <cell r="V256"/>
          <cell r="W256"/>
          <cell r="X256"/>
          <cell r="Y256"/>
          <cell r="Z256"/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  <cell r="AK256"/>
          <cell r="AL256"/>
          <cell r="AM256"/>
          <cell r="AN256"/>
          <cell r="AO256"/>
          <cell r="AP256"/>
          <cell r="AQ256"/>
          <cell r="AR256"/>
          <cell r="AS256"/>
          <cell r="AT256"/>
          <cell r="AU256"/>
          <cell r="AV256"/>
          <cell r="AW256"/>
          <cell r="AX256"/>
          <cell r="AY256"/>
          <cell r="AZ256">
            <v>0</v>
          </cell>
          <cell r="BA256"/>
          <cell r="BB256">
            <v>100</v>
          </cell>
        </row>
        <row r="257">
          <cell r="B257" t="str">
            <v>PROVD6</v>
          </cell>
          <cell r="C257" t="str">
            <v xml:space="preserve">Prove D3-1000 IU tablet (6) </v>
          </cell>
          <cell r="D257">
            <v>30</v>
          </cell>
          <cell r="E257" t="str">
            <v>tablet</v>
          </cell>
          <cell r="F257"/>
          <cell r="G257"/>
          <cell r="H257"/>
          <cell r="I257"/>
          <cell r="J257"/>
          <cell r="K257"/>
          <cell r="L257"/>
          <cell r="M257"/>
          <cell r="N257">
            <v>30</v>
          </cell>
          <cell r="O257"/>
          <cell r="P257">
            <v>30</v>
          </cell>
          <cell r="Q257" t="str">
            <v>H81563B</v>
          </cell>
          <cell r="R257">
            <v>46204</v>
          </cell>
          <cell r="S257"/>
          <cell r="T257"/>
          <cell r="U257"/>
          <cell r="V257"/>
          <cell r="W257"/>
          <cell r="X257"/>
          <cell r="Y257"/>
          <cell r="Z257"/>
          <cell r="AA257"/>
          <cell r="AB257"/>
          <cell r="AC257"/>
          <cell r="AD257">
            <v>10</v>
          </cell>
          <cell r="AE257">
            <v>15</v>
          </cell>
          <cell r="AF257">
            <v>5</v>
          </cell>
          <cell r="AG257"/>
          <cell r="AH257"/>
          <cell r="AI257"/>
          <cell r="AJ257"/>
          <cell r="AK257"/>
          <cell r="AL257"/>
          <cell r="AM257"/>
          <cell r="AN257"/>
          <cell r="AO257"/>
          <cell r="AP257"/>
          <cell r="AQ257"/>
          <cell r="AR257"/>
          <cell r="AS257"/>
          <cell r="AT257"/>
          <cell r="AU257"/>
          <cell r="AV257"/>
          <cell r="AW257"/>
          <cell r="AX257"/>
          <cell r="AY257"/>
          <cell r="AZ257">
            <v>30</v>
          </cell>
          <cell r="BA257"/>
          <cell r="BB257">
            <v>0</v>
          </cell>
        </row>
        <row r="258">
          <cell r="B258" t="str">
            <v>PROVD9</v>
          </cell>
          <cell r="C258" t="str">
            <v xml:space="preserve">Prove D3-1000 IU tablet (9) </v>
          </cell>
          <cell r="D258">
            <v>30</v>
          </cell>
          <cell r="E258" t="str">
            <v>tablet</v>
          </cell>
          <cell r="F258"/>
          <cell r="G258"/>
          <cell r="H258"/>
          <cell r="I258"/>
          <cell r="J258"/>
          <cell r="K258"/>
          <cell r="L258"/>
          <cell r="M258"/>
          <cell r="N258">
            <v>615</v>
          </cell>
          <cell r="O258"/>
          <cell r="P258">
            <v>615</v>
          </cell>
          <cell r="Q258" t="str">
            <v>H81563B</v>
          </cell>
          <cell r="R258">
            <v>45170</v>
          </cell>
          <cell r="S258" t="str">
            <v>KP03/1</v>
          </cell>
          <cell r="T258" t="str">
            <v>APOTEK BUMI MEDIKA GANESA</v>
          </cell>
          <cell r="U258"/>
          <cell r="V258"/>
          <cell r="W258"/>
          <cell r="X258"/>
          <cell r="Y258"/>
          <cell r="Z258"/>
          <cell r="AA258"/>
          <cell r="AB258"/>
          <cell r="AC258"/>
          <cell r="AD258"/>
          <cell r="AE258"/>
          <cell r="AF258">
            <v>5</v>
          </cell>
          <cell r="AG258">
            <v>15</v>
          </cell>
          <cell r="AH258"/>
          <cell r="AI258"/>
          <cell r="AJ258"/>
          <cell r="AK258"/>
          <cell r="AL258"/>
          <cell r="AM258"/>
          <cell r="AN258"/>
          <cell r="AO258"/>
          <cell r="AP258"/>
          <cell r="AQ258"/>
          <cell r="AR258"/>
          <cell r="AS258">
            <v>10</v>
          </cell>
          <cell r="AT258"/>
          <cell r="AU258"/>
          <cell r="AV258"/>
          <cell r="AW258"/>
          <cell r="AX258"/>
          <cell r="AY258"/>
          <cell r="AZ258">
            <v>30</v>
          </cell>
          <cell r="BA258"/>
          <cell r="BB258">
            <v>585</v>
          </cell>
        </row>
        <row r="259">
          <cell r="B259" t="str">
            <v>PRZNS11</v>
          </cell>
          <cell r="C259" t="str">
            <v>Pyrazinamide tablet 500 mg (1)</v>
          </cell>
          <cell r="D259">
            <v>100</v>
          </cell>
          <cell r="E259" t="str">
            <v>tablet</v>
          </cell>
          <cell r="F259">
            <v>261</v>
          </cell>
          <cell r="G259">
            <v>287.10000000000002</v>
          </cell>
          <cell r="H259">
            <v>344.52000000000004</v>
          </cell>
          <cell r="I259">
            <v>312.85000000000002</v>
          </cell>
          <cell r="J259">
            <v>344.13500000000005</v>
          </cell>
          <cell r="K259">
            <v>412.96200000000005</v>
          </cell>
          <cell r="L259">
            <v>400</v>
          </cell>
          <cell r="M259">
            <v>500</v>
          </cell>
          <cell r="N259">
            <v>300</v>
          </cell>
          <cell r="O259"/>
          <cell r="P259">
            <v>300</v>
          </cell>
          <cell r="Q259" t="str">
            <v>H81563B</v>
          </cell>
          <cell r="R259">
            <v>45078</v>
          </cell>
          <cell r="S259">
            <v>2801959345</v>
          </cell>
          <cell r="T259" t="str">
            <v>PT. KIMIA FARMA</v>
          </cell>
          <cell r="U259"/>
          <cell r="V259"/>
          <cell r="W259"/>
          <cell r="X259"/>
          <cell r="Y259"/>
          <cell r="Z259"/>
          <cell r="AA259"/>
          <cell r="AB259"/>
          <cell r="AC259"/>
          <cell r="AD259"/>
          <cell r="AE259"/>
          <cell r="AF259"/>
          <cell r="AG259"/>
          <cell r="AH259"/>
          <cell r="AI259"/>
          <cell r="AJ259"/>
          <cell r="AK259"/>
          <cell r="AL259"/>
          <cell r="AM259"/>
          <cell r="AN259"/>
          <cell r="AO259"/>
          <cell r="AP259"/>
          <cell r="AQ259"/>
          <cell r="AR259"/>
          <cell r="AS259"/>
          <cell r="AT259"/>
          <cell r="AU259"/>
          <cell r="AV259"/>
          <cell r="AW259"/>
          <cell r="AX259"/>
          <cell r="AY259"/>
          <cell r="AZ259">
            <v>0</v>
          </cell>
          <cell r="BA259"/>
          <cell r="BB259">
            <v>300</v>
          </cell>
        </row>
        <row r="260">
          <cell r="B260" t="str">
            <v>PRZNS12</v>
          </cell>
          <cell r="C260" t="str">
            <v>Pyrazinamide tablet 500 mg (2)</v>
          </cell>
          <cell r="D260">
            <v>100</v>
          </cell>
          <cell r="E260" t="str">
            <v>tablet</v>
          </cell>
          <cell r="F260">
            <v>261</v>
          </cell>
          <cell r="G260">
            <v>287.10000000000002</v>
          </cell>
          <cell r="H260">
            <v>344.52000000000004</v>
          </cell>
          <cell r="I260"/>
          <cell r="J260">
            <v>344</v>
          </cell>
          <cell r="K260">
            <v>412.96200000000005</v>
          </cell>
          <cell r="L260">
            <v>400</v>
          </cell>
          <cell r="M260">
            <v>500</v>
          </cell>
          <cell r="N260">
            <v>500</v>
          </cell>
          <cell r="O260"/>
          <cell r="P260">
            <v>500</v>
          </cell>
          <cell r="Q260" t="str">
            <v>H81563B</v>
          </cell>
          <cell r="R260">
            <v>45137</v>
          </cell>
          <cell r="S260" t="str">
            <v>20190612-10990</v>
          </cell>
          <cell r="T260" t="str">
            <v>PT. KIMIA FARMA</v>
          </cell>
          <cell r="U260"/>
          <cell r="V260"/>
          <cell r="W260"/>
          <cell r="X260"/>
          <cell r="Y260"/>
          <cell r="Z260"/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  <cell r="AK260"/>
          <cell r="AL260"/>
          <cell r="AM260"/>
          <cell r="AN260"/>
          <cell r="AO260"/>
          <cell r="AP260"/>
          <cell r="AQ260"/>
          <cell r="AR260"/>
          <cell r="AS260"/>
          <cell r="AT260"/>
          <cell r="AU260"/>
          <cell r="AV260"/>
          <cell r="AW260"/>
          <cell r="AX260"/>
          <cell r="AY260"/>
          <cell r="AZ260">
            <v>0</v>
          </cell>
          <cell r="BA260"/>
          <cell r="BB260">
            <v>500</v>
          </cell>
        </row>
        <row r="261">
          <cell r="B261" t="str">
            <v>RNTDS5</v>
          </cell>
          <cell r="C261" t="str">
            <v>Ranitidin tablet 150 mg (5)</v>
          </cell>
          <cell r="D261">
            <v>100</v>
          </cell>
          <cell r="E261" t="str">
            <v>tablet</v>
          </cell>
          <cell r="F261"/>
          <cell r="G261"/>
          <cell r="H261"/>
          <cell r="I261">
            <v>136.36363636363635</v>
          </cell>
          <cell r="J261">
            <v>150</v>
          </cell>
          <cell r="K261">
            <v>180</v>
          </cell>
          <cell r="L261">
            <v>200</v>
          </cell>
          <cell r="M261">
            <v>200</v>
          </cell>
          <cell r="N261">
            <v>8</v>
          </cell>
          <cell r="O261"/>
          <cell r="P261">
            <v>8</v>
          </cell>
          <cell r="Q261" t="str">
            <v>H81563B</v>
          </cell>
          <cell r="R261">
            <v>45231</v>
          </cell>
          <cell r="S261" t="str">
            <v>KP01/03</v>
          </cell>
          <cell r="T261" t="str">
            <v>PT KUDAMAS JAYA MAKMUR SENTOSA</v>
          </cell>
          <cell r="U261"/>
          <cell r="V261"/>
          <cell r="W261"/>
          <cell r="X261"/>
          <cell r="Y261"/>
          <cell r="Z261"/>
          <cell r="AA261"/>
          <cell r="AB261"/>
          <cell r="AC261"/>
          <cell r="AD261"/>
          <cell r="AE261">
            <v>8</v>
          </cell>
          <cell r="AF261"/>
          <cell r="AG261"/>
          <cell r="AH261"/>
          <cell r="AI261"/>
          <cell r="AJ261"/>
          <cell r="AK261"/>
          <cell r="AL261"/>
          <cell r="AM261"/>
          <cell r="AN261"/>
          <cell r="AO261"/>
          <cell r="AP261"/>
          <cell r="AQ261"/>
          <cell r="AR261"/>
          <cell r="AS261"/>
          <cell r="AT261"/>
          <cell r="AU261"/>
          <cell r="AV261"/>
          <cell r="AW261"/>
          <cell r="AX261"/>
          <cell r="AY261"/>
          <cell r="AZ261">
            <v>8</v>
          </cell>
          <cell r="BA261"/>
          <cell r="BB261">
            <v>0</v>
          </cell>
        </row>
        <row r="262">
          <cell r="B262" t="str">
            <v>RNTDS6</v>
          </cell>
          <cell r="C262" t="str">
            <v>Ranitidin tablet 150 mg (6)</v>
          </cell>
          <cell r="D262">
            <v>100</v>
          </cell>
          <cell r="E262" t="str">
            <v>tablet</v>
          </cell>
          <cell r="F262"/>
          <cell r="G262"/>
          <cell r="H262"/>
          <cell r="I262">
            <v>168.18181818181816</v>
          </cell>
          <cell r="J262">
            <v>185</v>
          </cell>
          <cell r="K262">
            <v>222</v>
          </cell>
          <cell r="L262">
            <v>200</v>
          </cell>
          <cell r="M262">
            <v>300</v>
          </cell>
          <cell r="N262"/>
          <cell r="O262">
            <v>100</v>
          </cell>
          <cell r="P262">
            <v>100</v>
          </cell>
          <cell r="Q262" t="str">
            <v>HTRNTB21990</v>
          </cell>
          <cell r="R262">
            <v>45292</v>
          </cell>
          <cell r="S262" t="str">
            <v>KP05/2</v>
          </cell>
          <cell r="T262" t="str">
            <v>PT KUDAMAS JAYA MAKMUR SENTOSA</v>
          </cell>
          <cell r="U262"/>
          <cell r="V262"/>
          <cell r="W262"/>
          <cell r="X262"/>
          <cell r="Y262"/>
          <cell r="Z262"/>
          <cell r="AA262"/>
          <cell r="AB262"/>
          <cell r="AC262"/>
          <cell r="AD262"/>
          <cell r="AE262"/>
          <cell r="AF262"/>
          <cell r="AG262"/>
          <cell r="AH262"/>
          <cell r="AI262"/>
          <cell r="AJ262"/>
          <cell r="AK262"/>
          <cell r="AL262"/>
          <cell r="AM262"/>
          <cell r="AN262">
            <v>10</v>
          </cell>
          <cell r="AO262"/>
          <cell r="AP262"/>
          <cell r="AQ262">
            <v>10</v>
          </cell>
          <cell r="AR262"/>
          <cell r="AS262"/>
          <cell r="AT262"/>
          <cell r="AU262">
            <v>20</v>
          </cell>
          <cell r="AV262"/>
          <cell r="AW262"/>
          <cell r="AX262">
            <v>10</v>
          </cell>
          <cell r="AY262"/>
          <cell r="AZ262">
            <v>50</v>
          </cell>
          <cell r="BA262"/>
          <cell r="BB262">
            <v>50</v>
          </cell>
        </row>
        <row r="263">
          <cell r="B263" t="str">
            <v>RECOL1</v>
          </cell>
          <cell r="C263" t="str">
            <v>Reco Eye Drop (1)</v>
          </cell>
          <cell r="D263">
            <v>1</v>
          </cell>
          <cell r="E263" t="str">
            <v>botol</v>
          </cell>
          <cell r="F263"/>
          <cell r="G263"/>
          <cell r="H263"/>
          <cell r="I263">
            <v>7363.6363636363631</v>
          </cell>
          <cell r="J263">
            <v>8100</v>
          </cell>
          <cell r="K263">
            <v>9720</v>
          </cell>
          <cell r="L263">
            <v>8100</v>
          </cell>
          <cell r="M263">
            <v>9800</v>
          </cell>
          <cell r="N263">
            <v>2</v>
          </cell>
          <cell r="O263"/>
          <cell r="P263">
            <v>2</v>
          </cell>
          <cell r="Q263" t="str">
            <v>H81563B</v>
          </cell>
          <cell r="R263">
            <v>44866</v>
          </cell>
          <cell r="S263" t="str">
            <v>KP08/06</v>
          </cell>
          <cell r="T263" t="str">
            <v>PT. PLANET EXCELENCIA PHARMACY</v>
          </cell>
          <cell r="U263"/>
          <cell r="V263"/>
          <cell r="W263"/>
          <cell r="X263"/>
          <cell r="Y263"/>
          <cell r="Z263"/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  <cell r="AK263"/>
          <cell r="AL263"/>
          <cell r="AM263"/>
          <cell r="AN263">
            <v>1</v>
          </cell>
          <cell r="AO263"/>
          <cell r="AP263"/>
          <cell r="AQ263">
            <v>1</v>
          </cell>
          <cell r="AR263"/>
          <cell r="AS263"/>
          <cell r="AT263"/>
          <cell r="AU263"/>
          <cell r="AV263"/>
          <cell r="AW263"/>
          <cell r="AX263"/>
          <cell r="AY263"/>
          <cell r="AZ263">
            <v>2</v>
          </cell>
          <cell r="BA263"/>
          <cell r="BB263">
            <v>0</v>
          </cell>
        </row>
        <row r="264">
          <cell r="B264" t="str">
            <v>RECOL2</v>
          </cell>
          <cell r="C264" t="str">
            <v>Reco Eye Drop (2)</v>
          </cell>
          <cell r="D264">
            <v>1</v>
          </cell>
          <cell r="E264" t="str">
            <v>botol</v>
          </cell>
          <cell r="F264"/>
          <cell r="G264"/>
          <cell r="H264"/>
          <cell r="I264">
            <v>7363.6363636363631</v>
          </cell>
          <cell r="J264">
            <v>8100</v>
          </cell>
          <cell r="K264">
            <v>9720</v>
          </cell>
          <cell r="L264">
            <v>8100</v>
          </cell>
          <cell r="M264">
            <v>9800</v>
          </cell>
          <cell r="N264">
            <v>10</v>
          </cell>
          <cell r="O264"/>
          <cell r="P264">
            <v>10</v>
          </cell>
          <cell r="Q264" t="str">
            <v>H81563B</v>
          </cell>
          <cell r="R264">
            <v>45047</v>
          </cell>
          <cell r="S264" t="str">
            <v>KP01/03</v>
          </cell>
          <cell r="T264" t="str">
            <v>PT KUDAMAS JAYA MAKMUR SENTOSA</v>
          </cell>
          <cell r="U264"/>
          <cell r="V264"/>
          <cell r="W264"/>
          <cell r="X264"/>
          <cell r="Y264"/>
          <cell r="Z264"/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  <cell r="AK264"/>
          <cell r="AL264"/>
          <cell r="AM264"/>
          <cell r="AN264"/>
          <cell r="AO264"/>
          <cell r="AP264"/>
          <cell r="AQ264"/>
          <cell r="AR264"/>
          <cell r="AS264"/>
          <cell r="AT264"/>
          <cell r="AU264"/>
          <cell r="AV264"/>
          <cell r="AW264"/>
          <cell r="AX264"/>
          <cell r="AY264"/>
          <cell r="AZ264">
            <v>0</v>
          </cell>
          <cell r="BA264"/>
          <cell r="BB264">
            <v>10</v>
          </cell>
        </row>
        <row r="265">
          <cell r="B265" t="str">
            <v>RECOSM2</v>
          </cell>
          <cell r="C265" t="str">
            <v>Reco Eye Ointment (2)</v>
          </cell>
          <cell r="D265">
            <v>1</v>
          </cell>
          <cell r="E265" t="str">
            <v>botol</v>
          </cell>
          <cell r="F265"/>
          <cell r="G265"/>
          <cell r="H265"/>
          <cell r="I265"/>
          <cell r="J265"/>
          <cell r="K265"/>
          <cell r="L265"/>
          <cell r="M265"/>
          <cell r="N265">
            <v>6</v>
          </cell>
          <cell r="O265"/>
          <cell r="P265">
            <v>6</v>
          </cell>
          <cell r="Q265" t="str">
            <v>H81563B</v>
          </cell>
          <cell r="R265">
            <v>45627</v>
          </cell>
          <cell r="S265"/>
          <cell r="T265"/>
          <cell r="U265"/>
          <cell r="V265"/>
          <cell r="W265"/>
          <cell r="X265"/>
          <cell r="Y265"/>
          <cell r="Z265"/>
          <cell r="AA265"/>
          <cell r="AB265"/>
          <cell r="AC265">
            <v>1</v>
          </cell>
          <cell r="AD265"/>
          <cell r="AE265"/>
          <cell r="AF265">
            <v>1</v>
          </cell>
          <cell r="AG265"/>
          <cell r="AH265"/>
          <cell r="AI265"/>
          <cell r="AJ265"/>
          <cell r="AK265"/>
          <cell r="AL265"/>
          <cell r="AM265"/>
          <cell r="AN265"/>
          <cell r="AO265"/>
          <cell r="AP265"/>
          <cell r="AQ265">
            <v>1</v>
          </cell>
          <cell r="AR265"/>
          <cell r="AS265"/>
          <cell r="AT265"/>
          <cell r="AU265"/>
          <cell r="AV265"/>
          <cell r="AW265"/>
          <cell r="AX265">
            <v>1</v>
          </cell>
          <cell r="AY265"/>
          <cell r="AZ265">
            <v>4</v>
          </cell>
          <cell r="BA265"/>
          <cell r="BB265">
            <v>2</v>
          </cell>
        </row>
        <row r="266">
          <cell r="B266" t="str">
            <v>RFMPS2</v>
          </cell>
          <cell r="C266" t="str">
            <v>Rifampicin  tablet 450 mg</v>
          </cell>
          <cell r="D266">
            <v>100</v>
          </cell>
          <cell r="E266" t="str">
            <v>tablet</v>
          </cell>
          <cell r="F266">
            <v>1042</v>
          </cell>
          <cell r="G266">
            <v>1146.2</v>
          </cell>
          <cell r="H266">
            <v>1375.44</v>
          </cell>
          <cell r="I266">
            <v>1650</v>
          </cell>
          <cell r="J266">
            <v>1815.0000000000002</v>
          </cell>
          <cell r="K266">
            <v>2178</v>
          </cell>
          <cell r="L266">
            <v>1900</v>
          </cell>
          <cell r="M266">
            <v>2200</v>
          </cell>
          <cell r="N266">
            <v>500</v>
          </cell>
          <cell r="O266"/>
          <cell r="P266">
            <v>500</v>
          </cell>
          <cell r="Q266" t="str">
            <v>H81563B</v>
          </cell>
          <cell r="R266">
            <v>44977</v>
          </cell>
          <cell r="S266" t="str">
            <v>1220018024</v>
          </cell>
          <cell r="T266" t="str">
            <v>PT. INDOFARMA GLOBAL MEDIKA</v>
          </cell>
          <cell r="U266"/>
          <cell r="V266"/>
          <cell r="W266"/>
          <cell r="X266"/>
          <cell r="Y266"/>
          <cell r="Z266"/>
          <cell r="AA266"/>
          <cell r="AB266"/>
          <cell r="AC266"/>
          <cell r="AD266"/>
          <cell r="AE266"/>
          <cell r="AF266"/>
          <cell r="AG266"/>
          <cell r="AH266"/>
          <cell r="AI266"/>
          <cell r="AJ266"/>
          <cell r="AK266"/>
          <cell r="AL266"/>
          <cell r="AM266"/>
          <cell r="AN266"/>
          <cell r="AO266"/>
          <cell r="AP266"/>
          <cell r="AQ266"/>
          <cell r="AR266"/>
          <cell r="AS266"/>
          <cell r="AT266"/>
          <cell r="AU266"/>
          <cell r="AV266"/>
          <cell r="AW266"/>
          <cell r="AX266"/>
          <cell r="AY266"/>
          <cell r="AZ266">
            <v>0</v>
          </cell>
          <cell r="BA266"/>
          <cell r="BB266">
            <v>500</v>
          </cell>
        </row>
        <row r="267">
          <cell r="B267" t="str">
            <v>RILL1</v>
          </cell>
          <cell r="C267" t="str">
            <v>Ringer Lactate 500 mL</v>
          </cell>
          <cell r="D267">
            <v>1</v>
          </cell>
          <cell r="E267" t="str">
            <v>botol</v>
          </cell>
          <cell r="F267"/>
          <cell r="G267"/>
          <cell r="H267"/>
          <cell r="I267">
            <v>7727.272727272727</v>
          </cell>
          <cell r="J267">
            <v>8500</v>
          </cell>
          <cell r="K267">
            <v>10200</v>
          </cell>
          <cell r="L267">
            <v>8500</v>
          </cell>
          <cell r="M267">
            <v>10200</v>
          </cell>
          <cell r="N267">
            <v>4</v>
          </cell>
          <cell r="O267"/>
          <cell r="P267">
            <v>4</v>
          </cell>
          <cell r="Q267" t="str">
            <v>H81563B</v>
          </cell>
          <cell r="R267">
            <v>45839</v>
          </cell>
          <cell r="S267" t="str">
            <v>KP11/10</v>
          </cell>
          <cell r="T267" t="str">
            <v>PT KUDAMAS JAYA MAKMUR SENTOSA</v>
          </cell>
          <cell r="U267"/>
          <cell r="V267"/>
          <cell r="W267"/>
          <cell r="X267"/>
          <cell r="Y267"/>
          <cell r="Z267"/>
          <cell r="AA267"/>
          <cell r="AB267"/>
          <cell r="AC267"/>
          <cell r="AD267"/>
          <cell r="AE267"/>
          <cell r="AF267"/>
          <cell r="AG267"/>
          <cell r="AH267"/>
          <cell r="AI267"/>
          <cell r="AJ267"/>
          <cell r="AK267"/>
          <cell r="AL267"/>
          <cell r="AM267"/>
          <cell r="AN267"/>
          <cell r="AO267"/>
          <cell r="AP267"/>
          <cell r="AQ267"/>
          <cell r="AR267"/>
          <cell r="AS267"/>
          <cell r="AT267"/>
          <cell r="AU267"/>
          <cell r="AV267"/>
          <cell r="AW267"/>
          <cell r="AX267"/>
          <cell r="AY267"/>
          <cell r="AZ267">
            <v>0</v>
          </cell>
          <cell r="BA267"/>
          <cell r="BB267">
            <v>4</v>
          </cell>
        </row>
        <row r="268">
          <cell r="B268" t="str">
            <v>RILL2</v>
          </cell>
          <cell r="C268" t="str">
            <v>Ringer Lactate 500 mL (2)</v>
          </cell>
          <cell r="D268">
            <v>1</v>
          </cell>
          <cell r="E268" t="str">
            <v>botol</v>
          </cell>
          <cell r="F268"/>
          <cell r="G268"/>
          <cell r="H268"/>
          <cell r="I268">
            <v>7727.272727272727</v>
          </cell>
          <cell r="J268">
            <v>8500</v>
          </cell>
          <cell r="K268">
            <v>10200</v>
          </cell>
          <cell r="L268">
            <v>8500</v>
          </cell>
          <cell r="M268">
            <v>10200</v>
          </cell>
          <cell r="N268">
            <v>3</v>
          </cell>
          <cell r="O268"/>
          <cell r="P268">
            <v>3</v>
          </cell>
          <cell r="Q268" t="str">
            <v>H81563B</v>
          </cell>
          <cell r="R268">
            <v>45839</v>
          </cell>
          <cell r="S268" t="str">
            <v>KP11/10</v>
          </cell>
          <cell r="T268" t="str">
            <v>PT KUDAMAS JAYA MAKMUR SENTOSA</v>
          </cell>
          <cell r="U268"/>
          <cell r="V268"/>
          <cell r="W268"/>
          <cell r="X268"/>
          <cell r="Y268"/>
          <cell r="Z268"/>
          <cell r="AA268"/>
          <cell r="AB268"/>
          <cell r="AC268"/>
          <cell r="AD268"/>
          <cell r="AE268"/>
          <cell r="AF268"/>
          <cell r="AG268"/>
          <cell r="AH268"/>
          <cell r="AI268"/>
          <cell r="AJ268"/>
          <cell r="AK268"/>
          <cell r="AL268"/>
          <cell r="AM268"/>
          <cell r="AN268"/>
          <cell r="AO268"/>
          <cell r="AP268"/>
          <cell r="AQ268"/>
          <cell r="AR268"/>
          <cell r="AS268"/>
          <cell r="AT268"/>
          <cell r="AU268"/>
          <cell r="AV268"/>
          <cell r="AW268"/>
          <cell r="AX268"/>
          <cell r="AY268"/>
          <cell r="AZ268">
            <v>0</v>
          </cell>
          <cell r="BA268"/>
          <cell r="BB268">
            <v>3</v>
          </cell>
        </row>
        <row r="269">
          <cell r="B269" t="str">
            <v>SLBTS13</v>
          </cell>
          <cell r="C269" t="str">
            <v>Salbutamol tablet 2 mg (3)</v>
          </cell>
          <cell r="D269">
            <v>100</v>
          </cell>
          <cell r="E269" t="str">
            <v>tablet</v>
          </cell>
          <cell r="F269"/>
          <cell r="G269"/>
          <cell r="H269"/>
          <cell r="I269">
            <v>102.98</v>
          </cell>
          <cell r="J269">
            <v>113.27800000000002</v>
          </cell>
          <cell r="K269">
            <v>135.93360000000001</v>
          </cell>
          <cell r="L269">
            <v>200</v>
          </cell>
          <cell r="M269">
            <v>200</v>
          </cell>
          <cell r="N269">
            <v>210</v>
          </cell>
          <cell r="O269"/>
          <cell r="P269">
            <v>210</v>
          </cell>
          <cell r="Q269" t="str">
            <v>H81563B</v>
          </cell>
          <cell r="R269">
            <v>45071</v>
          </cell>
          <cell r="S269" t="str">
            <v>KP03/007</v>
          </cell>
          <cell r="T269" t="str">
            <v>PT KIMIA FARMA</v>
          </cell>
          <cell r="U269"/>
          <cell r="V269"/>
          <cell r="W269"/>
          <cell r="X269"/>
          <cell r="Y269"/>
          <cell r="Z269"/>
          <cell r="AA269"/>
          <cell r="AB269"/>
          <cell r="AC269"/>
          <cell r="AD269"/>
          <cell r="AE269"/>
          <cell r="AF269"/>
          <cell r="AG269"/>
          <cell r="AH269"/>
          <cell r="AI269"/>
          <cell r="AJ269"/>
          <cell r="AK269"/>
          <cell r="AL269"/>
          <cell r="AM269"/>
          <cell r="AN269"/>
          <cell r="AO269"/>
          <cell r="AP269"/>
          <cell r="AQ269"/>
          <cell r="AR269"/>
          <cell r="AS269"/>
          <cell r="AT269"/>
          <cell r="AU269"/>
          <cell r="AV269"/>
          <cell r="AW269"/>
          <cell r="AX269"/>
          <cell r="AY269"/>
          <cell r="AZ269">
            <v>0</v>
          </cell>
          <cell r="BA269"/>
          <cell r="BB269">
            <v>210</v>
          </cell>
        </row>
        <row r="270">
          <cell r="B270" t="str">
            <v>SLBTS2</v>
          </cell>
          <cell r="C270" t="str">
            <v>Salbutamol tablet 4 mg (2)</v>
          </cell>
          <cell r="D270">
            <v>100</v>
          </cell>
          <cell r="E270" t="str">
            <v>tablet</v>
          </cell>
          <cell r="F270">
            <v>95</v>
          </cell>
          <cell r="G270">
            <v>104.50000000000001</v>
          </cell>
          <cell r="H270">
            <v>125.4</v>
          </cell>
          <cell r="I270">
            <v>91.3</v>
          </cell>
          <cell r="J270">
            <v>100.43</v>
          </cell>
          <cell r="K270">
            <v>120.51600000000001</v>
          </cell>
          <cell r="L270">
            <v>200</v>
          </cell>
          <cell r="M270">
            <v>200</v>
          </cell>
          <cell r="N270">
            <v>0</v>
          </cell>
          <cell r="O270"/>
          <cell r="P270">
            <v>0</v>
          </cell>
          <cell r="Q270" t="str">
            <v>H81563B</v>
          </cell>
          <cell r="R270">
            <v>44787</v>
          </cell>
          <cell r="S270">
            <v>2801956245</v>
          </cell>
          <cell r="T270" t="str">
            <v>PT. KIMIA FARMA</v>
          </cell>
          <cell r="U270"/>
          <cell r="V270"/>
          <cell r="W270"/>
          <cell r="X270"/>
          <cell r="Y270"/>
          <cell r="Z270"/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  <cell r="AK270"/>
          <cell r="AL270"/>
          <cell r="AM270"/>
          <cell r="AN270"/>
          <cell r="AO270"/>
          <cell r="AP270"/>
          <cell r="AQ270"/>
          <cell r="AR270"/>
          <cell r="AS270"/>
          <cell r="AT270"/>
          <cell r="AU270"/>
          <cell r="AV270"/>
          <cell r="AW270"/>
          <cell r="AX270"/>
          <cell r="AY270"/>
          <cell r="AZ270">
            <v>0</v>
          </cell>
          <cell r="BA270"/>
          <cell r="BB270">
            <v>0</v>
          </cell>
        </row>
        <row r="271">
          <cell r="B271" t="str">
            <v>SLCL14</v>
          </cell>
          <cell r="C271" t="str">
            <v>Salicyl Talk 2% (60 g) (4)</v>
          </cell>
          <cell r="D271">
            <v>1</v>
          </cell>
          <cell r="E271" t="str">
            <v>pcs</v>
          </cell>
          <cell r="F271"/>
          <cell r="G271"/>
          <cell r="H271"/>
          <cell r="I271">
            <v>5460</v>
          </cell>
          <cell r="J271">
            <v>6006.0000000000009</v>
          </cell>
          <cell r="K271">
            <v>7207.2000000000007</v>
          </cell>
          <cell r="L271">
            <v>6100</v>
          </cell>
          <cell r="M271">
            <v>7300</v>
          </cell>
          <cell r="N271">
            <v>13</v>
          </cell>
          <cell r="O271"/>
          <cell r="P271">
            <v>13</v>
          </cell>
          <cell r="Q271" t="str">
            <v>H81563B</v>
          </cell>
          <cell r="R271">
            <v>45536</v>
          </cell>
          <cell r="S271">
            <v>2802617390</v>
          </cell>
          <cell r="T271" t="str">
            <v>PT KIMIA FARMA</v>
          </cell>
          <cell r="U271"/>
          <cell r="V271"/>
          <cell r="W271"/>
          <cell r="X271"/>
          <cell r="Y271"/>
          <cell r="Z271"/>
          <cell r="AA271"/>
          <cell r="AB271"/>
          <cell r="AC271"/>
          <cell r="AD271"/>
          <cell r="AE271"/>
          <cell r="AF271"/>
          <cell r="AG271"/>
          <cell r="AH271"/>
          <cell r="AI271"/>
          <cell r="AJ271"/>
          <cell r="AK271"/>
          <cell r="AL271">
            <v>2</v>
          </cell>
          <cell r="AM271"/>
          <cell r="AN271"/>
          <cell r="AO271"/>
          <cell r="AP271"/>
          <cell r="AQ271"/>
          <cell r="AR271"/>
          <cell r="AS271"/>
          <cell r="AT271"/>
          <cell r="AU271"/>
          <cell r="AV271"/>
          <cell r="AW271"/>
          <cell r="AX271"/>
          <cell r="AY271"/>
          <cell r="AZ271">
            <v>2</v>
          </cell>
          <cell r="BA271"/>
          <cell r="BB271">
            <v>11</v>
          </cell>
        </row>
        <row r="272">
          <cell r="B272" t="str">
            <v>SNDR21</v>
          </cell>
          <cell r="C272" t="str">
            <v>Sanadryl DMP Sirup 60 ml (1)</v>
          </cell>
          <cell r="D272">
            <v>1</v>
          </cell>
          <cell r="E272" t="str">
            <v>botol</v>
          </cell>
          <cell r="F272"/>
          <cell r="G272"/>
          <cell r="H272"/>
          <cell r="I272">
            <v>12909.090909090908</v>
          </cell>
          <cell r="J272">
            <v>14200</v>
          </cell>
          <cell r="K272">
            <v>17040</v>
          </cell>
          <cell r="L272">
            <v>14200</v>
          </cell>
          <cell r="M272">
            <v>17100</v>
          </cell>
          <cell r="N272">
            <v>15</v>
          </cell>
          <cell r="O272"/>
          <cell r="P272">
            <v>15</v>
          </cell>
          <cell r="Q272" t="str">
            <v>H81563B</v>
          </cell>
          <cell r="R272">
            <v>45323</v>
          </cell>
          <cell r="S272" t="str">
            <v>KP03/11</v>
          </cell>
          <cell r="T272" t="str">
            <v>PT KUDAMAS JAYA MAKMUR SENTOSA</v>
          </cell>
          <cell r="U272"/>
          <cell r="V272"/>
          <cell r="W272"/>
          <cell r="X272"/>
          <cell r="Y272"/>
          <cell r="Z272"/>
          <cell r="AA272"/>
          <cell r="AB272"/>
          <cell r="AC272">
            <v>1</v>
          </cell>
          <cell r="AD272">
            <v>1</v>
          </cell>
          <cell r="AE272">
            <v>1</v>
          </cell>
          <cell r="AF272"/>
          <cell r="AG272"/>
          <cell r="AH272"/>
          <cell r="AI272"/>
          <cell r="AJ272"/>
          <cell r="AK272"/>
          <cell r="AL272"/>
          <cell r="AM272"/>
          <cell r="AN272"/>
          <cell r="AO272"/>
          <cell r="AP272"/>
          <cell r="AQ272"/>
          <cell r="AR272">
            <v>1</v>
          </cell>
          <cell r="AS272">
            <v>1</v>
          </cell>
          <cell r="AT272"/>
          <cell r="AU272"/>
          <cell r="AV272"/>
          <cell r="AW272"/>
          <cell r="AX272">
            <v>4</v>
          </cell>
          <cell r="AY272">
            <v>1</v>
          </cell>
          <cell r="AZ272">
            <v>10</v>
          </cell>
          <cell r="BA272"/>
          <cell r="BB272">
            <v>5</v>
          </cell>
        </row>
        <row r="273">
          <cell r="B273" t="str">
            <v>SNDR6</v>
          </cell>
          <cell r="C273" t="str">
            <v>Sanadryl Sirup 60 ml (6)</v>
          </cell>
          <cell r="D273">
            <v>1</v>
          </cell>
          <cell r="E273" t="str">
            <v>botol</v>
          </cell>
          <cell r="F273"/>
          <cell r="G273"/>
          <cell r="H273"/>
          <cell r="I273">
            <v>9272.7272727272721</v>
          </cell>
          <cell r="J273">
            <v>10200</v>
          </cell>
          <cell r="K273">
            <v>12240</v>
          </cell>
          <cell r="L273">
            <v>10200</v>
          </cell>
          <cell r="M273">
            <v>12300</v>
          </cell>
          <cell r="N273">
            <v>0</v>
          </cell>
          <cell r="O273"/>
          <cell r="P273">
            <v>0</v>
          </cell>
          <cell r="Q273" t="str">
            <v>H81563B</v>
          </cell>
          <cell r="R273">
            <v>45261</v>
          </cell>
          <cell r="S273" t="str">
            <v>KP02/13</v>
          </cell>
          <cell r="T273" t="str">
            <v>PT PLANET EXCELENCIA PHARMACY</v>
          </cell>
          <cell r="U273"/>
          <cell r="V273"/>
          <cell r="W273"/>
          <cell r="X273"/>
          <cell r="Y273"/>
          <cell r="Z273"/>
          <cell r="AA273"/>
          <cell r="AB273"/>
          <cell r="AC273"/>
          <cell r="AD273"/>
          <cell r="AE273"/>
          <cell r="AF273"/>
          <cell r="AG273"/>
          <cell r="AH273"/>
          <cell r="AI273"/>
          <cell r="AJ273"/>
          <cell r="AK273"/>
          <cell r="AL273"/>
          <cell r="AM273"/>
          <cell r="AN273"/>
          <cell r="AO273"/>
          <cell r="AP273"/>
          <cell r="AQ273"/>
          <cell r="AR273"/>
          <cell r="AS273"/>
          <cell r="AT273"/>
          <cell r="AU273"/>
          <cell r="AV273"/>
          <cell r="AW273"/>
          <cell r="AX273"/>
          <cell r="AY273"/>
          <cell r="AZ273">
            <v>0</v>
          </cell>
          <cell r="BA273"/>
          <cell r="BB273">
            <v>0</v>
          </cell>
        </row>
        <row r="274">
          <cell r="B274" t="str">
            <v>SNDR7</v>
          </cell>
          <cell r="C274" t="str">
            <v>Sanadryl Sirup 60 ml (7)</v>
          </cell>
          <cell r="D274">
            <v>1</v>
          </cell>
          <cell r="E274" t="str">
            <v>botol</v>
          </cell>
          <cell r="F274"/>
          <cell r="G274"/>
          <cell r="H274"/>
          <cell r="I274">
            <v>9272.7272727272721</v>
          </cell>
          <cell r="J274">
            <v>10200</v>
          </cell>
          <cell r="K274">
            <v>12240</v>
          </cell>
          <cell r="L274">
            <v>10200</v>
          </cell>
          <cell r="M274">
            <v>12300</v>
          </cell>
          <cell r="N274">
            <v>1</v>
          </cell>
          <cell r="O274"/>
          <cell r="P274">
            <v>1</v>
          </cell>
          <cell r="Q274" t="str">
            <v>H81563B</v>
          </cell>
          <cell r="R274">
            <v>45261</v>
          </cell>
          <cell r="S274" t="str">
            <v>KP02/13</v>
          </cell>
          <cell r="T274" t="str">
            <v>PT PLANET EXCELENCIA PHARMACY</v>
          </cell>
          <cell r="U274"/>
          <cell r="V274"/>
          <cell r="W274"/>
          <cell r="X274"/>
          <cell r="Y274"/>
          <cell r="Z274"/>
          <cell r="AA274"/>
          <cell r="AB274"/>
          <cell r="AC274"/>
          <cell r="AD274"/>
          <cell r="AE274"/>
          <cell r="AF274"/>
          <cell r="AG274"/>
          <cell r="AH274"/>
          <cell r="AI274"/>
          <cell r="AJ274"/>
          <cell r="AK274"/>
          <cell r="AL274"/>
          <cell r="AM274">
            <v>1</v>
          </cell>
          <cell r="AN274"/>
          <cell r="AO274"/>
          <cell r="AP274"/>
          <cell r="AQ274"/>
          <cell r="AR274"/>
          <cell r="AS274"/>
          <cell r="AT274"/>
          <cell r="AU274"/>
          <cell r="AV274"/>
          <cell r="AW274"/>
          <cell r="AX274"/>
          <cell r="AY274"/>
          <cell r="AZ274">
            <v>1</v>
          </cell>
          <cell r="BA274"/>
          <cell r="BB274">
            <v>0</v>
          </cell>
        </row>
        <row r="275">
          <cell r="B275" t="str">
            <v>SNDR8</v>
          </cell>
          <cell r="C275" t="str">
            <v>Sanadryl Sirup 60 ml (8)</v>
          </cell>
          <cell r="D275">
            <v>1</v>
          </cell>
          <cell r="E275" t="str">
            <v>botol</v>
          </cell>
          <cell r="F275"/>
          <cell r="G275"/>
          <cell r="H275"/>
          <cell r="I275">
            <v>9659.0909090909081</v>
          </cell>
          <cell r="J275">
            <v>10625</v>
          </cell>
          <cell r="K275">
            <v>12750</v>
          </cell>
          <cell r="L275">
            <v>10700</v>
          </cell>
          <cell r="M275">
            <v>12800</v>
          </cell>
          <cell r="N275">
            <v>24</v>
          </cell>
          <cell r="O275"/>
          <cell r="P275">
            <v>24</v>
          </cell>
          <cell r="Q275" t="str">
            <v>H81563B</v>
          </cell>
          <cell r="R275">
            <v>45323</v>
          </cell>
          <cell r="S275" t="str">
            <v>KP03/10</v>
          </cell>
          <cell r="T275" t="str">
            <v>PT KUDAMAS JAYA MAKMUR SENTOSA</v>
          </cell>
          <cell r="U275"/>
          <cell r="V275"/>
          <cell r="W275"/>
          <cell r="X275"/>
          <cell r="Y275"/>
          <cell r="Z275"/>
          <cell r="AA275"/>
          <cell r="AB275"/>
          <cell r="AC275"/>
          <cell r="AD275"/>
          <cell r="AE275"/>
          <cell r="AF275"/>
          <cell r="AG275"/>
          <cell r="AH275"/>
          <cell r="AI275"/>
          <cell r="AJ275"/>
          <cell r="AK275"/>
          <cell r="AL275"/>
          <cell r="AM275"/>
          <cell r="AN275"/>
          <cell r="AO275"/>
          <cell r="AP275"/>
          <cell r="AQ275"/>
          <cell r="AR275"/>
          <cell r="AS275"/>
          <cell r="AT275"/>
          <cell r="AU275"/>
          <cell r="AV275"/>
          <cell r="AW275"/>
          <cell r="AX275"/>
          <cell r="AY275"/>
          <cell r="AZ275">
            <v>0</v>
          </cell>
          <cell r="BA275"/>
          <cell r="BB275">
            <v>24</v>
          </cell>
        </row>
        <row r="276">
          <cell r="B276" t="str">
            <v>SCBMX6</v>
          </cell>
          <cell r="C276" t="str">
            <v>Scabimite Cr 10 g (6)</v>
          </cell>
          <cell r="D276">
            <v>1</v>
          </cell>
          <cell r="E276" t="str">
            <v>tube</v>
          </cell>
          <cell r="F276"/>
          <cell r="G276"/>
          <cell r="H276"/>
          <cell r="I276">
            <v>37350</v>
          </cell>
          <cell r="J276">
            <v>41085</v>
          </cell>
          <cell r="K276">
            <v>49302</v>
          </cell>
          <cell r="L276">
            <v>41100</v>
          </cell>
          <cell r="M276">
            <v>49400</v>
          </cell>
          <cell r="N276">
            <v>6</v>
          </cell>
          <cell r="O276"/>
          <cell r="P276">
            <v>6</v>
          </cell>
          <cell r="Q276" t="str">
            <v>H81563B</v>
          </cell>
          <cell r="R276">
            <v>45505</v>
          </cell>
          <cell r="S276" t="str">
            <v>KP01/05</v>
          </cell>
          <cell r="T276" t="str">
            <v>PT SINGGASANA WITRA SURYAMAS</v>
          </cell>
          <cell r="U276"/>
          <cell r="V276"/>
          <cell r="W276"/>
          <cell r="X276"/>
          <cell r="Y276"/>
          <cell r="Z276"/>
          <cell r="AA276"/>
          <cell r="AB276"/>
          <cell r="AC276"/>
          <cell r="AD276"/>
          <cell r="AE276"/>
          <cell r="AF276"/>
          <cell r="AG276"/>
          <cell r="AH276"/>
          <cell r="AI276"/>
          <cell r="AJ276"/>
          <cell r="AK276"/>
          <cell r="AL276"/>
          <cell r="AM276"/>
          <cell r="AN276"/>
          <cell r="AO276"/>
          <cell r="AP276"/>
          <cell r="AQ276">
            <v>1</v>
          </cell>
          <cell r="AR276"/>
          <cell r="AS276"/>
          <cell r="AT276"/>
          <cell r="AU276"/>
          <cell r="AV276"/>
          <cell r="AW276"/>
          <cell r="AX276"/>
          <cell r="AY276"/>
          <cell r="AZ276">
            <v>1</v>
          </cell>
          <cell r="BA276"/>
          <cell r="BB276">
            <v>5</v>
          </cell>
        </row>
        <row r="277">
          <cell r="B277" t="str">
            <v>SCBMX7</v>
          </cell>
          <cell r="C277" t="str">
            <v>Scabimite Cr 10 g (7)</v>
          </cell>
          <cell r="D277">
            <v>1</v>
          </cell>
          <cell r="E277" t="str">
            <v>tube</v>
          </cell>
          <cell r="F277"/>
          <cell r="G277"/>
          <cell r="H277"/>
          <cell r="I277">
            <v>39090.909090909088</v>
          </cell>
          <cell r="J277">
            <v>43000</v>
          </cell>
          <cell r="K277">
            <v>51600</v>
          </cell>
          <cell r="L277">
            <v>43000</v>
          </cell>
          <cell r="M277">
            <v>51600</v>
          </cell>
          <cell r="N277"/>
          <cell r="O277">
            <v>6</v>
          </cell>
          <cell r="P277">
            <v>6</v>
          </cell>
          <cell r="Q277" t="str">
            <v>B22030</v>
          </cell>
          <cell r="R277">
            <v>45689</v>
          </cell>
          <cell r="S277" t="str">
            <v>KP05/2</v>
          </cell>
          <cell r="T277" t="str">
            <v>PT KUDAMAS JAYA MAKMUR SENTOSA</v>
          </cell>
          <cell r="U277"/>
          <cell r="V277"/>
          <cell r="W277"/>
          <cell r="X277"/>
          <cell r="Y277"/>
          <cell r="Z277"/>
          <cell r="AA277"/>
          <cell r="AB277"/>
          <cell r="AC277"/>
          <cell r="AD277"/>
          <cell r="AE277"/>
          <cell r="AF277"/>
          <cell r="AG277"/>
          <cell r="AH277"/>
          <cell r="AI277"/>
          <cell r="AJ277"/>
          <cell r="AK277"/>
          <cell r="AL277"/>
          <cell r="AM277"/>
          <cell r="AN277"/>
          <cell r="AO277"/>
          <cell r="AP277"/>
          <cell r="AQ277"/>
          <cell r="AR277"/>
          <cell r="AS277"/>
          <cell r="AT277"/>
          <cell r="AU277"/>
          <cell r="AV277"/>
          <cell r="AW277"/>
          <cell r="AX277"/>
          <cell r="AY277"/>
          <cell r="AZ277">
            <v>0</v>
          </cell>
          <cell r="BA277"/>
          <cell r="BB277">
            <v>6</v>
          </cell>
        </row>
        <row r="278">
          <cell r="B278" t="str">
            <v>SLDR1</v>
          </cell>
          <cell r="C278" t="str">
            <v>Selediar Tablet</v>
          </cell>
          <cell r="D278">
            <v>100</v>
          </cell>
          <cell r="E278" t="str">
            <v>tablet</v>
          </cell>
          <cell r="F278"/>
          <cell r="G278"/>
          <cell r="H278"/>
          <cell r="I278">
            <v>757.57272727272721</v>
          </cell>
          <cell r="J278">
            <v>833.33</v>
          </cell>
          <cell r="K278">
            <v>999.99599999999998</v>
          </cell>
          <cell r="L278">
            <v>900</v>
          </cell>
          <cell r="M278">
            <v>1000</v>
          </cell>
          <cell r="N278">
            <v>75</v>
          </cell>
          <cell r="O278"/>
          <cell r="P278">
            <v>75</v>
          </cell>
          <cell r="Q278" t="str">
            <v>94665</v>
          </cell>
          <cell r="R278">
            <v>44896</v>
          </cell>
          <cell r="S278" t="str">
            <v>KP04/12</v>
          </cell>
          <cell r="T278" t="str">
            <v>APOTEK BUMI MEDIKA GANESA</v>
          </cell>
          <cell r="U278"/>
          <cell r="V278"/>
          <cell r="W278"/>
          <cell r="X278"/>
          <cell r="Y278"/>
          <cell r="Z278"/>
          <cell r="AA278"/>
          <cell r="AB278"/>
          <cell r="AC278">
            <v>18</v>
          </cell>
          <cell r="AD278"/>
          <cell r="AE278">
            <v>30</v>
          </cell>
          <cell r="AF278">
            <v>15</v>
          </cell>
          <cell r="AG278"/>
          <cell r="AH278"/>
          <cell r="AI278"/>
          <cell r="AJ278"/>
          <cell r="AK278"/>
          <cell r="AL278">
            <v>12</v>
          </cell>
          <cell r="AM278"/>
          <cell r="AN278"/>
          <cell r="AO278"/>
          <cell r="AP278"/>
          <cell r="AQ278"/>
          <cell r="AR278"/>
          <cell r="AS278"/>
          <cell r="AT278"/>
          <cell r="AU278"/>
          <cell r="AV278"/>
          <cell r="AW278"/>
          <cell r="AX278"/>
          <cell r="AY278"/>
          <cell r="AZ278">
            <v>75</v>
          </cell>
          <cell r="BA278"/>
          <cell r="BB278">
            <v>0</v>
          </cell>
        </row>
        <row r="279">
          <cell r="B279" t="str">
            <v>SLDR2</v>
          </cell>
          <cell r="C279" t="str">
            <v>Selediar Tablet (2)</v>
          </cell>
          <cell r="D279">
            <v>100</v>
          </cell>
          <cell r="E279" t="str">
            <v>tablet</v>
          </cell>
          <cell r="F279"/>
          <cell r="G279"/>
          <cell r="H279"/>
          <cell r="I279">
            <v>757.57272727272721</v>
          </cell>
          <cell r="J279">
            <v>833.33</v>
          </cell>
          <cell r="K279">
            <v>999.99599999999998</v>
          </cell>
          <cell r="L279">
            <v>900</v>
          </cell>
          <cell r="M279">
            <v>1000</v>
          </cell>
          <cell r="N279">
            <v>100</v>
          </cell>
          <cell r="O279"/>
          <cell r="P279">
            <v>100</v>
          </cell>
          <cell r="Q279" t="str">
            <v>94665</v>
          </cell>
          <cell r="R279">
            <v>44896</v>
          </cell>
          <cell r="S279" t="str">
            <v>KP05/13</v>
          </cell>
          <cell r="T279" t="str">
            <v>APOTEK BUMI MEDIKA GANESA</v>
          </cell>
          <cell r="U279"/>
          <cell r="V279"/>
          <cell r="W279"/>
          <cell r="X279"/>
          <cell r="Y279"/>
          <cell r="Z279"/>
          <cell r="AA279"/>
          <cell r="AB279"/>
          <cell r="AC279"/>
          <cell r="AD279"/>
          <cell r="AE279"/>
          <cell r="AF279"/>
          <cell r="AG279"/>
          <cell r="AH279"/>
          <cell r="AI279"/>
          <cell r="AJ279"/>
          <cell r="AK279"/>
          <cell r="AL279"/>
          <cell r="AM279"/>
          <cell r="AN279">
            <v>10</v>
          </cell>
          <cell r="AO279"/>
          <cell r="AP279"/>
          <cell r="AQ279">
            <v>10</v>
          </cell>
          <cell r="AR279"/>
          <cell r="AS279">
            <v>36</v>
          </cell>
          <cell r="AT279"/>
          <cell r="AU279"/>
          <cell r="AV279"/>
          <cell r="AW279"/>
          <cell r="AX279"/>
          <cell r="AY279">
            <v>15</v>
          </cell>
          <cell r="AZ279">
            <v>71</v>
          </cell>
          <cell r="BA279"/>
          <cell r="BB279">
            <v>29</v>
          </cell>
        </row>
        <row r="280">
          <cell r="B280" t="str">
            <v>SMVSS4</v>
          </cell>
          <cell r="C280" t="str">
            <v>Simvastatin tablet 10 mg (4)</v>
          </cell>
          <cell r="D280">
            <v>100</v>
          </cell>
          <cell r="E280" t="str">
            <v>tablet</v>
          </cell>
          <cell r="F280"/>
          <cell r="G280"/>
          <cell r="H280"/>
          <cell r="I280">
            <v>190.917</v>
          </cell>
          <cell r="J280">
            <v>210.0087</v>
          </cell>
          <cell r="K280">
            <v>252.01043999999999</v>
          </cell>
          <cell r="L280">
            <v>300</v>
          </cell>
          <cell r="M280">
            <v>300</v>
          </cell>
          <cell r="N280">
            <v>0</v>
          </cell>
          <cell r="O280"/>
          <cell r="P280">
            <v>0</v>
          </cell>
          <cell r="Q280" t="str">
            <v>H81563B</v>
          </cell>
          <cell r="R280">
            <v>45108</v>
          </cell>
          <cell r="S280" t="str">
            <v>KP10/2</v>
          </cell>
          <cell r="T280" t="str">
            <v>PT.ENSEVAL PUTERA MEGATRADING</v>
          </cell>
          <cell r="U280"/>
          <cell r="V280"/>
          <cell r="W280"/>
          <cell r="X280"/>
          <cell r="Y280"/>
          <cell r="Z280"/>
          <cell r="AA280"/>
          <cell r="AB280"/>
          <cell r="AC280"/>
          <cell r="AD280"/>
          <cell r="AE280"/>
          <cell r="AF280"/>
          <cell r="AG280"/>
          <cell r="AH280"/>
          <cell r="AI280"/>
          <cell r="AJ280"/>
          <cell r="AK280"/>
          <cell r="AL280"/>
          <cell r="AM280"/>
          <cell r="AN280"/>
          <cell r="AO280"/>
          <cell r="AP280"/>
          <cell r="AQ280"/>
          <cell r="AR280"/>
          <cell r="AS280"/>
          <cell r="AT280"/>
          <cell r="AU280"/>
          <cell r="AV280"/>
          <cell r="AW280"/>
          <cell r="AX280"/>
          <cell r="AY280"/>
          <cell r="AZ280">
            <v>0</v>
          </cell>
          <cell r="BA280"/>
          <cell r="BB280">
            <v>0</v>
          </cell>
        </row>
        <row r="281">
          <cell r="B281" t="str">
            <v>SMVSS5</v>
          </cell>
          <cell r="C281" t="str">
            <v>Simvastatin tablet 10 mg (5)</v>
          </cell>
          <cell r="D281">
            <v>100</v>
          </cell>
          <cell r="E281" t="str">
            <v>tablet</v>
          </cell>
          <cell r="F281"/>
          <cell r="G281"/>
          <cell r="H281"/>
          <cell r="I281">
            <v>245.45454545454544</v>
          </cell>
          <cell r="J281">
            <v>270</v>
          </cell>
          <cell r="K281">
            <v>324</v>
          </cell>
          <cell r="L281">
            <v>300</v>
          </cell>
          <cell r="M281">
            <v>400</v>
          </cell>
          <cell r="N281">
            <v>13</v>
          </cell>
          <cell r="O281"/>
          <cell r="P281">
            <v>13</v>
          </cell>
          <cell r="Q281" t="str">
            <v>H81563B</v>
          </cell>
          <cell r="R281">
            <v>45261</v>
          </cell>
          <cell r="S281" t="str">
            <v>KP02/9</v>
          </cell>
          <cell r="T281" t="str">
            <v>PT PLANET EXCELENCIA PHARMACY</v>
          </cell>
          <cell r="U281"/>
          <cell r="V281"/>
          <cell r="W281"/>
          <cell r="X281"/>
          <cell r="Y281"/>
          <cell r="Z281"/>
          <cell r="AA281"/>
          <cell r="AB281"/>
          <cell r="AC281">
            <v>13</v>
          </cell>
          <cell r="AD281"/>
          <cell r="AE281"/>
          <cell r="AF281"/>
          <cell r="AG281"/>
          <cell r="AH281"/>
          <cell r="AI281"/>
          <cell r="AJ281"/>
          <cell r="AK281"/>
          <cell r="AL281"/>
          <cell r="AM281"/>
          <cell r="AN281"/>
          <cell r="AO281"/>
          <cell r="AP281"/>
          <cell r="AQ281"/>
          <cell r="AR281"/>
          <cell r="AS281"/>
          <cell r="AT281"/>
          <cell r="AU281"/>
          <cell r="AV281"/>
          <cell r="AW281"/>
          <cell r="AX281"/>
          <cell r="AY281"/>
          <cell r="AZ281">
            <v>13</v>
          </cell>
          <cell r="BA281"/>
          <cell r="BB281">
            <v>0</v>
          </cell>
        </row>
        <row r="282">
          <cell r="B282" t="str">
            <v>SMVSS6</v>
          </cell>
          <cell r="C282" t="str">
            <v>Simvastatin tablet 10 mg (6)</v>
          </cell>
          <cell r="D282">
            <v>100</v>
          </cell>
          <cell r="E282" t="str">
            <v>tablet</v>
          </cell>
          <cell r="F282"/>
          <cell r="G282"/>
          <cell r="H282"/>
          <cell r="I282">
            <v>190.917</v>
          </cell>
          <cell r="J282">
            <v>210.0087</v>
          </cell>
          <cell r="K282">
            <v>252.01043999999999</v>
          </cell>
          <cell r="L282">
            <v>300</v>
          </cell>
          <cell r="M282">
            <v>300</v>
          </cell>
          <cell r="N282">
            <v>200</v>
          </cell>
          <cell r="O282"/>
          <cell r="P282">
            <v>200</v>
          </cell>
          <cell r="Q282" t="str">
            <v>H81563B</v>
          </cell>
          <cell r="R282">
            <v>45292</v>
          </cell>
          <cell r="S282" t="str">
            <v>KP04/3</v>
          </cell>
          <cell r="T282" t="str">
            <v>PT Enseval Putera Megatrading</v>
          </cell>
          <cell r="U282"/>
          <cell r="V282"/>
          <cell r="W282"/>
          <cell r="X282"/>
          <cell r="Y282"/>
          <cell r="Z282"/>
          <cell r="AA282"/>
          <cell r="AB282"/>
          <cell r="AC282">
            <v>17</v>
          </cell>
          <cell r="AD282"/>
          <cell r="AE282"/>
          <cell r="AF282">
            <v>60</v>
          </cell>
          <cell r="AG282">
            <v>75</v>
          </cell>
          <cell r="AH282"/>
          <cell r="AI282"/>
          <cell r="AJ282"/>
          <cell r="AK282">
            <v>30</v>
          </cell>
          <cell r="AL282">
            <v>18</v>
          </cell>
          <cell r="AM282"/>
          <cell r="AN282"/>
          <cell r="AO282"/>
          <cell r="AP282"/>
          <cell r="AQ282"/>
          <cell r="AR282"/>
          <cell r="AS282"/>
          <cell r="AT282"/>
          <cell r="AU282"/>
          <cell r="AV282"/>
          <cell r="AW282"/>
          <cell r="AX282"/>
          <cell r="AY282"/>
          <cell r="AZ282">
            <v>200</v>
          </cell>
          <cell r="BA282"/>
          <cell r="BB282">
            <v>0</v>
          </cell>
        </row>
        <row r="283">
          <cell r="B283" t="str">
            <v>SMVSS7</v>
          </cell>
          <cell r="C283" t="str">
            <v>Simvastatin tablet 10 mg (7)</v>
          </cell>
          <cell r="D283">
            <v>100</v>
          </cell>
          <cell r="E283" t="str">
            <v>tablet</v>
          </cell>
          <cell r="F283"/>
          <cell r="G283"/>
          <cell r="H283"/>
          <cell r="I283">
            <v>151.36363636363635</v>
          </cell>
          <cell r="J283">
            <v>166.5</v>
          </cell>
          <cell r="K283">
            <v>199.79999999999998</v>
          </cell>
          <cell r="L283">
            <v>200</v>
          </cell>
          <cell r="M283">
            <v>200</v>
          </cell>
          <cell r="N283"/>
          <cell r="O283">
            <v>200</v>
          </cell>
          <cell r="P283">
            <v>200</v>
          </cell>
          <cell r="Q283" t="str">
            <v>HTSVND21509</v>
          </cell>
          <cell r="R283">
            <v>45292</v>
          </cell>
          <cell r="S283" t="str">
            <v>KP05/2</v>
          </cell>
          <cell r="T283" t="str">
            <v>PT KUDAMAS JAYA MAKMUR SENTOSA</v>
          </cell>
          <cell r="U283"/>
          <cell r="V283"/>
          <cell r="W283"/>
          <cell r="X283"/>
          <cell r="Y283"/>
          <cell r="Z283"/>
          <cell r="AA283"/>
          <cell r="AB283"/>
          <cell r="AC283"/>
          <cell r="AD283"/>
          <cell r="AE283"/>
          <cell r="AF283"/>
          <cell r="AG283"/>
          <cell r="AH283"/>
          <cell r="AI283"/>
          <cell r="AJ283"/>
          <cell r="AK283"/>
          <cell r="AL283">
            <v>12</v>
          </cell>
          <cell r="AM283"/>
          <cell r="AN283"/>
          <cell r="AO283"/>
          <cell r="AP283"/>
          <cell r="AQ283"/>
          <cell r="AR283">
            <v>30</v>
          </cell>
          <cell r="AS283"/>
          <cell r="AT283"/>
          <cell r="AU283"/>
          <cell r="AV283"/>
          <cell r="AW283"/>
          <cell r="AX283">
            <v>60</v>
          </cell>
          <cell r="AY283"/>
          <cell r="AZ283">
            <v>102</v>
          </cell>
          <cell r="BA283"/>
          <cell r="BB283">
            <v>98</v>
          </cell>
        </row>
        <row r="284">
          <cell r="B284" t="str">
            <v>SMVS22</v>
          </cell>
          <cell r="C284" t="str">
            <v>Simvastatin tablet 20 mg (2)</v>
          </cell>
          <cell r="D284">
            <v>100</v>
          </cell>
          <cell r="E284" t="str">
            <v>tablet</v>
          </cell>
          <cell r="F284"/>
          <cell r="G284"/>
          <cell r="H284"/>
          <cell r="I284">
            <v>757.58396100000004</v>
          </cell>
          <cell r="J284">
            <v>833.34235710000007</v>
          </cell>
          <cell r="K284">
            <v>1000.01082852</v>
          </cell>
          <cell r="L284">
            <v>900</v>
          </cell>
          <cell r="M284">
            <v>1100</v>
          </cell>
          <cell r="N284">
            <v>0</v>
          </cell>
          <cell r="O284"/>
          <cell r="P284">
            <v>0</v>
          </cell>
          <cell r="Q284" t="str">
            <v>H81563B</v>
          </cell>
          <cell r="R284">
            <v>45139</v>
          </cell>
          <cell r="S284" t="str">
            <v>KP10/2</v>
          </cell>
          <cell r="T284" t="str">
            <v>PT.ENSEVAL PUTERA MEGATRADING</v>
          </cell>
          <cell r="U284"/>
          <cell r="V284"/>
          <cell r="W284"/>
          <cell r="X284"/>
          <cell r="Y284"/>
          <cell r="Z284"/>
          <cell r="AA284"/>
          <cell r="AB284"/>
          <cell r="AC284"/>
          <cell r="AD284"/>
          <cell r="AE284"/>
          <cell r="AF284"/>
          <cell r="AG284"/>
          <cell r="AH284"/>
          <cell r="AI284"/>
          <cell r="AJ284"/>
          <cell r="AK284"/>
          <cell r="AL284"/>
          <cell r="AM284"/>
          <cell r="AN284"/>
          <cell r="AO284"/>
          <cell r="AP284"/>
          <cell r="AQ284"/>
          <cell r="AR284"/>
          <cell r="AS284"/>
          <cell r="AT284"/>
          <cell r="AU284"/>
          <cell r="AV284"/>
          <cell r="AW284"/>
          <cell r="AX284"/>
          <cell r="AY284"/>
          <cell r="AZ284">
            <v>0</v>
          </cell>
          <cell r="BA284"/>
          <cell r="BB284">
            <v>0</v>
          </cell>
        </row>
        <row r="285">
          <cell r="B285" t="str">
            <v>SMVS23</v>
          </cell>
          <cell r="C285" t="str">
            <v>Simvastatin tablet 20 mg (3)</v>
          </cell>
          <cell r="D285">
            <v>100</v>
          </cell>
          <cell r="E285" t="str">
            <v>tablet</v>
          </cell>
          <cell r="F285"/>
          <cell r="G285"/>
          <cell r="H285"/>
          <cell r="I285">
            <v>757.58396099999993</v>
          </cell>
          <cell r="J285">
            <v>833.34235709999996</v>
          </cell>
          <cell r="K285">
            <v>1000.0108285199999</v>
          </cell>
          <cell r="L285">
            <v>900</v>
          </cell>
          <cell r="M285">
            <v>1100</v>
          </cell>
          <cell r="N285">
            <v>194</v>
          </cell>
          <cell r="O285"/>
          <cell r="P285">
            <v>194</v>
          </cell>
          <cell r="Q285" t="str">
            <v>H81563B</v>
          </cell>
          <cell r="R285">
            <v>45352</v>
          </cell>
          <cell r="S285" t="str">
            <v>KP04/3</v>
          </cell>
          <cell r="T285" t="str">
            <v>PT Enseval Putera Megatrading</v>
          </cell>
          <cell r="U285"/>
          <cell r="V285"/>
          <cell r="W285"/>
          <cell r="X285"/>
          <cell r="Y285"/>
          <cell r="Z285"/>
          <cell r="AA285"/>
          <cell r="AB285"/>
          <cell r="AC285">
            <v>60</v>
          </cell>
          <cell r="AD285"/>
          <cell r="AE285"/>
          <cell r="AF285">
            <v>120</v>
          </cell>
          <cell r="AG285">
            <v>14</v>
          </cell>
          <cell r="AH285"/>
          <cell r="AI285"/>
          <cell r="AJ285"/>
          <cell r="AK285"/>
          <cell r="AL285"/>
          <cell r="AM285"/>
          <cell r="AN285"/>
          <cell r="AO285"/>
          <cell r="AP285"/>
          <cell r="AQ285"/>
          <cell r="AR285"/>
          <cell r="AS285"/>
          <cell r="AT285"/>
          <cell r="AU285"/>
          <cell r="AV285"/>
          <cell r="AW285"/>
          <cell r="AX285"/>
          <cell r="AY285"/>
          <cell r="AZ285">
            <v>194</v>
          </cell>
          <cell r="BA285"/>
          <cell r="BB285">
            <v>0</v>
          </cell>
        </row>
        <row r="286">
          <cell r="B286" t="str">
            <v>SMVS24</v>
          </cell>
          <cell r="C286" t="str">
            <v>Simvastatin tablet 20 mg (4)</v>
          </cell>
          <cell r="D286">
            <v>100</v>
          </cell>
          <cell r="E286" t="str">
            <v>tablet</v>
          </cell>
          <cell r="F286"/>
          <cell r="G286"/>
          <cell r="H286"/>
          <cell r="I286">
            <v>764.5454545454545</v>
          </cell>
          <cell r="J286">
            <v>841</v>
          </cell>
          <cell r="K286">
            <v>1009.1999999999999</v>
          </cell>
          <cell r="L286">
            <v>900</v>
          </cell>
          <cell r="M286">
            <v>1100</v>
          </cell>
          <cell r="N286"/>
          <cell r="O286">
            <v>100</v>
          </cell>
          <cell r="P286">
            <v>100</v>
          </cell>
          <cell r="Q286" t="str">
            <v>HTSVNE22114</v>
          </cell>
          <cell r="R286">
            <v>45352</v>
          </cell>
          <cell r="S286" t="str">
            <v>KP05/8</v>
          </cell>
          <cell r="T286" t="str">
            <v>APOTEK BUMI MEDIKA GANESA</v>
          </cell>
          <cell r="U286"/>
          <cell r="V286"/>
          <cell r="W286"/>
          <cell r="X286"/>
          <cell r="Y286"/>
          <cell r="Z286"/>
          <cell r="AA286"/>
          <cell r="AB286"/>
          <cell r="AC286"/>
          <cell r="AD286"/>
          <cell r="AE286"/>
          <cell r="AF286"/>
          <cell r="AG286">
            <v>46</v>
          </cell>
          <cell r="AH286"/>
          <cell r="AI286"/>
          <cell r="AJ286"/>
          <cell r="AK286"/>
          <cell r="AL286"/>
          <cell r="AM286"/>
          <cell r="AN286"/>
          <cell r="AO286"/>
          <cell r="AP286"/>
          <cell r="AQ286"/>
          <cell r="AR286">
            <v>30</v>
          </cell>
          <cell r="AS286">
            <v>24</v>
          </cell>
          <cell r="AT286"/>
          <cell r="AU286"/>
          <cell r="AV286"/>
          <cell r="AW286"/>
          <cell r="AX286"/>
          <cell r="AY286"/>
          <cell r="AZ286">
            <v>100</v>
          </cell>
          <cell r="BA286"/>
          <cell r="BB286">
            <v>0</v>
          </cell>
        </row>
        <row r="287">
          <cell r="B287" t="str">
            <v>SMVS25</v>
          </cell>
          <cell r="C287" t="str">
            <v>Simvastatin tablet 20 mg (5)</v>
          </cell>
          <cell r="D287">
            <v>30</v>
          </cell>
          <cell r="E287" t="str">
            <v>tablet</v>
          </cell>
          <cell r="F287"/>
          <cell r="G287"/>
          <cell r="H287"/>
          <cell r="I287">
            <v>397.51515151515144</v>
          </cell>
          <cell r="J287">
            <v>437.26666666666665</v>
          </cell>
          <cell r="K287">
            <v>524.71999999999991</v>
          </cell>
          <cell r="L287">
            <v>500</v>
          </cell>
          <cell r="M287">
            <v>600</v>
          </cell>
          <cell r="N287"/>
          <cell r="O287">
            <v>90</v>
          </cell>
          <cell r="P287">
            <v>90</v>
          </cell>
          <cell r="Q287" t="str">
            <v>RL084G</v>
          </cell>
          <cell r="R287">
            <v>45627</v>
          </cell>
          <cell r="S287" t="str">
            <v>KP05/12</v>
          </cell>
          <cell r="T287" t="str">
            <v>PT KUDAMAS JAYA MAKMUR SENTOSA</v>
          </cell>
          <cell r="U287"/>
          <cell r="V287"/>
          <cell r="W287"/>
          <cell r="X287"/>
          <cell r="Y287"/>
          <cell r="Z287"/>
          <cell r="AA287"/>
          <cell r="AB287"/>
          <cell r="AC287"/>
          <cell r="AD287"/>
          <cell r="AE287"/>
          <cell r="AF287"/>
          <cell r="AG287"/>
          <cell r="AH287"/>
          <cell r="AI287"/>
          <cell r="AJ287"/>
          <cell r="AK287"/>
          <cell r="AL287"/>
          <cell r="AM287"/>
          <cell r="AN287"/>
          <cell r="AO287"/>
          <cell r="AP287"/>
          <cell r="AQ287"/>
          <cell r="AR287"/>
          <cell r="AS287">
            <v>10</v>
          </cell>
          <cell r="AT287"/>
          <cell r="AU287">
            <v>30</v>
          </cell>
          <cell r="AV287"/>
          <cell r="AW287"/>
          <cell r="AX287"/>
          <cell r="AY287"/>
          <cell r="AZ287">
            <v>40</v>
          </cell>
          <cell r="BA287"/>
          <cell r="BB287">
            <v>50</v>
          </cell>
        </row>
        <row r="288">
          <cell r="B288" t="str">
            <v>SPTR3</v>
          </cell>
          <cell r="C288" t="str">
            <v>SP Troches tablet (3)</v>
          </cell>
          <cell r="D288">
            <v>1</v>
          </cell>
          <cell r="E288" t="str">
            <v>box</v>
          </cell>
          <cell r="F288"/>
          <cell r="G288"/>
          <cell r="H288"/>
          <cell r="I288">
            <v>11772.727272727272</v>
          </cell>
          <cell r="J288">
            <v>12950</v>
          </cell>
          <cell r="K288">
            <v>15540</v>
          </cell>
          <cell r="L288">
            <v>13000</v>
          </cell>
          <cell r="M288">
            <v>15600</v>
          </cell>
          <cell r="N288">
            <v>28</v>
          </cell>
          <cell r="O288"/>
          <cell r="P288">
            <v>28</v>
          </cell>
          <cell r="Q288" t="str">
            <v>H81563B</v>
          </cell>
          <cell r="R288">
            <v>45689</v>
          </cell>
          <cell r="S288" t="str">
            <v>KP03/14</v>
          </cell>
          <cell r="T288" t="str">
            <v>PT KUDAMAS JAYA MAKMUR SENTOSA</v>
          </cell>
          <cell r="U288"/>
          <cell r="V288"/>
          <cell r="W288"/>
          <cell r="X288"/>
          <cell r="Y288"/>
          <cell r="Z288"/>
          <cell r="AA288"/>
          <cell r="AB288"/>
          <cell r="AC288"/>
          <cell r="AD288"/>
          <cell r="AE288"/>
          <cell r="AF288">
            <v>2</v>
          </cell>
          <cell r="AG288">
            <v>3</v>
          </cell>
          <cell r="AH288"/>
          <cell r="AI288"/>
          <cell r="AJ288"/>
          <cell r="AK288"/>
          <cell r="AL288"/>
          <cell r="AM288"/>
          <cell r="AN288">
            <v>3</v>
          </cell>
          <cell r="AO288"/>
          <cell r="AP288"/>
          <cell r="AQ288"/>
          <cell r="AR288"/>
          <cell r="AS288"/>
          <cell r="AT288"/>
          <cell r="AU288">
            <v>1</v>
          </cell>
          <cell r="AV288"/>
          <cell r="AW288"/>
          <cell r="AX288"/>
          <cell r="AY288"/>
          <cell r="AZ288">
            <v>9</v>
          </cell>
          <cell r="BA288"/>
          <cell r="BB288">
            <v>19</v>
          </cell>
        </row>
        <row r="289">
          <cell r="B289" t="str">
            <v>SPTR4</v>
          </cell>
          <cell r="C289" t="str">
            <v>SP Troches tablet (4)</v>
          </cell>
          <cell r="D289">
            <v>1</v>
          </cell>
          <cell r="E289" t="str">
            <v>box</v>
          </cell>
          <cell r="F289"/>
          <cell r="G289"/>
          <cell r="H289"/>
          <cell r="I289">
            <v>11772.727272727272</v>
          </cell>
          <cell r="J289">
            <v>12950</v>
          </cell>
          <cell r="K289">
            <v>15540</v>
          </cell>
          <cell r="L289">
            <v>13000</v>
          </cell>
          <cell r="M289">
            <v>15600</v>
          </cell>
          <cell r="N289">
            <v>35</v>
          </cell>
          <cell r="O289"/>
          <cell r="P289">
            <v>35</v>
          </cell>
          <cell r="Q289" t="str">
            <v>H81563B</v>
          </cell>
          <cell r="R289">
            <v>45689</v>
          </cell>
          <cell r="S289" t="str">
            <v>KP03/14</v>
          </cell>
          <cell r="T289" t="str">
            <v>PT KUDAMAS JAYA MAKMUR SENTOSA</v>
          </cell>
          <cell r="U289"/>
          <cell r="V289"/>
          <cell r="W289"/>
          <cell r="X289"/>
          <cell r="Y289"/>
          <cell r="Z289"/>
          <cell r="AA289"/>
          <cell r="AB289"/>
          <cell r="AC289"/>
          <cell r="AD289"/>
          <cell r="AE289"/>
          <cell r="AF289"/>
          <cell r="AG289"/>
          <cell r="AH289"/>
          <cell r="AI289"/>
          <cell r="AJ289"/>
          <cell r="AK289"/>
          <cell r="AL289"/>
          <cell r="AM289"/>
          <cell r="AN289"/>
          <cell r="AO289"/>
          <cell r="AP289"/>
          <cell r="AQ289"/>
          <cell r="AR289"/>
          <cell r="AS289"/>
          <cell r="AT289"/>
          <cell r="AU289"/>
          <cell r="AV289"/>
          <cell r="AW289"/>
          <cell r="AX289"/>
          <cell r="AY289"/>
          <cell r="AZ289">
            <v>0</v>
          </cell>
          <cell r="BA289"/>
          <cell r="BB289">
            <v>35</v>
          </cell>
        </row>
        <row r="290">
          <cell r="B290" t="str">
            <v>STESTB1</v>
          </cell>
          <cell r="C290" t="str">
            <v>Stesolid RT 5 mg</v>
          </cell>
          <cell r="D290">
            <v>5</v>
          </cell>
          <cell r="E290" t="str">
            <v>tube</v>
          </cell>
          <cell r="F290"/>
          <cell r="G290"/>
          <cell r="H290"/>
          <cell r="I290">
            <v>23760</v>
          </cell>
          <cell r="J290">
            <v>26136.000000000004</v>
          </cell>
          <cell r="K290">
            <v>31363.200000000004</v>
          </cell>
          <cell r="L290">
            <v>26200</v>
          </cell>
          <cell r="M290">
            <v>31400</v>
          </cell>
          <cell r="N290">
            <v>5</v>
          </cell>
          <cell r="O290"/>
          <cell r="P290">
            <v>5</v>
          </cell>
          <cell r="Q290" t="str">
            <v>H81563B</v>
          </cell>
          <cell r="R290">
            <v>44652</v>
          </cell>
          <cell r="S290">
            <v>37190036513</v>
          </cell>
          <cell r="T290" t="str">
            <v>PT ANUGRAH ARGON MEDICA</v>
          </cell>
          <cell r="U290"/>
          <cell r="V290"/>
          <cell r="W290"/>
          <cell r="X290"/>
          <cell r="Y290"/>
          <cell r="Z290"/>
          <cell r="AA290"/>
          <cell r="AB290"/>
          <cell r="AC290"/>
          <cell r="AD290"/>
          <cell r="AE290"/>
          <cell r="AF290"/>
          <cell r="AG290"/>
          <cell r="AH290"/>
          <cell r="AI290"/>
          <cell r="AJ290"/>
          <cell r="AK290"/>
          <cell r="AL290"/>
          <cell r="AM290"/>
          <cell r="AN290"/>
          <cell r="AO290"/>
          <cell r="AP290"/>
          <cell r="AQ290"/>
          <cell r="AR290"/>
          <cell r="AS290"/>
          <cell r="AT290"/>
          <cell r="AU290"/>
          <cell r="AV290"/>
          <cell r="AW290"/>
          <cell r="AX290"/>
          <cell r="AY290"/>
          <cell r="AZ290">
            <v>0</v>
          </cell>
          <cell r="BA290"/>
          <cell r="BB290">
            <v>5</v>
          </cell>
        </row>
        <row r="291">
          <cell r="B291" t="str">
            <v>SCLFT10</v>
          </cell>
          <cell r="C291" t="str">
            <v>Sucralfate sirup 100mL (10)</v>
          </cell>
          <cell r="D291">
            <v>1</v>
          </cell>
          <cell r="E291" t="str">
            <v>botol</v>
          </cell>
          <cell r="F291"/>
          <cell r="G291"/>
          <cell r="H291"/>
          <cell r="I291">
            <v>11590.90909090909</v>
          </cell>
          <cell r="J291">
            <v>12750</v>
          </cell>
          <cell r="K291">
            <v>15300</v>
          </cell>
          <cell r="L291">
            <v>12800</v>
          </cell>
          <cell r="M291">
            <v>15300</v>
          </cell>
          <cell r="N291">
            <v>5</v>
          </cell>
          <cell r="O291"/>
          <cell r="P291">
            <v>5</v>
          </cell>
          <cell r="Q291" t="str">
            <v>H81563B</v>
          </cell>
          <cell r="R291">
            <v>45261</v>
          </cell>
          <cell r="S291" t="str">
            <v>KP03/5</v>
          </cell>
          <cell r="T291" t="str">
            <v>PT PENTA VALENT</v>
          </cell>
          <cell r="U291"/>
          <cell r="V291"/>
          <cell r="W291"/>
          <cell r="X291"/>
          <cell r="Y291"/>
          <cell r="Z291"/>
          <cell r="AA291"/>
          <cell r="AB291"/>
          <cell r="AC291"/>
          <cell r="AD291"/>
          <cell r="AE291"/>
          <cell r="AF291"/>
          <cell r="AG291"/>
          <cell r="AH291"/>
          <cell r="AI291"/>
          <cell r="AJ291"/>
          <cell r="AK291"/>
          <cell r="AL291"/>
          <cell r="AM291"/>
          <cell r="AN291"/>
          <cell r="AO291"/>
          <cell r="AP291"/>
          <cell r="AQ291"/>
          <cell r="AR291">
            <v>2</v>
          </cell>
          <cell r="AS291">
            <v>1</v>
          </cell>
          <cell r="AT291"/>
          <cell r="AU291">
            <v>1</v>
          </cell>
          <cell r="AV291"/>
          <cell r="AW291"/>
          <cell r="AX291">
            <v>1</v>
          </cell>
          <cell r="AY291"/>
          <cell r="AZ291">
            <v>5</v>
          </cell>
          <cell r="BA291"/>
          <cell r="BB291">
            <v>0</v>
          </cell>
        </row>
        <row r="292">
          <cell r="B292" t="str">
            <v>SCLFT11</v>
          </cell>
          <cell r="C292" t="str">
            <v>Sucralfate sirup 100mL (11)</v>
          </cell>
          <cell r="D292">
            <v>1</v>
          </cell>
          <cell r="E292" t="str">
            <v>botol</v>
          </cell>
          <cell r="F292"/>
          <cell r="G292"/>
          <cell r="H292"/>
          <cell r="I292">
            <v>11590.90909090909</v>
          </cell>
          <cell r="J292">
            <v>12750</v>
          </cell>
          <cell r="K292">
            <v>15300</v>
          </cell>
          <cell r="L292">
            <v>12800</v>
          </cell>
          <cell r="M292">
            <v>15300</v>
          </cell>
          <cell r="N292">
            <v>0</v>
          </cell>
          <cell r="O292"/>
          <cell r="P292">
            <v>0</v>
          </cell>
          <cell r="Q292" t="str">
            <v>H81563B</v>
          </cell>
          <cell r="R292">
            <v>45261</v>
          </cell>
          <cell r="S292" t="str">
            <v>KP03/5</v>
          </cell>
          <cell r="T292" t="str">
            <v>PT PENTA VALENT</v>
          </cell>
          <cell r="U292"/>
          <cell r="V292"/>
          <cell r="W292"/>
          <cell r="X292"/>
          <cell r="Y292"/>
          <cell r="Z292"/>
          <cell r="AA292"/>
          <cell r="AB292"/>
          <cell r="AC292"/>
          <cell r="AD292"/>
          <cell r="AE292"/>
          <cell r="AF292"/>
          <cell r="AG292"/>
          <cell r="AH292"/>
          <cell r="AI292"/>
          <cell r="AJ292"/>
          <cell r="AK292"/>
          <cell r="AL292"/>
          <cell r="AM292"/>
          <cell r="AN292"/>
          <cell r="AO292"/>
          <cell r="AP292"/>
          <cell r="AQ292"/>
          <cell r="AR292"/>
          <cell r="AS292"/>
          <cell r="AT292"/>
          <cell r="AU292"/>
          <cell r="AV292"/>
          <cell r="AW292"/>
          <cell r="AX292"/>
          <cell r="AY292"/>
          <cell r="AZ292">
            <v>0</v>
          </cell>
          <cell r="BA292"/>
          <cell r="BB292">
            <v>0</v>
          </cell>
        </row>
        <row r="293">
          <cell r="B293" t="str">
            <v>SCLFT12</v>
          </cell>
          <cell r="C293" t="str">
            <v>Sucralfate sirup 100mL (12)</v>
          </cell>
          <cell r="D293">
            <v>1</v>
          </cell>
          <cell r="E293" t="str">
            <v>botol</v>
          </cell>
          <cell r="F293"/>
          <cell r="G293"/>
          <cell r="H293"/>
          <cell r="I293">
            <v>11590.90909090909</v>
          </cell>
          <cell r="J293">
            <v>12750</v>
          </cell>
          <cell r="K293">
            <v>15300</v>
          </cell>
          <cell r="L293">
            <v>12800</v>
          </cell>
          <cell r="M293">
            <v>15300</v>
          </cell>
          <cell r="N293">
            <v>0</v>
          </cell>
          <cell r="O293"/>
          <cell r="P293">
            <v>0</v>
          </cell>
          <cell r="Q293" t="str">
            <v>H81563B</v>
          </cell>
          <cell r="R293">
            <v>45261</v>
          </cell>
          <cell r="S293" t="str">
            <v>KP03/5</v>
          </cell>
          <cell r="T293" t="str">
            <v>PT PENTA VALENT</v>
          </cell>
          <cell r="U293"/>
          <cell r="V293"/>
          <cell r="W293"/>
          <cell r="X293"/>
          <cell r="Y293"/>
          <cell r="Z293"/>
          <cell r="AA293"/>
          <cell r="AB293"/>
          <cell r="AC293"/>
          <cell r="AD293"/>
          <cell r="AE293"/>
          <cell r="AF293"/>
          <cell r="AG293"/>
          <cell r="AH293"/>
          <cell r="AI293"/>
          <cell r="AJ293"/>
          <cell r="AK293"/>
          <cell r="AL293"/>
          <cell r="AM293"/>
          <cell r="AN293"/>
          <cell r="AO293"/>
          <cell r="AP293"/>
          <cell r="AQ293"/>
          <cell r="AR293"/>
          <cell r="AS293"/>
          <cell r="AT293"/>
          <cell r="AU293"/>
          <cell r="AV293"/>
          <cell r="AW293"/>
          <cell r="AX293"/>
          <cell r="AY293"/>
          <cell r="AZ293">
            <v>0</v>
          </cell>
          <cell r="BA293"/>
          <cell r="BB293">
            <v>0</v>
          </cell>
        </row>
        <row r="294">
          <cell r="B294" t="str">
            <v>SCLFT13</v>
          </cell>
          <cell r="C294" t="str">
            <v>Sucralfate sirup 100mL (13)</v>
          </cell>
          <cell r="D294">
            <v>1</v>
          </cell>
          <cell r="E294" t="str">
            <v>botol</v>
          </cell>
          <cell r="F294"/>
          <cell r="G294"/>
          <cell r="H294"/>
          <cell r="I294">
            <v>13636</v>
          </cell>
          <cell r="J294">
            <v>14999.6</v>
          </cell>
          <cell r="K294">
            <v>17999.52</v>
          </cell>
          <cell r="L294">
            <v>15000</v>
          </cell>
          <cell r="M294">
            <v>18000</v>
          </cell>
          <cell r="N294">
            <v>24</v>
          </cell>
          <cell r="O294"/>
          <cell r="P294">
            <v>24</v>
          </cell>
          <cell r="Q294" t="str">
            <v>H81563B</v>
          </cell>
          <cell r="R294">
            <v>45261</v>
          </cell>
          <cell r="S294" t="str">
            <v>KP03/6</v>
          </cell>
          <cell r="T294" t="str">
            <v>PT SINGGASANA WITRA SURYAMAS</v>
          </cell>
          <cell r="U294"/>
          <cell r="V294"/>
          <cell r="W294"/>
          <cell r="X294"/>
          <cell r="Y294"/>
          <cell r="Z294"/>
          <cell r="AA294"/>
          <cell r="AB294"/>
          <cell r="AC294">
            <v>3</v>
          </cell>
          <cell r="AD294">
            <v>4</v>
          </cell>
          <cell r="AE294">
            <v>2</v>
          </cell>
          <cell r="AF294">
            <v>2</v>
          </cell>
          <cell r="AG294">
            <v>2</v>
          </cell>
          <cell r="AH294"/>
          <cell r="AI294"/>
          <cell r="AJ294"/>
          <cell r="AK294">
            <v>3</v>
          </cell>
          <cell r="AL294">
            <v>3</v>
          </cell>
          <cell r="AM294">
            <v>1</v>
          </cell>
          <cell r="AN294">
            <v>3</v>
          </cell>
          <cell r="AO294"/>
          <cell r="AP294"/>
          <cell r="AQ294">
            <v>1</v>
          </cell>
          <cell r="AR294"/>
          <cell r="AS294"/>
          <cell r="AT294"/>
          <cell r="AU294"/>
          <cell r="AV294"/>
          <cell r="AW294"/>
          <cell r="AX294"/>
          <cell r="AY294"/>
          <cell r="AZ294">
            <v>24</v>
          </cell>
          <cell r="BA294"/>
          <cell r="BB294">
            <v>0</v>
          </cell>
        </row>
        <row r="295">
          <cell r="B295" t="str">
            <v>SCLFT14</v>
          </cell>
          <cell r="C295" t="str">
            <v>Sucralfate sirup 100mL (14)</v>
          </cell>
          <cell r="D295">
            <v>1</v>
          </cell>
          <cell r="E295" t="str">
            <v>botol</v>
          </cell>
          <cell r="F295"/>
          <cell r="G295"/>
          <cell r="H295"/>
          <cell r="I295">
            <v>15000</v>
          </cell>
          <cell r="J295">
            <v>16500</v>
          </cell>
          <cell r="K295">
            <v>19800</v>
          </cell>
          <cell r="L295">
            <v>16500</v>
          </cell>
          <cell r="M295">
            <v>19800</v>
          </cell>
          <cell r="N295"/>
          <cell r="O295">
            <v>10</v>
          </cell>
          <cell r="P295">
            <v>10</v>
          </cell>
          <cell r="Q295" t="str">
            <v>24122C0290</v>
          </cell>
          <cell r="R295">
            <v>45352</v>
          </cell>
          <cell r="S295" t="str">
            <v>KP05/5</v>
          </cell>
          <cell r="T295" t="str">
            <v>PT Penta Valent</v>
          </cell>
          <cell r="U295"/>
          <cell r="V295"/>
          <cell r="W295"/>
          <cell r="X295"/>
          <cell r="Y295"/>
          <cell r="Z295"/>
          <cell r="AA295"/>
          <cell r="AB295"/>
          <cell r="AC295"/>
          <cell r="AD295"/>
          <cell r="AE295"/>
          <cell r="AF295"/>
          <cell r="AG295"/>
          <cell r="AH295"/>
          <cell r="AI295"/>
          <cell r="AJ295"/>
          <cell r="AK295"/>
          <cell r="AL295"/>
          <cell r="AM295"/>
          <cell r="AN295"/>
          <cell r="AO295"/>
          <cell r="AP295"/>
          <cell r="AQ295"/>
          <cell r="AR295"/>
          <cell r="AS295"/>
          <cell r="AT295"/>
          <cell r="AU295"/>
          <cell r="AV295"/>
          <cell r="AW295"/>
          <cell r="AX295">
            <v>1</v>
          </cell>
          <cell r="AY295">
            <v>2</v>
          </cell>
          <cell r="AZ295">
            <v>3</v>
          </cell>
          <cell r="BA295"/>
          <cell r="BB295">
            <v>7</v>
          </cell>
        </row>
        <row r="296">
          <cell r="B296" t="str">
            <v>SCLFT6</v>
          </cell>
          <cell r="C296" t="str">
            <v>Sucralfate sirup 100mL (6)</v>
          </cell>
          <cell r="D296">
            <v>1</v>
          </cell>
          <cell r="E296" t="str">
            <v>botol</v>
          </cell>
          <cell r="F296"/>
          <cell r="G296"/>
          <cell r="H296"/>
          <cell r="I296">
            <v>13200</v>
          </cell>
          <cell r="J296">
            <v>14520.000000000002</v>
          </cell>
          <cell r="K296">
            <v>17424</v>
          </cell>
          <cell r="L296">
            <v>14600</v>
          </cell>
          <cell r="M296">
            <v>17500</v>
          </cell>
          <cell r="N296">
            <v>0</v>
          </cell>
          <cell r="O296"/>
          <cell r="P296">
            <v>0</v>
          </cell>
          <cell r="Q296" t="str">
            <v>H81563B</v>
          </cell>
          <cell r="R296">
            <v>45170</v>
          </cell>
          <cell r="S296" t="str">
            <v>KP10/18</v>
          </cell>
          <cell r="T296" t="str">
            <v>PT.PENTA VALENT</v>
          </cell>
          <cell r="U296"/>
          <cell r="V296"/>
          <cell r="W296"/>
          <cell r="X296"/>
          <cell r="Y296"/>
          <cell r="Z296"/>
          <cell r="AA296"/>
          <cell r="AB296"/>
          <cell r="AC296"/>
          <cell r="AD296"/>
          <cell r="AE296"/>
          <cell r="AF296"/>
          <cell r="AG296"/>
          <cell r="AH296"/>
          <cell r="AI296"/>
          <cell r="AJ296"/>
          <cell r="AK296"/>
          <cell r="AL296"/>
          <cell r="AM296"/>
          <cell r="AN296"/>
          <cell r="AO296"/>
          <cell r="AP296"/>
          <cell r="AQ296"/>
          <cell r="AR296"/>
          <cell r="AS296"/>
          <cell r="AT296"/>
          <cell r="AU296"/>
          <cell r="AV296"/>
          <cell r="AW296"/>
          <cell r="AX296"/>
          <cell r="AY296"/>
          <cell r="AZ296">
            <v>0</v>
          </cell>
          <cell r="BA296"/>
          <cell r="BB296">
            <v>0</v>
          </cell>
        </row>
        <row r="297">
          <cell r="B297" t="str">
            <v>SCLFT9</v>
          </cell>
          <cell r="C297" t="str">
            <v>Sucralfate sirup 100mL (9)</v>
          </cell>
          <cell r="D297">
            <v>1</v>
          </cell>
          <cell r="E297" t="str">
            <v>botol</v>
          </cell>
          <cell r="F297"/>
          <cell r="G297"/>
          <cell r="H297"/>
          <cell r="I297">
            <v>11590.90909090909</v>
          </cell>
          <cell r="J297">
            <v>12750</v>
          </cell>
          <cell r="K297">
            <v>15300</v>
          </cell>
          <cell r="L297">
            <v>12800</v>
          </cell>
          <cell r="M297">
            <v>15300</v>
          </cell>
          <cell r="N297">
            <v>5</v>
          </cell>
          <cell r="O297"/>
          <cell r="P297">
            <v>5</v>
          </cell>
          <cell r="Q297" t="str">
            <v>H81563B</v>
          </cell>
          <cell r="R297">
            <v>45261</v>
          </cell>
          <cell r="S297" t="str">
            <v>KP02/10</v>
          </cell>
          <cell r="T297" t="str">
            <v>PT PENTA VALENT</v>
          </cell>
          <cell r="U297"/>
          <cell r="V297"/>
          <cell r="W297"/>
          <cell r="X297"/>
          <cell r="Y297"/>
          <cell r="Z297"/>
          <cell r="AA297"/>
          <cell r="AB297"/>
          <cell r="AC297"/>
          <cell r="AD297"/>
          <cell r="AE297"/>
          <cell r="AF297"/>
          <cell r="AG297"/>
          <cell r="AH297"/>
          <cell r="AI297"/>
          <cell r="AJ297"/>
          <cell r="AK297"/>
          <cell r="AL297"/>
          <cell r="AM297"/>
          <cell r="AN297"/>
          <cell r="AO297"/>
          <cell r="AP297"/>
          <cell r="AQ297"/>
          <cell r="AR297"/>
          <cell r="AS297"/>
          <cell r="AT297"/>
          <cell r="AU297"/>
          <cell r="AV297"/>
          <cell r="AW297"/>
          <cell r="AX297"/>
          <cell r="AY297"/>
          <cell r="AZ297">
            <v>0</v>
          </cell>
          <cell r="BA297"/>
          <cell r="BB297">
            <v>5</v>
          </cell>
        </row>
        <row r="298">
          <cell r="B298" t="str">
            <v>SUMA3</v>
          </cell>
          <cell r="C298" t="str">
            <v>Sumagesic Tablet (3)</v>
          </cell>
          <cell r="D298">
            <v>100</v>
          </cell>
          <cell r="E298" t="str">
            <v>tablet</v>
          </cell>
          <cell r="F298"/>
          <cell r="G298"/>
          <cell r="H298"/>
          <cell r="I298">
            <v>450.90909090909088</v>
          </cell>
          <cell r="J298">
            <v>496</v>
          </cell>
          <cell r="K298">
            <v>595.19999999999993</v>
          </cell>
          <cell r="L298">
            <v>500</v>
          </cell>
          <cell r="M298">
            <v>600</v>
          </cell>
          <cell r="N298">
            <v>0</v>
          </cell>
          <cell r="O298"/>
          <cell r="P298">
            <v>0</v>
          </cell>
          <cell r="Q298" t="str">
            <v>H81563B</v>
          </cell>
          <cell r="R298">
            <v>46388</v>
          </cell>
          <cell r="S298" t="str">
            <v>KP03/12</v>
          </cell>
          <cell r="T298" t="str">
            <v>APOTEK BUMI MEDIKA GANESA</v>
          </cell>
          <cell r="U298"/>
          <cell r="V298"/>
          <cell r="W298"/>
          <cell r="X298"/>
          <cell r="Y298"/>
          <cell r="Z298"/>
          <cell r="AA298"/>
          <cell r="AB298"/>
          <cell r="AC298"/>
          <cell r="AD298"/>
          <cell r="AE298"/>
          <cell r="AF298"/>
          <cell r="AG298"/>
          <cell r="AH298"/>
          <cell r="AI298"/>
          <cell r="AJ298"/>
          <cell r="AK298"/>
          <cell r="AL298"/>
          <cell r="AM298"/>
          <cell r="AN298"/>
          <cell r="AO298"/>
          <cell r="AP298"/>
          <cell r="AQ298"/>
          <cell r="AR298"/>
          <cell r="AS298"/>
          <cell r="AT298"/>
          <cell r="AU298"/>
          <cell r="AV298"/>
          <cell r="AW298"/>
          <cell r="AX298"/>
          <cell r="AY298"/>
          <cell r="AZ298">
            <v>0</v>
          </cell>
          <cell r="BA298"/>
          <cell r="BB298">
            <v>0</v>
          </cell>
        </row>
        <row r="299">
          <cell r="B299" t="str">
            <v>SUMA4</v>
          </cell>
          <cell r="C299" t="str">
            <v>Sumagesic Tablet (4)</v>
          </cell>
          <cell r="D299">
            <v>100</v>
          </cell>
          <cell r="E299" t="str">
            <v>tablet</v>
          </cell>
          <cell r="F299"/>
          <cell r="G299"/>
          <cell r="H299"/>
          <cell r="I299">
            <v>496.36363636363632</v>
          </cell>
          <cell r="J299">
            <v>546</v>
          </cell>
          <cell r="K299">
            <v>655.19999999999993</v>
          </cell>
          <cell r="L299">
            <v>600</v>
          </cell>
          <cell r="M299">
            <v>700</v>
          </cell>
          <cell r="N299">
            <v>230</v>
          </cell>
          <cell r="O299"/>
          <cell r="P299">
            <v>230</v>
          </cell>
          <cell r="Q299" t="str">
            <v>H81563B</v>
          </cell>
          <cell r="R299">
            <v>46388</v>
          </cell>
          <cell r="S299" t="str">
            <v>KP04/1</v>
          </cell>
          <cell r="T299" t="str">
            <v>APOTEK BUMI MEDIKA GANESA</v>
          </cell>
          <cell r="U299"/>
          <cell r="V299"/>
          <cell r="W299"/>
          <cell r="X299"/>
          <cell r="Y299"/>
          <cell r="Z299"/>
          <cell r="AA299"/>
          <cell r="AB299"/>
          <cell r="AC299">
            <v>27</v>
          </cell>
          <cell r="AD299"/>
          <cell r="AE299">
            <v>10</v>
          </cell>
          <cell r="AF299"/>
          <cell r="AG299">
            <v>40</v>
          </cell>
          <cell r="AH299"/>
          <cell r="AI299"/>
          <cell r="AJ299"/>
          <cell r="AK299"/>
          <cell r="AL299"/>
          <cell r="AM299">
            <v>10</v>
          </cell>
          <cell r="AN299">
            <v>50</v>
          </cell>
          <cell r="AO299"/>
          <cell r="AP299"/>
          <cell r="AQ299">
            <v>35</v>
          </cell>
          <cell r="AR299">
            <v>30</v>
          </cell>
          <cell r="AS299">
            <v>28</v>
          </cell>
          <cell r="AT299"/>
          <cell r="AU299"/>
          <cell r="AV299"/>
          <cell r="AW299"/>
          <cell r="AX299"/>
          <cell r="AY299"/>
          <cell r="AZ299">
            <v>230</v>
          </cell>
          <cell r="BA299"/>
          <cell r="BB299">
            <v>0</v>
          </cell>
        </row>
        <row r="300">
          <cell r="B300" t="str">
            <v>SUMA5</v>
          </cell>
          <cell r="C300" t="str">
            <v>Sumagesic Tablet (5)</v>
          </cell>
          <cell r="D300">
            <v>100</v>
          </cell>
          <cell r="E300" t="str">
            <v>tablet</v>
          </cell>
          <cell r="F300"/>
          <cell r="G300"/>
          <cell r="H300"/>
          <cell r="I300">
            <v>500.50909090909084</v>
          </cell>
          <cell r="J300">
            <v>550.55999999999995</v>
          </cell>
          <cell r="K300">
            <v>660.67199999999991</v>
          </cell>
          <cell r="L300">
            <v>600</v>
          </cell>
          <cell r="M300">
            <v>700</v>
          </cell>
          <cell r="N300"/>
          <cell r="O300">
            <v>200</v>
          </cell>
          <cell r="P300">
            <v>200</v>
          </cell>
          <cell r="Q300" t="str">
            <v>22065901</v>
          </cell>
          <cell r="R300">
            <v>46447</v>
          </cell>
          <cell r="S300" t="str">
            <v>KP05/2</v>
          </cell>
          <cell r="T300" t="str">
            <v>PT KUDAMAS JAYA MAKMUR SENTOSA</v>
          </cell>
          <cell r="U300"/>
          <cell r="V300"/>
          <cell r="W300"/>
          <cell r="X300"/>
          <cell r="Y300"/>
          <cell r="Z300"/>
          <cell r="AA300"/>
          <cell r="AB300"/>
          <cell r="AC300"/>
          <cell r="AD300"/>
          <cell r="AE300"/>
          <cell r="AF300"/>
          <cell r="AG300"/>
          <cell r="AH300"/>
          <cell r="AI300"/>
          <cell r="AJ300"/>
          <cell r="AK300"/>
          <cell r="AL300"/>
          <cell r="AM300"/>
          <cell r="AN300"/>
          <cell r="AO300"/>
          <cell r="AP300"/>
          <cell r="AQ300"/>
          <cell r="AR300"/>
          <cell r="AS300">
            <v>12</v>
          </cell>
          <cell r="AT300"/>
          <cell r="AU300">
            <v>8</v>
          </cell>
          <cell r="AV300"/>
          <cell r="AW300"/>
          <cell r="AX300">
            <v>10</v>
          </cell>
          <cell r="AY300"/>
          <cell r="AZ300">
            <v>30</v>
          </cell>
          <cell r="BA300"/>
          <cell r="BB300">
            <v>170</v>
          </cell>
        </row>
        <row r="301">
          <cell r="B301" t="str">
            <v>SPRHD2</v>
          </cell>
          <cell r="C301" t="str">
            <v>Superhoid Suppositoria (2)</v>
          </cell>
          <cell r="D301">
            <v>6</v>
          </cell>
          <cell r="E301" t="str">
            <v>suppositoria</v>
          </cell>
          <cell r="F301"/>
          <cell r="G301"/>
          <cell r="H301"/>
          <cell r="I301">
            <v>4688.6592499999997</v>
          </cell>
          <cell r="J301">
            <v>5157.5251749999998</v>
          </cell>
          <cell r="K301">
            <v>6189.0302099999999</v>
          </cell>
          <cell r="L301">
            <v>5200</v>
          </cell>
          <cell r="M301">
            <v>6200</v>
          </cell>
          <cell r="N301">
            <v>11</v>
          </cell>
          <cell r="O301"/>
          <cell r="P301">
            <v>11</v>
          </cell>
          <cell r="Q301" t="str">
            <v>H81563B</v>
          </cell>
          <cell r="R301">
            <v>45260</v>
          </cell>
          <cell r="S301" t="str">
            <v>KP05/01</v>
          </cell>
          <cell r="T301" t="str">
            <v>PT SINGGASANA WITRA SURYAMAS</v>
          </cell>
          <cell r="U301"/>
          <cell r="V301"/>
          <cell r="W301"/>
          <cell r="X301"/>
          <cell r="Y301"/>
          <cell r="Z301"/>
          <cell r="AA301"/>
          <cell r="AB301"/>
          <cell r="AC301"/>
          <cell r="AD301"/>
          <cell r="AE301"/>
          <cell r="AF301"/>
          <cell r="AG301"/>
          <cell r="AH301"/>
          <cell r="AI301"/>
          <cell r="AJ301"/>
          <cell r="AK301"/>
          <cell r="AL301"/>
          <cell r="AM301"/>
          <cell r="AN301"/>
          <cell r="AO301"/>
          <cell r="AP301"/>
          <cell r="AQ301"/>
          <cell r="AR301"/>
          <cell r="AS301"/>
          <cell r="AT301"/>
          <cell r="AU301"/>
          <cell r="AV301"/>
          <cell r="AW301"/>
          <cell r="AX301"/>
          <cell r="AY301"/>
          <cell r="AZ301">
            <v>0</v>
          </cell>
          <cell r="BA301"/>
          <cell r="BB301">
            <v>11</v>
          </cell>
        </row>
        <row r="302">
          <cell r="B302" t="str">
            <v>TANGK1</v>
          </cell>
          <cell r="C302" t="str">
            <v>Teh Angkak</v>
          </cell>
          <cell r="D302">
            <v>25</v>
          </cell>
          <cell r="E302" t="str">
            <v>kantong</v>
          </cell>
          <cell r="F302"/>
          <cell r="G302"/>
          <cell r="H302"/>
          <cell r="I302">
            <v>1000</v>
          </cell>
          <cell r="J302">
            <v>1100</v>
          </cell>
          <cell r="K302">
            <v>1320</v>
          </cell>
          <cell r="L302">
            <v>1100</v>
          </cell>
          <cell r="M302">
            <v>1400</v>
          </cell>
          <cell r="N302">
            <v>50</v>
          </cell>
          <cell r="O302"/>
          <cell r="P302">
            <v>50</v>
          </cell>
          <cell r="Q302" t="str">
            <v>H81563B</v>
          </cell>
          <cell r="R302">
            <v>45261</v>
          </cell>
          <cell r="S302">
            <v>0</v>
          </cell>
          <cell r="T302" t="str">
            <v>APOTEK OBAT PANDU</v>
          </cell>
          <cell r="U302"/>
          <cell r="V302"/>
          <cell r="W302"/>
          <cell r="X302"/>
          <cell r="Y302"/>
          <cell r="Z302"/>
          <cell r="AA302"/>
          <cell r="AB302"/>
          <cell r="AC302"/>
          <cell r="AD302"/>
          <cell r="AE302"/>
          <cell r="AF302"/>
          <cell r="AG302"/>
          <cell r="AH302"/>
          <cell r="AI302"/>
          <cell r="AJ302"/>
          <cell r="AK302"/>
          <cell r="AL302"/>
          <cell r="AM302"/>
          <cell r="AN302"/>
          <cell r="AO302"/>
          <cell r="AP302"/>
          <cell r="AQ302"/>
          <cell r="AR302"/>
          <cell r="AS302"/>
          <cell r="AT302"/>
          <cell r="AU302"/>
          <cell r="AV302"/>
          <cell r="AW302"/>
          <cell r="AX302"/>
          <cell r="AY302"/>
          <cell r="AZ302">
            <v>0</v>
          </cell>
          <cell r="BA302"/>
          <cell r="BB302">
            <v>50</v>
          </cell>
        </row>
        <row r="303">
          <cell r="B303" t="str">
            <v>THMPL1</v>
          </cell>
          <cell r="C303" t="str">
            <v>Thiampenicol sirup kering 125mg/5mL</v>
          </cell>
          <cell r="D303">
            <v>1</v>
          </cell>
          <cell r="E303" t="str">
            <v>botol</v>
          </cell>
          <cell r="F303">
            <v>17000</v>
          </cell>
          <cell r="G303">
            <v>18700</v>
          </cell>
          <cell r="H303">
            <v>22440</v>
          </cell>
          <cell r="I303">
            <v>20000</v>
          </cell>
          <cell r="J303">
            <v>22000</v>
          </cell>
          <cell r="K303">
            <v>26400</v>
          </cell>
          <cell r="L303">
            <v>22000</v>
          </cell>
          <cell r="M303">
            <v>26400</v>
          </cell>
          <cell r="N303">
            <v>1</v>
          </cell>
          <cell r="O303"/>
          <cell r="P303">
            <v>1</v>
          </cell>
          <cell r="Q303" t="str">
            <v>H81563B</v>
          </cell>
          <cell r="R303">
            <v>44652</v>
          </cell>
          <cell r="S303">
            <v>828467904</v>
          </cell>
          <cell r="T303" t="str">
            <v>PT. DOS NI ROHA</v>
          </cell>
          <cell r="U303"/>
          <cell r="V303"/>
          <cell r="W303"/>
          <cell r="X303"/>
          <cell r="Y303"/>
          <cell r="Z303"/>
          <cell r="AA303"/>
          <cell r="AB303"/>
          <cell r="AC303"/>
          <cell r="AD303"/>
          <cell r="AE303"/>
          <cell r="AF303"/>
          <cell r="AG303"/>
          <cell r="AH303"/>
          <cell r="AI303"/>
          <cell r="AJ303"/>
          <cell r="AK303"/>
          <cell r="AL303"/>
          <cell r="AM303"/>
          <cell r="AN303"/>
          <cell r="AO303"/>
          <cell r="AP303"/>
          <cell r="AQ303"/>
          <cell r="AR303"/>
          <cell r="AS303"/>
          <cell r="AT303"/>
          <cell r="AU303"/>
          <cell r="AV303"/>
          <cell r="AW303"/>
          <cell r="AX303"/>
          <cell r="AY303"/>
          <cell r="AZ303">
            <v>0</v>
          </cell>
          <cell r="BA303"/>
          <cell r="BB303">
            <v>1</v>
          </cell>
        </row>
        <row r="304">
          <cell r="B304" t="str">
            <v>THMPS2</v>
          </cell>
          <cell r="C304" t="str">
            <v>Thiamphenicol kapsul 500 mg (2)</v>
          </cell>
          <cell r="D304">
            <v>100</v>
          </cell>
          <cell r="E304" t="str">
            <v>kapsul</v>
          </cell>
          <cell r="F304"/>
          <cell r="G304"/>
          <cell r="H304"/>
          <cell r="I304">
            <v>922.72727272727263</v>
          </cell>
          <cell r="J304">
            <v>1015</v>
          </cell>
          <cell r="K304">
            <v>1218</v>
          </cell>
          <cell r="L304">
            <v>1100</v>
          </cell>
          <cell r="M304">
            <v>1300</v>
          </cell>
          <cell r="N304">
            <v>100</v>
          </cell>
          <cell r="O304"/>
          <cell r="P304">
            <v>100</v>
          </cell>
          <cell r="Q304" t="str">
            <v>H81563B</v>
          </cell>
          <cell r="R304">
            <v>44774</v>
          </cell>
          <cell r="S304" t="str">
            <v>KP04/03</v>
          </cell>
          <cell r="T304" t="str">
            <v>PT. KUDAMAS JAYA MAKMUR SENTOSA</v>
          </cell>
          <cell r="U304"/>
          <cell r="V304"/>
          <cell r="W304"/>
          <cell r="X304"/>
          <cell r="Y304"/>
          <cell r="Z304"/>
          <cell r="AA304"/>
          <cell r="AB304"/>
          <cell r="AC304"/>
          <cell r="AD304"/>
          <cell r="AE304"/>
          <cell r="AF304"/>
          <cell r="AG304"/>
          <cell r="AH304"/>
          <cell r="AI304"/>
          <cell r="AJ304"/>
          <cell r="AK304"/>
          <cell r="AL304"/>
          <cell r="AM304"/>
          <cell r="AN304"/>
          <cell r="AO304"/>
          <cell r="AP304"/>
          <cell r="AQ304"/>
          <cell r="AR304"/>
          <cell r="AS304"/>
          <cell r="AT304"/>
          <cell r="AU304"/>
          <cell r="AV304"/>
          <cell r="AW304"/>
          <cell r="AX304"/>
          <cell r="AY304"/>
          <cell r="AZ304">
            <v>0</v>
          </cell>
          <cell r="BA304"/>
          <cell r="BB304">
            <v>100</v>
          </cell>
        </row>
        <row r="305">
          <cell r="B305" t="str">
            <v>THRMX3</v>
          </cell>
          <cell r="C305" t="str">
            <v>Thrombogel 10gr (3)</v>
          </cell>
          <cell r="D305">
            <v>1</v>
          </cell>
          <cell r="E305" t="str">
            <v>tube</v>
          </cell>
          <cell r="F305"/>
          <cell r="G305"/>
          <cell r="H305"/>
          <cell r="I305">
            <v>33810</v>
          </cell>
          <cell r="J305">
            <v>37191</v>
          </cell>
          <cell r="K305">
            <v>44629.2</v>
          </cell>
          <cell r="L305">
            <v>37200</v>
          </cell>
          <cell r="M305">
            <v>44700</v>
          </cell>
          <cell r="N305">
            <v>5</v>
          </cell>
          <cell r="O305"/>
          <cell r="P305">
            <v>5</v>
          </cell>
          <cell r="Q305" t="str">
            <v>H81563B</v>
          </cell>
          <cell r="R305">
            <v>45139</v>
          </cell>
          <cell r="S305" t="str">
            <v>KP01/001</v>
          </cell>
          <cell r="T305" t="str">
            <v xml:space="preserve">PT PLANET EXCELENCIA </v>
          </cell>
          <cell r="U305"/>
          <cell r="V305"/>
          <cell r="W305"/>
          <cell r="X305"/>
          <cell r="Y305"/>
          <cell r="Z305"/>
          <cell r="AA305"/>
          <cell r="AB305"/>
          <cell r="AC305"/>
          <cell r="AD305"/>
          <cell r="AE305"/>
          <cell r="AF305"/>
          <cell r="AG305"/>
          <cell r="AH305"/>
          <cell r="AI305"/>
          <cell r="AJ305"/>
          <cell r="AK305"/>
          <cell r="AL305"/>
          <cell r="AM305"/>
          <cell r="AN305"/>
          <cell r="AO305"/>
          <cell r="AP305"/>
          <cell r="AQ305"/>
          <cell r="AR305"/>
          <cell r="AS305"/>
          <cell r="AT305"/>
          <cell r="AU305">
            <v>1</v>
          </cell>
          <cell r="AV305"/>
          <cell r="AW305"/>
          <cell r="AX305"/>
          <cell r="AY305">
            <v>1</v>
          </cell>
          <cell r="AZ305">
            <v>2</v>
          </cell>
          <cell r="BA305"/>
          <cell r="BB305">
            <v>3</v>
          </cell>
        </row>
        <row r="306">
          <cell r="B306" t="str">
            <v>THRMX4</v>
          </cell>
          <cell r="C306" t="str">
            <v>Thrombogel 10gr (4)</v>
          </cell>
          <cell r="D306">
            <v>1</v>
          </cell>
          <cell r="E306" t="str">
            <v>tube</v>
          </cell>
          <cell r="F306"/>
          <cell r="G306"/>
          <cell r="H306"/>
          <cell r="I306">
            <v>33810</v>
          </cell>
          <cell r="J306">
            <v>37191</v>
          </cell>
          <cell r="K306">
            <v>44629.2</v>
          </cell>
          <cell r="L306">
            <v>37200</v>
          </cell>
          <cell r="M306">
            <v>44700</v>
          </cell>
          <cell r="N306">
            <v>1</v>
          </cell>
          <cell r="O306"/>
          <cell r="P306">
            <v>1</v>
          </cell>
          <cell r="Q306" t="str">
            <v>H81563B</v>
          </cell>
          <cell r="R306">
            <v>45139</v>
          </cell>
          <cell r="S306" t="str">
            <v>KP01/001</v>
          </cell>
          <cell r="T306" t="str">
            <v xml:space="preserve">PT PLANET EXCELENCIA </v>
          </cell>
          <cell r="U306"/>
          <cell r="V306"/>
          <cell r="W306"/>
          <cell r="X306"/>
          <cell r="Y306"/>
          <cell r="Z306"/>
          <cell r="AA306"/>
          <cell r="AB306"/>
          <cell r="AC306"/>
          <cell r="AD306"/>
          <cell r="AE306"/>
          <cell r="AF306"/>
          <cell r="AG306"/>
          <cell r="AH306"/>
          <cell r="AI306"/>
          <cell r="AJ306"/>
          <cell r="AK306"/>
          <cell r="AL306">
            <v>1</v>
          </cell>
          <cell r="AM306"/>
          <cell r="AN306"/>
          <cell r="AO306"/>
          <cell r="AP306"/>
          <cell r="AQ306"/>
          <cell r="AR306"/>
          <cell r="AS306"/>
          <cell r="AT306"/>
          <cell r="AU306"/>
          <cell r="AV306"/>
          <cell r="AW306"/>
          <cell r="AX306"/>
          <cell r="AY306"/>
          <cell r="AZ306">
            <v>1</v>
          </cell>
          <cell r="BA306"/>
          <cell r="BB306">
            <v>0</v>
          </cell>
        </row>
        <row r="307">
          <cell r="B307" t="str">
            <v>VNEBU1</v>
          </cell>
          <cell r="C307" t="str">
            <v>Ventolin Nebules Ampul</v>
          </cell>
          <cell r="D307">
            <v>20</v>
          </cell>
          <cell r="E307" t="str">
            <v>ampul</v>
          </cell>
          <cell r="F307"/>
          <cell r="G307"/>
          <cell r="H307"/>
          <cell r="I307">
            <v>9909.2727272727279</v>
          </cell>
          <cell r="J307">
            <v>10900.2</v>
          </cell>
          <cell r="K307">
            <v>13080.24</v>
          </cell>
          <cell r="L307">
            <v>11000</v>
          </cell>
          <cell r="M307">
            <v>13100</v>
          </cell>
          <cell r="N307">
            <v>5</v>
          </cell>
          <cell r="O307"/>
          <cell r="P307">
            <v>5</v>
          </cell>
          <cell r="Q307" t="str">
            <v>H81563B</v>
          </cell>
          <cell r="R307">
            <v>45352</v>
          </cell>
          <cell r="S307" t="str">
            <v>KP11/4</v>
          </cell>
          <cell r="T307" t="str">
            <v>PT KUDAMAS JAYA MAKMUR SENTOSA</v>
          </cell>
          <cell r="U307"/>
          <cell r="V307"/>
          <cell r="W307"/>
          <cell r="X307"/>
          <cell r="Y307"/>
          <cell r="Z307"/>
          <cell r="AA307"/>
          <cell r="AB307"/>
          <cell r="AC307"/>
          <cell r="AD307"/>
          <cell r="AE307"/>
          <cell r="AF307"/>
          <cell r="AG307"/>
          <cell r="AH307"/>
          <cell r="AI307"/>
          <cell r="AJ307"/>
          <cell r="AK307"/>
          <cell r="AL307"/>
          <cell r="AM307"/>
          <cell r="AN307"/>
          <cell r="AO307"/>
          <cell r="AP307"/>
          <cell r="AQ307"/>
          <cell r="AR307"/>
          <cell r="AS307"/>
          <cell r="AT307"/>
          <cell r="AU307"/>
          <cell r="AV307"/>
          <cell r="AW307"/>
          <cell r="AX307"/>
          <cell r="AY307"/>
          <cell r="AZ307">
            <v>0</v>
          </cell>
          <cell r="BA307"/>
          <cell r="BB307">
            <v>5</v>
          </cell>
        </row>
        <row r="308">
          <cell r="B308" t="str">
            <v>VITBC16</v>
          </cell>
          <cell r="C308" t="str">
            <v>Vit.B Kompleks tablet (6)</v>
          </cell>
          <cell r="D308">
            <v>100</v>
          </cell>
          <cell r="E308" t="str">
            <v>tablet</v>
          </cell>
          <cell r="F308"/>
          <cell r="G308"/>
          <cell r="H308"/>
          <cell r="I308">
            <v>130.9</v>
          </cell>
          <cell r="J308">
            <v>143.99</v>
          </cell>
          <cell r="K308">
            <v>172.78800000000001</v>
          </cell>
          <cell r="L308">
            <v>200</v>
          </cell>
          <cell r="M308">
            <v>200</v>
          </cell>
          <cell r="N308">
            <v>30</v>
          </cell>
          <cell r="O308"/>
          <cell r="P308">
            <v>30</v>
          </cell>
          <cell r="Q308" t="str">
            <v>H81563B</v>
          </cell>
          <cell r="R308">
            <v>44743</v>
          </cell>
          <cell r="S308" t="str">
            <v>NA</v>
          </cell>
          <cell r="T308" t="str">
            <v>NA</v>
          </cell>
          <cell r="U308"/>
          <cell r="V308"/>
          <cell r="W308"/>
          <cell r="X308"/>
          <cell r="Y308"/>
          <cell r="Z308"/>
          <cell r="AA308"/>
          <cell r="AB308"/>
          <cell r="AC308"/>
          <cell r="AD308"/>
          <cell r="AE308">
            <v>10</v>
          </cell>
          <cell r="AF308"/>
          <cell r="AG308"/>
          <cell r="AH308"/>
          <cell r="AI308"/>
          <cell r="AJ308"/>
          <cell r="AK308"/>
          <cell r="AL308"/>
          <cell r="AM308"/>
          <cell r="AN308"/>
          <cell r="AO308"/>
          <cell r="AP308"/>
          <cell r="AQ308">
            <v>10</v>
          </cell>
          <cell r="AR308"/>
          <cell r="AS308"/>
          <cell r="AT308"/>
          <cell r="AU308"/>
          <cell r="AV308"/>
          <cell r="AW308"/>
          <cell r="AX308"/>
          <cell r="AY308"/>
          <cell r="AZ308">
            <v>20</v>
          </cell>
          <cell r="BA308"/>
          <cell r="BB308">
            <v>10</v>
          </cell>
        </row>
        <row r="309">
          <cell r="B309" t="str">
            <v>VITB112</v>
          </cell>
          <cell r="C309" t="str">
            <v>Vit.B1 tablet 50 mg (2)</v>
          </cell>
          <cell r="D309">
            <v>100</v>
          </cell>
          <cell r="E309" t="str">
            <v>tablet</v>
          </cell>
          <cell r="F309"/>
          <cell r="G309"/>
          <cell r="H309"/>
          <cell r="I309">
            <v>180.005</v>
          </cell>
          <cell r="J309">
            <v>198.00550000000001</v>
          </cell>
          <cell r="K309">
            <v>237.60660000000001</v>
          </cell>
          <cell r="L309">
            <v>200</v>
          </cell>
          <cell r="M309">
            <v>300</v>
          </cell>
          <cell r="N309">
            <v>100</v>
          </cell>
          <cell r="O309"/>
          <cell r="P309">
            <v>100</v>
          </cell>
          <cell r="Q309" t="str">
            <v>H81563B</v>
          </cell>
          <cell r="R309">
            <v>44774</v>
          </cell>
          <cell r="S309" t="str">
            <v>FJ1908/3252</v>
          </cell>
          <cell r="T309" t="str">
            <v>APOTEK KUDA MAS</v>
          </cell>
          <cell r="U309"/>
          <cell r="V309"/>
          <cell r="W309"/>
          <cell r="X309"/>
          <cell r="Y309"/>
          <cell r="Z309"/>
          <cell r="AA309"/>
          <cell r="AB309"/>
          <cell r="AC309"/>
          <cell r="AD309"/>
          <cell r="AE309"/>
          <cell r="AF309"/>
          <cell r="AG309"/>
          <cell r="AH309"/>
          <cell r="AI309"/>
          <cell r="AJ309"/>
          <cell r="AK309"/>
          <cell r="AL309"/>
          <cell r="AM309"/>
          <cell r="AN309"/>
          <cell r="AO309"/>
          <cell r="AP309"/>
          <cell r="AQ309"/>
          <cell r="AR309"/>
          <cell r="AS309"/>
          <cell r="AT309"/>
          <cell r="AU309"/>
          <cell r="AV309"/>
          <cell r="AW309"/>
          <cell r="AX309"/>
          <cell r="AY309"/>
          <cell r="AZ309">
            <v>0</v>
          </cell>
          <cell r="BA309"/>
          <cell r="BB309">
            <v>100</v>
          </cell>
        </row>
        <row r="310">
          <cell r="B310" t="str">
            <v>VITB12</v>
          </cell>
          <cell r="C310" t="str">
            <v>Vit.B12  tablet 50 mcg</v>
          </cell>
          <cell r="D310">
            <v>100</v>
          </cell>
          <cell r="E310" t="str">
            <v>tablet</v>
          </cell>
          <cell r="F310"/>
          <cell r="G310"/>
          <cell r="H310"/>
          <cell r="I310">
            <v>71.05</v>
          </cell>
          <cell r="J310">
            <v>78.155000000000001</v>
          </cell>
          <cell r="K310">
            <v>93.786000000000001</v>
          </cell>
          <cell r="L310">
            <v>100</v>
          </cell>
          <cell r="M310">
            <v>100</v>
          </cell>
          <cell r="N310">
            <v>69</v>
          </cell>
          <cell r="O310"/>
          <cell r="P310">
            <v>69</v>
          </cell>
          <cell r="Q310" t="str">
            <v>H81563B</v>
          </cell>
          <cell r="R310">
            <v>45170</v>
          </cell>
          <cell r="S310">
            <v>2801956245</v>
          </cell>
          <cell r="T310" t="str">
            <v>PT. KIMIA FARMA</v>
          </cell>
          <cell r="U310"/>
          <cell r="V310"/>
          <cell r="W310"/>
          <cell r="X310"/>
          <cell r="Y310"/>
          <cell r="Z310"/>
          <cell r="AA310"/>
          <cell r="AB310"/>
          <cell r="AC310"/>
          <cell r="AD310"/>
          <cell r="AE310"/>
          <cell r="AF310"/>
          <cell r="AG310"/>
          <cell r="AH310"/>
          <cell r="AI310"/>
          <cell r="AJ310"/>
          <cell r="AK310"/>
          <cell r="AL310"/>
          <cell r="AM310"/>
          <cell r="AN310"/>
          <cell r="AO310"/>
          <cell r="AP310"/>
          <cell r="AQ310"/>
          <cell r="AR310"/>
          <cell r="AS310"/>
          <cell r="AT310"/>
          <cell r="AU310"/>
          <cell r="AV310"/>
          <cell r="AW310"/>
          <cell r="AX310"/>
          <cell r="AY310"/>
          <cell r="AZ310">
            <v>0</v>
          </cell>
          <cell r="BA310"/>
          <cell r="BB310">
            <v>69</v>
          </cell>
        </row>
        <row r="311">
          <cell r="B311" t="str">
            <v>VITB122</v>
          </cell>
          <cell r="C311" t="str">
            <v>Vit.B12  tablet 50 mcg (2)</v>
          </cell>
          <cell r="D311">
            <v>100</v>
          </cell>
          <cell r="E311" t="str">
            <v>tablet</v>
          </cell>
          <cell r="F311"/>
          <cell r="G311"/>
          <cell r="H311"/>
          <cell r="I311">
            <v>71.05</v>
          </cell>
          <cell r="J311">
            <v>78.155000000000001</v>
          </cell>
          <cell r="K311">
            <v>93.786000000000001</v>
          </cell>
          <cell r="L311">
            <v>100</v>
          </cell>
          <cell r="M311">
            <v>100</v>
          </cell>
          <cell r="N311">
            <v>200</v>
          </cell>
          <cell r="O311"/>
          <cell r="P311">
            <v>200</v>
          </cell>
          <cell r="Q311" t="str">
            <v>H81563B</v>
          </cell>
          <cell r="R311">
            <v>45170</v>
          </cell>
          <cell r="S311">
            <v>2802448231</v>
          </cell>
          <cell r="T311" t="str">
            <v>PT KIMIA FARMA</v>
          </cell>
          <cell r="U311"/>
          <cell r="V311"/>
          <cell r="W311"/>
          <cell r="X311"/>
          <cell r="Y311"/>
          <cell r="Z311"/>
          <cell r="AA311"/>
          <cell r="AB311"/>
          <cell r="AC311"/>
          <cell r="AD311"/>
          <cell r="AE311"/>
          <cell r="AF311"/>
          <cell r="AG311"/>
          <cell r="AH311"/>
          <cell r="AI311"/>
          <cell r="AJ311"/>
          <cell r="AK311"/>
          <cell r="AL311"/>
          <cell r="AM311"/>
          <cell r="AN311"/>
          <cell r="AO311"/>
          <cell r="AP311"/>
          <cell r="AQ311"/>
          <cell r="AR311"/>
          <cell r="AS311"/>
          <cell r="AT311"/>
          <cell r="AU311"/>
          <cell r="AV311"/>
          <cell r="AW311"/>
          <cell r="AX311"/>
          <cell r="AY311"/>
          <cell r="AZ311">
            <v>0</v>
          </cell>
          <cell r="BA311"/>
          <cell r="BB311">
            <v>200</v>
          </cell>
        </row>
        <row r="312">
          <cell r="B312" t="str">
            <v>VITC12</v>
          </cell>
          <cell r="C312" t="str">
            <v>Vit.C tablet 50 mg (2)</v>
          </cell>
          <cell r="D312">
            <v>100</v>
          </cell>
          <cell r="E312" t="str">
            <v>tablet</v>
          </cell>
          <cell r="F312"/>
          <cell r="G312"/>
          <cell r="H312"/>
          <cell r="I312">
            <v>95.24</v>
          </cell>
          <cell r="J312">
            <v>104.764</v>
          </cell>
          <cell r="K312">
            <v>125.71679999999999</v>
          </cell>
          <cell r="L312">
            <v>200</v>
          </cell>
          <cell r="M312">
            <v>200</v>
          </cell>
          <cell r="N312">
            <v>55</v>
          </cell>
          <cell r="O312"/>
          <cell r="P312">
            <v>55</v>
          </cell>
          <cell r="Q312" t="str">
            <v>H81563B</v>
          </cell>
          <cell r="R312">
            <v>44742</v>
          </cell>
          <cell r="S312">
            <v>2802617392</v>
          </cell>
          <cell r="T312" t="str">
            <v>PT KIMIA FARMA</v>
          </cell>
          <cell r="U312"/>
          <cell r="V312"/>
          <cell r="W312"/>
          <cell r="X312"/>
          <cell r="Y312"/>
          <cell r="Z312"/>
          <cell r="AA312"/>
          <cell r="AB312"/>
          <cell r="AC312"/>
          <cell r="AD312"/>
          <cell r="AE312">
            <v>10</v>
          </cell>
          <cell r="AF312"/>
          <cell r="AG312"/>
          <cell r="AH312"/>
          <cell r="AI312"/>
          <cell r="AJ312"/>
          <cell r="AK312"/>
          <cell r="AL312"/>
          <cell r="AM312"/>
          <cell r="AN312"/>
          <cell r="AO312"/>
          <cell r="AP312"/>
          <cell r="AQ312"/>
          <cell r="AR312"/>
          <cell r="AS312"/>
          <cell r="AT312"/>
          <cell r="AU312"/>
          <cell r="AV312"/>
          <cell r="AW312"/>
          <cell r="AX312"/>
          <cell r="AY312"/>
          <cell r="AZ312">
            <v>10</v>
          </cell>
          <cell r="BA312"/>
          <cell r="BB312">
            <v>45</v>
          </cell>
        </row>
        <row r="313">
          <cell r="B313" t="str">
            <v>GMP1</v>
          </cell>
          <cell r="C313" t="str">
            <v>Water For Injection 20 mL</v>
          </cell>
          <cell r="D313">
            <v>1</v>
          </cell>
          <cell r="E313" t="str">
            <v>vial</v>
          </cell>
          <cell r="F313"/>
          <cell r="G313"/>
          <cell r="H313"/>
          <cell r="I313">
            <v>4500</v>
          </cell>
          <cell r="J313">
            <v>4950</v>
          </cell>
          <cell r="K313">
            <v>5940</v>
          </cell>
          <cell r="L313">
            <v>5000</v>
          </cell>
          <cell r="M313">
            <v>6000</v>
          </cell>
          <cell r="N313">
            <v>5</v>
          </cell>
          <cell r="O313"/>
          <cell r="P313">
            <v>5</v>
          </cell>
          <cell r="Q313" t="str">
            <v>H81563B</v>
          </cell>
          <cell r="R313">
            <v>45444</v>
          </cell>
          <cell r="S313" t="str">
            <v>KP11/4</v>
          </cell>
          <cell r="T313" t="str">
            <v>PT KUDAMAS JAYA MAKMUR SENTOSA</v>
          </cell>
          <cell r="U313"/>
          <cell r="V313"/>
          <cell r="W313"/>
          <cell r="X313"/>
          <cell r="Y313"/>
          <cell r="Z313"/>
          <cell r="AA313"/>
          <cell r="AB313"/>
          <cell r="AC313"/>
          <cell r="AD313"/>
          <cell r="AE313"/>
          <cell r="AF313"/>
          <cell r="AG313"/>
          <cell r="AH313"/>
          <cell r="AI313"/>
          <cell r="AJ313"/>
          <cell r="AK313"/>
          <cell r="AL313"/>
          <cell r="AM313"/>
          <cell r="AN313"/>
          <cell r="AO313"/>
          <cell r="AP313"/>
          <cell r="AQ313"/>
          <cell r="AR313"/>
          <cell r="AS313"/>
          <cell r="AT313"/>
          <cell r="AU313"/>
          <cell r="AV313"/>
          <cell r="AW313"/>
          <cell r="AX313"/>
          <cell r="AY313"/>
          <cell r="AZ313">
            <v>0</v>
          </cell>
          <cell r="BA313"/>
          <cell r="BB313">
            <v>5</v>
          </cell>
        </row>
        <row r="314">
          <cell r="B314" t="str">
            <v>WBROM2</v>
          </cell>
          <cell r="C314" t="str">
            <v>Wibrom Syr 60 ml (2)</v>
          </cell>
          <cell r="D314">
            <v>1</v>
          </cell>
          <cell r="E314" t="str">
            <v>botol</v>
          </cell>
          <cell r="F314"/>
          <cell r="G314"/>
          <cell r="H314"/>
          <cell r="I314">
            <v>3863.6363636363635</v>
          </cell>
          <cell r="J314">
            <v>4250</v>
          </cell>
          <cell r="K314">
            <v>5100</v>
          </cell>
          <cell r="L314">
            <v>4300</v>
          </cell>
          <cell r="M314">
            <v>5100</v>
          </cell>
          <cell r="N314">
            <v>14</v>
          </cell>
          <cell r="O314"/>
          <cell r="P314">
            <v>14</v>
          </cell>
          <cell r="Q314" t="str">
            <v>H81563B</v>
          </cell>
          <cell r="R314">
            <v>45170</v>
          </cell>
          <cell r="S314" t="str">
            <v>KP02/005</v>
          </cell>
          <cell r="T314" t="str">
            <v>PT KUDAMAS JAYA MAKMUR</v>
          </cell>
          <cell r="U314"/>
          <cell r="V314"/>
          <cell r="W314"/>
          <cell r="X314"/>
          <cell r="Y314"/>
          <cell r="Z314"/>
          <cell r="AA314"/>
          <cell r="AB314"/>
          <cell r="AC314"/>
          <cell r="AD314"/>
          <cell r="AE314"/>
          <cell r="AF314"/>
          <cell r="AG314"/>
          <cell r="AH314"/>
          <cell r="AI314"/>
          <cell r="AJ314"/>
          <cell r="AK314"/>
          <cell r="AL314"/>
          <cell r="AM314"/>
          <cell r="AN314"/>
          <cell r="AO314"/>
          <cell r="AP314"/>
          <cell r="AQ314"/>
          <cell r="AR314"/>
          <cell r="AS314"/>
          <cell r="AT314"/>
          <cell r="AU314"/>
          <cell r="AV314"/>
          <cell r="AW314"/>
          <cell r="AX314"/>
          <cell r="AY314"/>
          <cell r="AZ314">
            <v>0</v>
          </cell>
          <cell r="BA314"/>
          <cell r="BB314">
            <v>14</v>
          </cell>
        </row>
        <row r="315">
          <cell r="B315" t="str">
            <v>XPZM3</v>
          </cell>
          <cell r="C315" t="str">
            <v>Xepazyme kaplet (3)</v>
          </cell>
          <cell r="D315">
            <v>30</v>
          </cell>
          <cell r="E315" t="str">
            <v>tablet</v>
          </cell>
          <cell r="F315"/>
          <cell r="G315"/>
          <cell r="H315"/>
          <cell r="I315">
            <v>2437.5</v>
          </cell>
          <cell r="J315">
            <v>2681.25</v>
          </cell>
          <cell r="K315">
            <v>3217.5</v>
          </cell>
          <cell r="L315">
            <v>2700</v>
          </cell>
          <cell r="M315">
            <v>3300</v>
          </cell>
          <cell r="N315">
            <v>32</v>
          </cell>
          <cell r="O315"/>
          <cell r="P315">
            <v>32</v>
          </cell>
          <cell r="Q315" t="str">
            <v>H81563B</v>
          </cell>
          <cell r="R315">
            <v>44652</v>
          </cell>
          <cell r="S315" t="str">
            <v>NA</v>
          </cell>
          <cell r="T315" t="str">
            <v>NA</v>
          </cell>
          <cell r="U315"/>
          <cell r="V315"/>
          <cell r="W315"/>
          <cell r="X315"/>
          <cell r="Y315"/>
          <cell r="Z315"/>
          <cell r="AA315"/>
          <cell r="AB315"/>
          <cell r="AC315"/>
          <cell r="AD315"/>
          <cell r="AE315"/>
          <cell r="AF315"/>
          <cell r="AG315"/>
          <cell r="AH315"/>
          <cell r="AI315"/>
          <cell r="AJ315"/>
          <cell r="AK315"/>
          <cell r="AL315"/>
          <cell r="AM315"/>
          <cell r="AN315"/>
          <cell r="AO315"/>
          <cell r="AP315"/>
          <cell r="AQ315"/>
          <cell r="AR315"/>
          <cell r="AS315"/>
          <cell r="AT315"/>
          <cell r="AU315"/>
          <cell r="AV315"/>
          <cell r="AW315"/>
          <cell r="AX315"/>
          <cell r="AY315"/>
          <cell r="AZ315">
            <v>0</v>
          </cell>
          <cell r="BA315"/>
          <cell r="BB315">
            <v>32</v>
          </cell>
        </row>
        <row r="316">
          <cell r="B316" t="str">
            <v>XPZM4</v>
          </cell>
          <cell r="C316" t="str">
            <v>Xepazyme kaplet (4)</v>
          </cell>
          <cell r="D316">
            <v>30</v>
          </cell>
          <cell r="E316" t="str">
            <v>tablet</v>
          </cell>
          <cell r="F316"/>
          <cell r="G316"/>
          <cell r="H316"/>
          <cell r="I316">
            <v>2437.5</v>
          </cell>
          <cell r="J316">
            <v>2681.25</v>
          </cell>
          <cell r="K316">
            <v>3217.5</v>
          </cell>
          <cell r="L316">
            <v>2700</v>
          </cell>
          <cell r="M316">
            <v>3300</v>
          </cell>
          <cell r="N316">
            <v>40</v>
          </cell>
          <cell r="O316"/>
          <cell r="P316">
            <v>40</v>
          </cell>
          <cell r="Q316" t="str">
            <v>H81563B</v>
          </cell>
          <cell r="R316">
            <v>44682</v>
          </cell>
          <cell r="S316" t="str">
            <v>NA</v>
          </cell>
          <cell r="T316" t="str">
            <v>NA</v>
          </cell>
          <cell r="U316"/>
          <cell r="V316"/>
          <cell r="W316"/>
          <cell r="X316"/>
          <cell r="Y316"/>
          <cell r="Z316"/>
          <cell r="AA316"/>
          <cell r="AB316"/>
          <cell r="AC316"/>
          <cell r="AD316"/>
          <cell r="AE316"/>
          <cell r="AF316"/>
          <cell r="AG316"/>
          <cell r="AH316"/>
          <cell r="AI316"/>
          <cell r="AJ316"/>
          <cell r="AK316"/>
          <cell r="AL316"/>
          <cell r="AM316"/>
          <cell r="AN316"/>
          <cell r="AO316"/>
          <cell r="AP316"/>
          <cell r="AQ316"/>
          <cell r="AR316"/>
          <cell r="AS316"/>
          <cell r="AT316"/>
          <cell r="AU316"/>
          <cell r="AV316"/>
          <cell r="AW316"/>
          <cell r="AX316"/>
          <cell r="AY316"/>
          <cell r="AZ316">
            <v>0</v>
          </cell>
          <cell r="BA316"/>
          <cell r="BB316">
            <v>40</v>
          </cell>
        </row>
        <row r="317">
          <cell r="B317" t="str">
            <v>ZINCS4</v>
          </cell>
          <cell r="C317" t="str">
            <v>Zinc 20 mg tablet (4)</v>
          </cell>
          <cell r="D317">
            <v>100</v>
          </cell>
          <cell r="E317" t="str">
            <v>tablet</v>
          </cell>
          <cell r="F317"/>
          <cell r="G317"/>
          <cell r="H317"/>
          <cell r="I317">
            <v>390</v>
          </cell>
          <cell r="J317">
            <v>429</v>
          </cell>
          <cell r="K317">
            <v>514.79999999999995</v>
          </cell>
          <cell r="L317">
            <v>500</v>
          </cell>
          <cell r="M317">
            <v>600</v>
          </cell>
          <cell r="N317">
            <v>108</v>
          </cell>
          <cell r="O317"/>
          <cell r="P317">
            <v>108</v>
          </cell>
          <cell r="Q317" t="str">
            <v>H81563B</v>
          </cell>
          <cell r="R317">
            <v>45139</v>
          </cell>
          <cell r="S317" t="str">
            <v>KP09/07</v>
          </cell>
          <cell r="T317" t="str">
            <v>PT. KUDAMAS JAYA MAKMUR SENTOSA</v>
          </cell>
          <cell r="U317"/>
          <cell r="V317"/>
          <cell r="W317"/>
          <cell r="X317"/>
          <cell r="Y317"/>
          <cell r="Z317"/>
          <cell r="AA317"/>
          <cell r="AB317"/>
          <cell r="AC317"/>
          <cell r="AD317"/>
          <cell r="AE317"/>
          <cell r="AF317"/>
          <cell r="AG317"/>
          <cell r="AH317"/>
          <cell r="AI317"/>
          <cell r="AJ317"/>
          <cell r="AK317"/>
          <cell r="AL317"/>
          <cell r="AM317"/>
          <cell r="AN317"/>
          <cell r="AO317"/>
          <cell r="AP317"/>
          <cell r="AQ317">
            <v>10</v>
          </cell>
          <cell r="AR317"/>
          <cell r="AS317">
            <v>14</v>
          </cell>
          <cell r="AT317"/>
          <cell r="AU317"/>
          <cell r="AV317"/>
          <cell r="AW317"/>
          <cell r="AX317"/>
          <cell r="AY317">
            <v>10</v>
          </cell>
          <cell r="AZ317">
            <v>34</v>
          </cell>
          <cell r="BA317"/>
          <cell r="BB317">
            <v>74</v>
          </cell>
        </row>
        <row r="318"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  <cell r="S318"/>
          <cell r="T318"/>
          <cell r="U318"/>
          <cell r="V318"/>
          <cell r="W318"/>
          <cell r="X318"/>
          <cell r="Y318"/>
          <cell r="Z318"/>
          <cell r="AA318"/>
          <cell r="AB318"/>
          <cell r="AC318"/>
          <cell r="AD318"/>
          <cell r="AE318"/>
          <cell r="AF318"/>
          <cell r="AG318"/>
          <cell r="AH318"/>
          <cell r="AI318"/>
          <cell r="AJ318"/>
          <cell r="AK318"/>
          <cell r="AL318"/>
          <cell r="AM318"/>
          <cell r="AN318"/>
          <cell r="AO318"/>
          <cell r="AP318"/>
          <cell r="AQ318"/>
          <cell r="AR318"/>
          <cell r="AS318"/>
          <cell r="AT318"/>
          <cell r="AU318"/>
          <cell r="AV318"/>
          <cell r="AW318"/>
          <cell r="AX318"/>
          <cell r="AY318"/>
          <cell r="AZ318"/>
          <cell r="BA318"/>
          <cell r="BB318"/>
        </row>
        <row r="319"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  <cell r="Z319"/>
          <cell r="AA319"/>
          <cell r="AB319"/>
          <cell r="AC319"/>
          <cell r="AD319"/>
          <cell r="AE319"/>
          <cell r="AF319"/>
          <cell r="AG319"/>
          <cell r="AH319"/>
          <cell r="AI319"/>
          <cell r="AJ319"/>
          <cell r="AK319"/>
          <cell r="AL319"/>
          <cell r="AM319"/>
          <cell r="AN319"/>
          <cell r="AO319"/>
          <cell r="AP319"/>
          <cell r="AQ319"/>
          <cell r="AR319"/>
          <cell r="AS319"/>
          <cell r="AT319"/>
          <cell r="AU319"/>
          <cell r="AV319"/>
          <cell r="AW319"/>
          <cell r="AX319"/>
          <cell r="AY319"/>
          <cell r="AZ319"/>
          <cell r="BA319"/>
          <cell r="BB319"/>
        </row>
        <row r="320"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  <cell r="S320"/>
          <cell r="T320"/>
          <cell r="U320"/>
          <cell r="V320"/>
          <cell r="W320"/>
          <cell r="X320"/>
          <cell r="Y320"/>
          <cell r="Z320"/>
          <cell r="AA320"/>
          <cell r="AB320"/>
          <cell r="AC320"/>
          <cell r="AD320"/>
          <cell r="AE320"/>
          <cell r="AF320"/>
          <cell r="AG320"/>
          <cell r="AH320"/>
          <cell r="AI320"/>
          <cell r="AJ320"/>
          <cell r="AK320"/>
          <cell r="AL320"/>
          <cell r="AM320"/>
          <cell r="AN320"/>
          <cell r="AO320"/>
          <cell r="AP320"/>
          <cell r="AQ320"/>
          <cell r="AR320"/>
          <cell r="AS320"/>
          <cell r="AT320"/>
          <cell r="AU320"/>
          <cell r="AV320"/>
          <cell r="AW320"/>
          <cell r="AX320"/>
          <cell r="AY320"/>
          <cell r="AZ320"/>
          <cell r="BA320"/>
          <cell r="BB320"/>
        </row>
        <row r="321"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  <cell r="S321"/>
          <cell r="T321"/>
          <cell r="U321"/>
          <cell r="V321"/>
          <cell r="W321"/>
          <cell r="X321"/>
          <cell r="Y321"/>
          <cell r="Z321"/>
          <cell r="AA321"/>
          <cell r="AB321"/>
          <cell r="AC321"/>
          <cell r="AD321"/>
          <cell r="AE321"/>
          <cell r="AF321"/>
          <cell r="AG321"/>
          <cell r="AH321"/>
          <cell r="AI321"/>
          <cell r="AJ321"/>
          <cell r="AK321"/>
          <cell r="AL321"/>
          <cell r="AM321"/>
          <cell r="AN321"/>
          <cell r="AO321"/>
          <cell r="AP321"/>
          <cell r="AQ321"/>
          <cell r="AR321"/>
          <cell r="AS321"/>
          <cell r="AT321"/>
          <cell r="AU321"/>
          <cell r="AV321"/>
          <cell r="AW321"/>
          <cell r="AX321"/>
          <cell r="AY321"/>
          <cell r="AZ321"/>
          <cell r="BA321"/>
          <cell r="BB321"/>
        </row>
        <row r="322"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  <cell r="S322"/>
          <cell r="T322"/>
          <cell r="U322"/>
          <cell r="V322"/>
          <cell r="W322"/>
          <cell r="X322"/>
          <cell r="Y322"/>
          <cell r="Z322"/>
          <cell r="AA322"/>
          <cell r="AB322"/>
          <cell r="AC322"/>
          <cell r="AD322"/>
          <cell r="AE322"/>
          <cell r="AF322"/>
          <cell r="AG322"/>
          <cell r="AH322"/>
          <cell r="AI322"/>
          <cell r="AJ322"/>
          <cell r="AK322"/>
          <cell r="AL322"/>
          <cell r="AM322"/>
          <cell r="AN322"/>
          <cell r="AO322"/>
          <cell r="AP322"/>
          <cell r="AQ322"/>
          <cell r="AR322"/>
          <cell r="AS322"/>
          <cell r="AT322"/>
          <cell r="AU322"/>
          <cell r="AV322"/>
          <cell r="AW322"/>
          <cell r="AX322"/>
          <cell r="AY322"/>
          <cell r="AZ322"/>
          <cell r="BA322"/>
          <cell r="BB322"/>
        </row>
        <row r="323"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  <cell r="Z323"/>
          <cell r="AA323"/>
          <cell r="AB323"/>
          <cell r="AC323"/>
          <cell r="AD323"/>
          <cell r="AE323"/>
          <cell r="AF323"/>
          <cell r="AG323"/>
          <cell r="AH323"/>
          <cell r="AI323"/>
          <cell r="AJ323"/>
          <cell r="AK323"/>
          <cell r="AL323"/>
          <cell r="AM323"/>
          <cell r="AN323"/>
          <cell r="AO323"/>
          <cell r="AP323"/>
          <cell r="AQ323"/>
          <cell r="AR323"/>
          <cell r="AS323"/>
          <cell r="AT323"/>
          <cell r="AU323"/>
          <cell r="AV323"/>
          <cell r="AW323"/>
          <cell r="AX323"/>
          <cell r="AY323"/>
          <cell r="AZ323"/>
          <cell r="BA323"/>
          <cell r="BB323"/>
        </row>
        <row r="324"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  <cell r="Z324"/>
          <cell r="AA324"/>
          <cell r="AB324"/>
          <cell r="AC324"/>
          <cell r="AD324"/>
          <cell r="AE324"/>
          <cell r="AF324"/>
          <cell r="AG324"/>
          <cell r="AH324"/>
          <cell r="AI324"/>
          <cell r="AJ324"/>
          <cell r="AK324"/>
          <cell r="AL324"/>
          <cell r="AM324"/>
          <cell r="AN324"/>
          <cell r="AO324"/>
          <cell r="AP324"/>
          <cell r="AQ324"/>
          <cell r="AR324"/>
          <cell r="AS324"/>
          <cell r="AT324"/>
          <cell r="AU324"/>
          <cell r="AV324"/>
          <cell r="AW324"/>
          <cell r="AX324"/>
          <cell r="AY324"/>
          <cell r="AZ324"/>
          <cell r="BA324"/>
          <cell r="BB324"/>
        </row>
        <row r="325"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  <cell r="Z325"/>
          <cell r="AA325"/>
          <cell r="AB325"/>
          <cell r="AC325"/>
          <cell r="AD325"/>
          <cell r="AE325"/>
          <cell r="AF325"/>
          <cell r="AG325"/>
          <cell r="AH325"/>
          <cell r="AI325"/>
          <cell r="AJ325"/>
          <cell r="AK325"/>
          <cell r="AL325"/>
          <cell r="AM325"/>
          <cell r="AN325"/>
          <cell r="AO325"/>
          <cell r="AP325"/>
          <cell r="AQ325"/>
          <cell r="AR325"/>
          <cell r="AS325"/>
          <cell r="AT325"/>
          <cell r="AU325"/>
          <cell r="AV325"/>
          <cell r="AW325"/>
          <cell r="AX325"/>
          <cell r="AY325"/>
          <cell r="AZ325"/>
          <cell r="BA325"/>
          <cell r="BB325"/>
        </row>
        <row r="326"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  <cell r="S326"/>
          <cell r="T326"/>
          <cell r="U326"/>
          <cell r="V326"/>
          <cell r="W326"/>
          <cell r="X326"/>
          <cell r="Y326"/>
          <cell r="Z326"/>
          <cell r="AA326"/>
          <cell r="AB326"/>
          <cell r="AC326"/>
          <cell r="AD326"/>
          <cell r="AE326"/>
          <cell r="AF326"/>
          <cell r="AG326"/>
          <cell r="AH326"/>
          <cell r="AI326"/>
          <cell r="AJ326"/>
          <cell r="AK326"/>
          <cell r="AL326"/>
          <cell r="AM326"/>
          <cell r="AN326"/>
          <cell r="AO326"/>
          <cell r="AP326"/>
          <cell r="AQ326"/>
          <cell r="AR326"/>
          <cell r="AS326"/>
          <cell r="AT326"/>
          <cell r="AU326"/>
          <cell r="AV326"/>
          <cell r="AW326"/>
          <cell r="AX326"/>
          <cell r="AY326"/>
          <cell r="AZ326"/>
          <cell r="BA326"/>
          <cell r="BB326"/>
        </row>
        <row r="327"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  <cell r="S327"/>
          <cell r="T327"/>
          <cell r="U327"/>
          <cell r="V327"/>
          <cell r="W327"/>
          <cell r="X327"/>
          <cell r="Y327"/>
          <cell r="Z327"/>
          <cell r="AA327"/>
          <cell r="AB327"/>
          <cell r="AC327"/>
          <cell r="AD327"/>
          <cell r="AE327"/>
          <cell r="AF327"/>
          <cell r="AG327"/>
          <cell r="AH327"/>
          <cell r="AI327"/>
          <cell r="AJ327"/>
          <cell r="AK327"/>
          <cell r="AL327"/>
          <cell r="AM327"/>
          <cell r="AN327"/>
          <cell r="AO327"/>
          <cell r="AP327"/>
          <cell r="AQ327"/>
          <cell r="AR327"/>
          <cell r="AS327"/>
          <cell r="AT327"/>
          <cell r="AU327"/>
          <cell r="AV327"/>
          <cell r="AW327"/>
          <cell r="AX327"/>
          <cell r="AY327"/>
          <cell r="AZ327"/>
          <cell r="BA327"/>
          <cell r="BB327"/>
        </row>
        <row r="328"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  <cell r="S328"/>
          <cell r="T328"/>
          <cell r="U328"/>
          <cell r="V328"/>
          <cell r="W328"/>
          <cell r="X328"/>
          <cell r="Y328"/>
          <cell r="Z328"/>
          <cell r="AA328"/>
          <cell r="AB328"/>
          <cell r="AC328"/>
          <cell r="AD328"/>
          <cell r="AE328"/>
          <cell r="AF328"/>
          <cell r="AG328"/>
          <cell r="AH328"/>
          <cell r="AI328"/>
          <cell r="AJ328"/>
          <cell r="AK328"/>
          <cell r="AL328"/>
          <cell r="AM328"/>
          <cell r="AN328"/>
          <cell r="AO328"/>
          <cell r="AP328"/>
          <cell r="AQ328"/>
          <cell r="AR328"/>
          <cell r="AS328"/>
          <cell r="AT328"/>
          <cell r="AU328"/>
          <cell r="AV328"/>
          <cell r="AW328"/>
          <cell r="AX328"/>
          <cell r="AY328"/>
          <cell r="AZ328"/>
          <cell r="BA328"/>
          <cell r="BB328"/>
        </row>
        <row r="329"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  <cell r="S329"/>
          <cell r="T329"/>
          <cell r="U329"/>
          <cell r="V329"/>
          <cell r="W329"/>
          <cell r="X329"/>
          <cell r="Y329"/>
          <cell r="Z329"/>
          <cell r="AA329"/>
          <cell r="AB329"/>
          <cell r="AC329"/>
          <cell r="AD329"/>
          <cell r="AE329"/>
          <cell r="AF329"/>
          <cell r="AG329"/>
          <cell r="AH329"/>
          <cell r="AI329"/>
          <cell r="AJ329"/>
          <cell r="AK329"/>
          <cell r="AL329"/>
          <cell r="AM329"/>
          <cell r="AN329"/>
          <cell r="AO329"/>
          <cell r="AP329"/>
          <cell r="AQ329"/>
          <cell r="AR329"/>
          <cell r="AS329"/>
          <cell r="AT329"/>
          <cell r="AU329"/>
          <cell r="AV329"/>
          <cell r="AW329"/>
          <cell r="AX329"/>
          <cell r="AY329"/>
          <cell r="AZ329"/>
          <cell r="BA329"/>
          <cell r="BB329"/>
        </row>
        <row r="330"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  <cell r="S330"/>
          <cell r="T330"/>
          <cell r="U330"/>
          <cell r="V330"/>
          <cell r="W330"/>
          <cell r="X330"/>
          <cell r="Y330"/>
          <cell r="Z330"/>
          <cell r="AA330"/>
          <cell r="AB330"/>
          <cell r="AC330"/>
          <cell r="AD330"/>
          <cell r="AE330"/>
          <cell r="AF330"/>
          <cell r="AG330"/>
          <cell r="AH330"/>
          <cell r="AI330"/>
          <cell r="AJ330"/>
          <cell r="AK330"/>
          <cell r="AL330"/>
          <cell r="AM330"/>
          <cell r="AN330"/>
          <cell r="AO330"/>
          <cell r="AP330"/>
          <cell r="AQ330"/>
          <cell r="AR330"/>
          <cell r="AS330"/>
          <cell r="AT330"/>
          <cell r="AU330"/>
          <cell r="AV330"/>
          <cell r="AW330"/>
          <cell r="AX330"/>
          <cell r="AY330"/>
          <cell r="AZ330"/>
          <cell r="BA330"/>
          <cell r="BB330"/>
        </row>
        <row r="331"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  <cell r="S331"/>
          <cell r="T331"/>
          <cell r="U331"/>
          <cell r="V331"/>
          <cell r="W331"/>
          <cell r="X331"/>
          <cell r="Y331"/>
          <cell r="Z331"/>
          <cell r="AA331"/>
          <cell r="AB331"/>
          <cell r="AC331"/>
          <cell r="AD331"/>
          <cell r="AE331"/>
          <cell r="AF331"/>
          <cell r="AG331"/>
          <cell r="AH331"/>
          <cell r="AI331"/>
          <cell r="AJ331"/>
          <cell r="AK331"/>
          <cell r="AL331"/>
          <cell r="AM331"/>
          <cell r="AN331"/>
          <cell r="AO331"/>
          <cell r="AP331"/>
          <cell r="AQ331"/>
          <cell r="AR331"/>
          <cell r="AS331"/>
          <cell r="AT331"/>
          <cell r="AU331"/>
          <cell r="AV331"/>
          <cell r="AW331"/>
          <cell r="AX331"/>
          <cell r="AY331"/>
          <cell r="AZ331"/>
          <cell r="BA331"/>
          <cell r="BB331"/>
        </row>
        <row r="332"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  <cell r="S332"/>
          <cell r="T332"/>
          <cell r="U332"/>
          <cell r="V332"/>
          <cell r="W332"/>
          <cell r="X332"/>
          <cell r="Y332"/>
          <cell r="Z332"/>
          <cell r="AA332"/>
          <cell r="AB332"/>
          <cell r="AC332"/>
          <cell r="AD332"/>
          <cell r="AE332"/>
          <cell r="AF332"/>
          <cell r="AG332"/>
          <cell r="AH332"/>
          <cell r="AI332"/>
          <cell r="AJ332"/>
          <cell r="AK332"/>
          <cell r="AL332"/>
          <cell r="AM332"/>
          <cell r="AN332"/>
          <cell r="AO332"/>
          <cell r="AP332"/>
          <cell r="AQ332"/>
          <cell r="AR332"/>
          <cell r="AS332"/>
          <cell r="AT332"/>
          <cell r="AU332"/>
          <cell r="AV332"/>
          <cell r="AW332"/>
          <cell r="AX332"/>
          <cell r="AY332"/>
          <cell r="AZ332"/>
          <cell r="BA332"/>
          <cell r="BB332"/>
        </row>
        <row r="333"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  <cell r="S333"/>
          <cell r="T333"/>
          <cell r="U333"/>
          <cell r="V333"/>
          <cell r="W333"/>
          <cell r="X333"/>
          <cell r="Y333"/>
          <cell r="Z333"/>
          <cell r="AA333"/>
          <cell r="AB333"/>
          <cell r="AC333"/>
          <cell r="AD333"/>
          <cell r="AE333"/>
          <cell r="AF333"/>
          <cell r="AG333"/>
          <cell r="AH333"/>
          <cell r="AI333"/>
          <cell r="AJ333"/>
          <cell r="AK333"/>
          <cell r="AL333"/>
          <cell r="AM333"/>
          <cell r="AN333"/>
          <cell r="AO333"/>
          <cell r="AP333"/>
          <cell r="AQ333"/>
          <cell r="AR333"/>
          <cell r="AS333"/>
          <cell r="AT333"/>
          <cell r="AU333"/>
          <cell r="AV333"/>
          <cell r="AW333"/>
          <cell r="AX333"/>
          <cell r="AY333"/>
          <cell r="AZ333"/>
          <cell r="BA333"/>
          <cell r="BB333"/>
        </row>
        <row r="334"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  <cell r="S334"/>
          <cell r="T334"/>
          <cell r="U334"/>
          <cell r="V334"/>
          <cell r="W334"/>
          <cell r="X334"/>
          <cell r="Y334"/>
          <cell r="Z334"/>
          <cell r="AA334"/>
          <cell r="AB334"/>
          <cell r="AC334"/>
          <cell r="AD334"/>
          <cell r="AE334"/>
          <cell r="AF334"/>
          <cell r="AG334"/>
          <cell r="AH334"/>
          <cell r="AI334"/>
          <cell r="AJ334"/>
          <cell r="AK334"/>
          <cell r="AL334"/>
          <cell r="AM334"/>
          <cell r="AN334"/>
          <cell r="AO334"/>
          <cell r="AP334"/>
          <cell r="AQ334"/>
          <cell r="AR334"/>
          <cell r="AS334"/>
          <cell r="AT334"/>
          <cell r="AU334"/>
          <cell r="AV334"/>
          <cell r="AW334"/>
          <cell r="AX334"/>
          <cell r="AY334"/>
          <cell r="AZ334"/>
          <cell r="BA334"/>
          <cell r="BB334"/>
        </row>
        <row r="335"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  <cell r="S335"/>
          <cell r="T335"/>
          <cell r="U335"/>
          <cell r="V335"/>
          <cell r="W335"/>
          <cell r="X335"/>
          <cell r="Y335"/>
          <cell r="Z335"/>
          <cell r="AA335"/>
          <cell r="AB335"/>
          <cell r="AC335"/>
          <cell r="AD335"/>
          <cell r="AE335"/>
          <cell r="AF335"/>
          <cell r="AG335"/>
          <cell r="AH335"/>
          <cell r="AI335"/>
          <cell r="AJ335"/>
          <cell r="AK335"/>
          <cell r="AL335"/>
          <cell r="AM335"/>
          <cell r="AN335"/>
          <cell r="AO335"/>
          <cell r="AP335"/>
          <cell r="AQ335"/>
          <cell r="AR335"/>
          <cell r="AS335"/>
          <cell r="AT335"/>
          <cell r="AU335"/>
          <cell r="AV335"/>
          <cell r="AW335"/>
          <cell r="AX335"/>
          <cell r="AY335"/>
          <cell r="AZ335"/>
          <cell r="BA335"/>
          <cell r="BB335"/>
        </row>
        <row r="336"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  <cell r="S336"/>
          <cell r="T336"/>
          <cell r="U336"/>
          <cell r="V336"/>
          <cell r="W336"/>
          <cell r="X336"/>
          <cell r="Y336"/>
          <cell r="Z336"/>
          <cell r="AA336"/>
          <cell r="AB336"/>
          <cell r="AC336"/>
          <cell r="AD336"/>
          <cell r="AE336"/>
          <cell r="AF336"/>
          <cell r="AG336"/>
          <cell r="AH336"/>
          <cell r="AI336"/>
          <cell r="AJ336"/>
          <cell r="AK336"/>
          <cell r="AL336"/>
          <cell r="AM336"/>
          <cell r="AN336"/>
          <cell r="AO336"/>
          <cell r="AP336"/>
          <cell r="AQ336"/>
          <cell r="AR336"/>
          <cell r="AS336"/>
          <cell r="AT336"/>
          <cell r="AU336"/>
          <cell r="AV336"/>
          <cell r="AW336"/>
          <cell r="AX336"/>
          <cell r="AY336"/>
          <cell r="AZ336"/>
          <cell r="BA336"/>
          <cell r="BB336"/>
        </row>
        <row r="337"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  <cell r="S337"/>
          <cell r="T337"/>
          <cell r="U337"/>
          <cell r="V337"/>
          <cell r="W337"/>
          <cell r="X337"/>
          <cell r="Y337"/>
          <cell r="Z337"/>
          <cell r="AA337"/>
          <cell r="AB337"/>
          <cell r="AC337"/>
          <cell r="AD337"/>
          <cell r="AE337"/>
          <cell r="AF337"/>
          <cell r="AG337"/>
          <cell r="AH337"/>
          <cell r="AI337"/>
          <cell r="AJ337"/>
          <cell r="AK337"/>
          <cell r="AL337"/>
          <cell r="AM337"/>
          <cell r="AN337"/>
          <cell r="AO337"/>
          <cell r="AP337"/>
          <cell r="AQ337"/>
          <cell r="AR337"/>
          <cell r="AS337"/>
          <cell r="AT337"/>
          <cell r="AU337"/>
          <cell r="AV337"/>
          <cell r="AW337"/>
          <cell r="AX337"/>
          <cell r="AY337"/>
          <cell r="AZ337"/>
          <cell r="BA337"/>
          <cell r="BB337"/>
        </row>
        <row r="338"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  <cell r="S338"/>
          <cell r="T338"/>
          <cell r="U338"/>
          <cell r="V338"/>
          <cell r="W338"/>
          <cell r="X338"/>
          <cell r="Y338"/>
          <cell r="Z338"/>
          <cell r="AA338"/>
          <cell r="AB338"/>
          <cell r="AC338"/>
          <cell r="AD338"/>
          <cell r="AE338"/>
          <cell r="AF338"/>
          <cell r="AG338"/>
          <cell r="AH338"/>
          <cell r="AI338"/>
          <cell r="AJ338"/>
          <cell r="AK338"/>
          <cell r="AL338"/>
          <cell r="AM338"/>
          <cell r="AN338"/>
          <cell r="AO338"/>
          <cell r="AP338"/>
          <cell r="AQ338"/>
          <cell r="AR338"/>
          <cell r="AS338"/>
          <cell r="AT338"/>
          <cell r="AU338"/>
          <cell r="AV338"/>
          <cell r="AW338"/>
          <cell r="AX338"/>
          <cell r="AY338"/>
          <cell r="AZ338"/>
          <cell r="BA338"/>
          <cell r="BB338"/>
        </row>
        <row r="339"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  <cell r="S339"/>
          <cell r="T339"/>
          <cell r="U339"/>
          <cell r="V339"/>
          <cell r="W339"/>
          <cell r="X339"/>
          <cell r="Y339"/>
          <cell r="Z339"/>
          <cell r="AA339"/>
          <cell r="AB339"/>
          <cell r="AC339"/>
          <cell r="AD339"/>
          <cell r="AE339"/>
          <cell r="AF339"/>
          <cell r="AG339"/>
          <cell r="AH339"/>
          <cell r="AI339"/>
          <cell r="AJ339"/>
          <cell r="AK339"/>
          <cell r="AL339"/>
          <cell r="AM339"/>
          <cell r="AN339"/>
          <cell r="AO339"/>
          <cell r="AP339"/>
          <cell r="AQ339"/>
          <cell r="AR339"/>
          <cell r="AS339"/>
          <cell r="AT339"/>
          <cell r="AU339"/>
          <cell r="AV339"/>
          <cell r="AW339"/>
          <cell r="AX339"/>
          <cell r="AY339"/>
          <cell r="AZ339"/>
          <cell r="BA339"/>
          <cell r="BB339"/>
        </row>
        <row r="340"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  <cell r="Z340"/>
          <cell r="AA340"/>
          <cell r="AB340"/>
          <cell r="AC340"/>
          <cell r="AD340"/>
          <cell r="AE340"/>
          <cell r="AF340"/>
          <cell r="AG340"/>
          <cell r="AH340"/>
          <cell r="AI340"/>
          <cell r="AJ340"/>
          <cell r="AK340"/>
          <cell r="AL340"/>
          <cell r="AM340"/>
          <cell r="AN340"/>
          <cell r="AO340"/>
          <cell r="AP340"/>
          <cell r="AQ340"/>
          <cell r="AR340"/>
          <cell r="AS340"/>
          <cell r="AT340"/>
          <cell r="AU340"/>
          <cell r="AV340"/>
          <cell r="AW340"/>
          <cell r="AX340"/>
          <cell r="AY340"/>
          <cell r="AZ340"/>
          <cell r="BA340"/>
          <cell r="BB340"/>
        </row>
        <row r="341"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  <cell r="S341"/>
          <cell r="T341"/>
          <cell r="U341"/>
          <cell r="V341"/>
          <cell r="W341"/>
          <cell r="X341"/>
          <cell r="Y341"/>
          <cell r="Z341"/>
          <cell r="AA341"/>
          <cell r="AB341"/>
          <cell r="AC341"/>
          <cell r="AD341"/>
          <cell r="AE341"/>
          <cell r="AF341"/>
          <cell r="AG341"/>
          <cell r="AH341"/>
          <cell r="AI341"/>
          <cell r="AJ341"/>
          <cell r="AK341"/>
          <cell r="AL341"/>
          <cell r="AM341"/>
          <cell r="AN341"/>
          <cell r="AO341"/>
          <cell r="AP341"/>
          <cell r="AQ341"/>
          <cell r="AR341"/>
          <cell r="AS341"/>
          <cell r="AT341"/>
          <cell r="AU341"/>
          <cell r="AV341"/>
          <cell r="AW341"/>
          <cell r="AX341"/>
          <cell r="AY341"/>
          <cell r="AZ341"/>
          <cell r="BA341"/>
          <cell r="BB341"/>
        </row>
        <row r="342"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  <cell r="S342"/>
          <cell r="T342"/>
          <cell r="U342"/>
          <cell r="V342"/>
          <cell r="W342"/>
          <cell r="X342"/>
          <cell r="Y342"/>
          <cell r="Z342"/>
          <cell r="AA342"/>
          <cell r="AB342"/>
          <cell r="AC342"/>
          <cell r="AD342"/>
          <cell r="AE342"/>
          <cell r="AF342"/>
          <cell r="AG342"/>
          <cell r="AH342"/>
          <cell r="AI342"/>
          <cell r="AJ342"/>
          <cell r="AK342"/>
          <cell r="AL342"/>
          <cell r="AM342"/>
          <cell r="AN342"/>
          <cell r="AO342"/>
          <cell r="AP342"/>
          <cell r="AQ342"/>
          <cell r="AR342"/>
          <cell r="AS342"/>
          <cell r="AT342"/>
          <cell r="AU342"/>
          <cell r="AV342"/>
          <cell r="AW342"/>
          <cell r="AX342"/>
          <cell r="AY342"/>
          <cell r="AZ342"/>
          <cell r="BA342"/>
          <cell r="BB342"/>
        </row>
        <row r="343"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  <cell r="S343"/>
          <cell r="T343"/>
          <cell r="U343"/>
          <cell r="V343"/>
          <cell r="W343"/>
          <cell r="X343"/>
          <cell r="Y343"/>
          <cell r="Z343"/>
          <cell r="AA343"/>
          <cell r="AB343"/>
          <cell r="AC343"/>
          <cell r="AD343"/>
          <cell r="AE343"/>
          <cell r="AF343"/>
          <cell r="AG343"/>
          <cell r="AH343"/>
          <cell r="AI343"/>
          <cell r="AJ343"/>
          <cell r="AK343"/>
          <cell r="AL343"/>
          <cell r="AM343"/>
          <cell r="AN343"/>
          <cell r="AO343"/>
          <cell r="AP343"/>
          <cell r="AQ343"/>
          <cell r="AR343"/>
          <cell r="AS343"/>
          <cell r="AT343"/>
          <cell r="AU343"/>
          <cell r="AV343"/>
          <cell r="AW343"/>
          <cell r="AX343"/>
          <cell r="AY343"/>
          <cell r="AZ343"/>
          <cell r="BA343"/>
          <cell r="BB343"/>
        </row>
        <row r="344"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  <cell r="S344"/>
          <cell r="T344"/>
          <cell r="U344"/>
          <cell r="V344"/>
          <cell r="W344"/>
          <cell r="X344"/>
          <cell r="Y344"/>
          <cell r="Z344"/>
          <cell r="AA344"/>
          <cell r="AB344"/>
          <cell r="AC344"/>
          <cell r="AD344"/>
          <cell r="AE344"/>
          <cell r="AF344"/>
          <cell r="AG344"/>
          <cell r="AH344"/>
          <cell r="AI344"/>
          <cell r="AJ344"/>
          <cell r="AK344"/>
          <cell r="AL344"/>
          <cell r="AM344"/>
          <cell r="AN344"/>
          <cell r="AO344"/>
          <cell r="AP344"/>
          <cell r="AQ344"/>
          <cell r="AR344"/>
          <cell r="AS344"/>
          <cell r="AT344"/>
          <cell r="AU344"/>
          <cell r="AV344"/>
          <cell r="AW344"/>
          <cell r="AX344"/>
          <cell r="AY344"/>
          <cell r="AZ344"/>
          <cell r="BA344"/>
          <cell r="BB344"/>
        </row>
        <row r="345"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  <cell r="Z345"/>
          <cell r="AA345"/>
          <cell r="AB345"/>
          <cell r="AC345"/>
          <cell r="AD345"/>
          <cell r="AE345"/>
          <cell r="AF345"/>
          <cell r="AG345"/>
          <cell r="AH345"/>
          <cell r="AI345"/>
          <cell r="AJ345"/>
          <cell r="AK345"/>
          <cell r="AL345"/>
          <cell r="AM345"/>
          <cell r="AN345"/>
          <cell r="AO345"/>
          <cell r="AP345"/>
          <cell r="AQ345"/>
          <cell r="AR345"/>
          <cell r="AS345"/>
          <cell r="AT345"/>
          <cell r="AU345"/>
          <cell r="AV345"/>
          <cell r="AW345"/>
          <cell r="AX345"/>
          <cell r="AY345"/>
          <cell r="AZ345"/>
          <cell r="BA345"/>
          <cell r="BB345"/>
        </row>
        <row r="346"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  <cell r="S346"/>
          <cell r="T346"/>
          <cell r="U346"/>
          <cell r="V346"/>
          <cell r="W346"/>
          <cell r="X346"/>
          <cell r="Y346"/>
          <cell r="Z346"/>
          <cell r="AA346"/>
          <cell r="AB346"/>
          <cell r="AC346"/>
          <cell r="AD346"/>
          <cell r="AE346"/>
          <cell r="AF346"/>
          <cell r="AG346"/>
          <cell r="AH346"/>
          <cell r="AI346"/>
          <cell r="AJ346"/>
          <cell r="AK346"/>
          <cell r="AL346"/>
          <cell r="AM346"/>
          <cell r="AN346"/>
          <cell r="AO346"/>
          <cell r="AP346"/>
          <cell r="AQ346"/>
          <cell r="AR346"/>
          <cell r="AS346"/>
          <cell r="AT346"/>
          <cell r="AU346"/>
          <cell r="AV346"/>
          <cell r="AW346"/>
          <cell r="AX346"/>
          <cell r="AY346"/>
          <cell r="AZ346"/>
          <cell r="BA346"/>
          <cell r="BB346"/>
        </row>
        <row r="347"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  <cell r="O347"/>
          <cell r="P347"/>
          <cell r="Q347"/>
          <cell r="R347"/>
          <cell r="S347"/>
          <cell r="T347"/>
          <cell r="U347"/>
          <cell r="V347"/>
          <cell r="W347"/>
          <cell r="X347"/>
          <cell r="Y347"/>
          <cell r="Z347"/>
          <cell r="AA347"/>
          <cell r="AB347"/>
          <cell r="AC347"/>
          <cell r="AD347"/>
          <cell r="AE347"/>
          <cell r="AF347"/>
          <cell r="AG347"/>
          <cell r="AH347"/>
          <cell r="AI347"/>
          <cell r="AJ347"/>
          <cell r="AK347"/>
          <cell r="AL347"/>
          <cell r="AM347"/>
          <cell r="AN347"/>
          <cell r="AO347"/>
          <cell r="AP347"/>
          <cell r="AQ347"/>
          <cell r="AR347"/>
          <cell r="AS347"/>
          <cell r="AT347"/>
          <cell r="AU347"/>
          <cell r="AV347"/>
          <cell r="AW347"/>
          <cell r="AX347"/>
          <cell r="AY347"/>
          <cell r="AZ347"/>
          <cell r="BA347"/>
          <cell r="BB347"/>
        </row>
        <row r="348"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O348"/>
          <cell r="P348"/>
          <cell r="Q348"/>
          <cell r="R348"/>
          <cell r="S348"/>
          <cell r="T348"/>
          <cell r="U348"/>
          <cell r="V348"/>
          <cell r="W348"/>
          <cell r="X348"/>
          <cell r="Y348"/>
          <cell r="Z348"/>
          <cell r="AA348"/>
          <cell r="AB348"/>
          <cell r="AC348"/>
          <cell r="AD348"/>
          <cell r="AE348"/>
          <cell r="AF348"/>
          <cell r="AG348"/>
          <cell r="AH348"/>
          <cell r="AI348"/>
          <cell r="AJ348"/>
          <cell r="AK348"/>
          <cell r="AL348"/>
          <cell r="AM348"/>
          <cell r="AN348"/>
          <cell r="AO348"/>
          <cell r="AP348"/>
          <cell r="AQ348"/>
          <cell r="AR348"/>
          <cell r="AS348"/>
          <cell r="AT348"/>
          <cell r="AU348"/>
          <cell r="AV348"/>
          <cell r="AW348"/>
          <cell r="AX348"/>
          <cell r="AY348"/>
          <cell r="AZ348"/>
          <cell r="BA348"/>
          <cell r="BB348"/>
        </row>
        <row r="349"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  <cell r="S349"/>
          <cell r="T349"/>
          <cell r="U349"/>
          <cell r="V349"/>
          <cell r="W349"/>
          <cell r="X349"/>
          <cell r="Y349"/>
          <cell r="Z349"/>
          <cell r="AA349"/>
          <cell r="AB349"/>
          <cell r="AC349"/>
          <cell r="AD349"/>
          <cell r="AE349"/>
          <cell r="AF349"/>
          <cell r="AG349"/>
          <cell r="AH349"/>
          <cell r="AI349"/>
          <cell r="AJ349"/>
          <cell r="AK349"/>
          <cell r="AL349"/>
          <cell r="AM349"/>
          <cell r="AN349"/>
          <cell r="AO349"/>
          <cell r="AP349"/>
          <cell r="AQ349"/>
          <cell r="AR349"/>
          <cell r="AS349"/>
          <cell r="AT349"/>
          <cell r="AU349"/>
          <cell r="AV349"/>
          <cell r="AW349"/>
          <cell r="AX349"/>
          <cell r="AY349"/>
          <cell r="AZ349"/>
          <cell r="BA349"/>
          <cell r="BB349"/>
        </row>
        <row r="350"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/>
          <cell r="P350"/>
          <cell r="Q350"/>
          <cell r="R350"/>
          <cell r="S350"/>
          <cell r="T350"/>
          <cell r="U350"/>
          <cell r="V350"/>
          <cell r="W350"/>
          <cell r="X350"/>
          <cell r="Y350"/>
          <cell r="Z350"/>
          <cell r="AA350"/>
          <cell r="AB350"/>
          <cell r="AC350"/>
          <cell r="AD350"/>
          <cell r="AE350"/>
          <cell r="AF350"/>
          <cell r="AG350"/>
          <cell r="AH350"/>
          <cell r="AI350"/>
          <cell r="AJ350"/>
          <cell r="AK350"/>
          <cell r="AL350"/>
          <cell r="AM350"/>
          <cell r="AN350"/>
          <cell r="AO350"/>
          <cell r="AP350"/>
          <cell r="AQ350"/>
          <cell r="AR350"/>
          <cell r="AS350"/>
          <cell r="AT350"/>
          <cell r="AU350"/>
          <cell r="AV350"/>
          <cell r="AW350"/>
          <cell r="AX350"/>
          <cell r="AY350"/>
          <cell r="AZ350"/>
          <cell r="BA350"/>
          <cell r="BB350"/>
        </row>
        <row r="351"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  <cell r="Z351"/>
          <cell r="AA351"/>
          <cell r="AB351"/>
          <cell r="AC351"/>
          <cell r="AD351"/>
          <cell r="AE351"/>
          <cell r="AF351"/>
          <cell r="AG351"/>
          <cell r="AH351"/>
          <cell r="AI351"/>
          <cell r="AJ351"/>
          <cell r="AK351"/>
          <cell r="AL351"/>
          <cell r="AM351"/>
          <cell r="AN351"/>
          <cell r="AO351"/>
          <cell r="AP351"/>
          <cell r="AQ351"/>
          <cell r="AR351"/>
          <cell r="AS351"/>
          <cell r="AT351"/>
          <cell r="AU351"/>
          <cell r="AV351"/>
          <cell r="AW351"/>
          <cell r="AX351"/>
          <cell r="AY351"/>
          <cell r="AZ351"/>
          <cell r="BA351"/>
          <cell r="BB351"/>
        </row>
        <row r="352"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  <cell r="O352"/>
          <cell r="P352"/>
          <cell r="Q352"/>
          <cell r="R352"/>
          <cell r="S352"/>
          <cell r="T352"/>
          <cell r="U352"/>
          <cell r="V352"/>
          <cell r="W352"/>
          <cell r="X352"/>
          <cell r="Y352"/>
          <cell r="Z352"/>
          <cell r="AA352"/>
          <cell r="AB352"/>
          <cell r="AC352"/>
          <cell r="AD352"/>
          <cell r="AE352"/>
          <cell r="AF352"/>
          <cell r="AG352"/>
          <cell r="AH352"/>
          <cell r="AI352"/>
          <cell r="AJ352"/>
          <cell r="AK352"/>
          <cell r="AL352"/>
          <cell r="AM352"/>
          <cell r="AN352"/>
          <cell r="AO352"/>
          <cell r="AP352"/>
          <cell r="AQ352"/>
          <cell r="AR352"/>
          <cell r="AS352"/>
          <cell r="AT352"/>
          <cell r="AU352"/>
          <cell r="AV352"/>
          <cell r="AW352"/>
          <cell r="AX352"/>
          <cell r="AY352"/>
          <cell r="AZ352"/>
          <cell r="BA352"/>
          <cell r="BB352"/>
        </row>
        <row r="353"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  <cell r="S353"/>
          <cell r="T353"/>
          <cell r="U353"/>
          <cell r="V353"/>
          <cell r="W353"/>
          <cell r="X353"/>
          <cell r="Y353"/>
          <cell r="Z353"/>
          <cell r="AA353"/>
          <cell r="AB353"/>
          <cell r="AC353"/>
          <cell r="AD353"/>
          <cell r="AE353"/>
          <cell r="AF353"/>
          <cell r="AG353"/>
          <cell r="AH353"/>
          <cell r="AI353"/>
          <cell r="AJ353"/>
          <cell r="AK353"/>
          <cell r="AL353"/>
          <cell r="AM353"/>
          <cell r="AN353"/>
          <cell r="AO353"/>
          <cell r="AP353"/>
          <cell r="AQ353"/>
          <cell r="AR353"/>
          <cell r="AS353"/>
          <cell r="AT353"/>
          <cell r="AU353"/>
          <cell r="AV353"/>
          <cell r="AW353"/>
          <cell r="AX353"/>
          <cell r="AY353"/>
          <cell r="AZ353"/>
          <cell r="BA353"/>
          <cell r="BB353"/>
        </row>
        <row r="354"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  <cell r="R354"/>
          <cell r="S354"/>
          <cell r="T354"/>
          <cell r="U354"/>
          <cell r="V354"/>
          <cell r="W354"/>
          <cell r="X354"/>
          <cell r="Y354"/>
          <cell r="Z354"/>
          <cell r="AA354"/>
          <cell r="AB354"/>
          <cell r="AC354"/>
          <cell r="AD354"/>
          <cell r="AE354"/>
          <cell r="AF354"/>
          <cell r="AG354"/>
          <cell r="AH354"/>
          <cell r="AI354"/>
          <cell r="AJ354"/>
          <cell r="AK354"/>
          <cell r="AL354"/>
          <cell r="AM354"/>
          <cell r="AN354"/>
          <cell r="AO354"/>
          <cell r="AP354"/>
          <cell r="AQ354"/>
          <cell r="AR354"/>
          <cell r="AS354"/>
          <cell r="AT354"/>
          <cell r="AU354"/>
          <cell r="AV354"/>
          <cell r="AW354"/>
          <cell r="AX354"/>
          <cell r="AY354"/>
          <cell r="AZ354"/>
          <cell r="BA354"/>
          <cell r="BB354"/>
        </row>
        <row r="355"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/>
          <cell r="R355"/>
          <cell r="S355"/>
          <cell r="T355"/>
          <cell r="U355"/>
          <cell r="V355"/>
          <cell r="W355"/>
          <cell r="X355"/>
          <cell r="Y355"/>
          <cell r="Z355"/>
          <cell r="AA355"/>
          <cell r="AB355"/>
          <cell r="AC355"/>
          <cell r="AD355"/>
          <cell r="AE355"/>
          <cell r="AF355"/>
          <cell r="AG355"/>
          <cell r="AH355"/>
          <cell r="AI355"/>
          <cell r="AJ355"/>
          <cell r="AK355"/>
          <cell r="AL355"/>
          <cell r="AM355"/>
          <cell r="AN355"/>
          <cell r="AO355"/>
          <cell r="AP355"/>
          <cell r="AQ355"/>
          <cell r="AR355"/>
          <cell r="AS355"/>
          <cell r="AT355"/>
          <cell r="AU355"/>
          <cell r="AV355"/>
          <cell r="AW355"/>
          <cell r="AX355"/>
          <cell r="AY355"/>
          <cell r="AZ355"/>
          <cell r="BA355"/>
          <cell r="BB355"/>
        </row>
        <row r="356"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  <cell r="Z356"/>
          <cell r="AA356"/>
          <cell r="AB356"/>
          <cell r="AC356"/>
          <cell r="AD356"/>
          <cell r="AE356"/>
          <cell r="AF356"/>
          <cell r="AG356"/>
          <cell r="AH356"/>
          <cell r="AI356"/>
          <cell r="AJ356"/>
          <cell r="AK356"/>
          <cell r="AL356"/>
          <cell r="AM356"/>
          <cell r="AN356"/>
          <cell r="AO356"/>
          <cell r="AP356"/>
          <cell r="AQ356"/>
          <cell r="AR356"/>
          <cell r="AS356"/>
          <cell r="AT356"/>
          <cell r="AU356"/>
          <cell r="AV356"/>
          <cell r="AW356"/>
          <cell r="AX356"/>
          <cell r="AY356"/>
          <cell r="AZ356"/>
          <cell r="BA356"/>
          <cell r="BB356"/>
        </row>
        <row r="357"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  <cell r="Z357"/>
          <cell r="AA357"/>
          <cell r="AB357"/>
          <cell r="AC357"/>
          <cell r="AD357"/>
          <cell r="AE357"/>
          <cell r="AF357"/>
          <cell r="AG357"/>
          <cell r="AH357"/>
          <cell r="AI357"/>
          <cell r="AJ357"/>
          <cell r="AK357"/>
          <cell r="AL357"/>
          <cell r="AM357"/>
          <cell r="AN357"/>
          <cell r="AO357"/>
          <cell r="AP357"/>
          <cell r="AQ357"/>
          <cell r="AR357"/>
          <cell r="AS357"/>
          <cell r="AT357"/>
          <cell r="AU357"/>
          <cell r="AV357"/>
          <cell r="AW357"/>
          <cell r="AX357"/>
          <cell r="AY357"/>
          <cell r="AZ357"/>
          <cell r="BA357"/>
          <cell r="BB357"/>
        </row>
        <row r="358"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  <cell r="S358"/>
          <cell r="T358"/>
          <cell r="U358"/>
          <cell r="V358"/>
          <cell r="W358"/>
          <cell r="X358"/>
          <cell r="Y358"/>
          <cell r="Z358"/>
          <cell r="AA358"/>
          <cell r="AB358"/>
          <cell r="AC358"/>
          <cell r="AD358"/>
          <cell r="AE358"/>
          <cell r="AF358"/>
          <cell r="AG358"/>
          <cell r="AH358"/>
          <cell r="AI358"/>
          <cell r="AJ358"/>
          <cell r="AK358"/>
          <cell r="AL358"/>
          <cell r="AM358"/>
          <cell r="AN358"/>
          <cell r="AO358"/>
          <cell r="AP358"/>
          <cell r="AQ358"/>
          <cell r="AR358"/>
          <cell r="AS358"/>
          <cell r="AT358"/>
          <cell r="AU358"/>
          <cell r="AV358"/>
          <cell r="AW358"/>
          <cell r="AX358"/>
          <cell r="AY358"/>
          <cell r="AZ358"/>
          <cell r="BA358"/>
          <cell r="BB358"/>
        </row>
        <row r="359"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  <cell r="S359"/>
          <cell r="T359"/>
          <cell r="U359"/>
          <cell r="V359"/>
          <cell r="W359"/>
          <cell r="X359"/>
          <cell r="Y359"/>
          <cell r="Z359"/>
          <cell r="AA359"/>
          <cell r="AB359"/>
          <cell r="AC359"/>
          <cell r="AD359"/>
          <cell r="AE359"/>
          <cell r="AF359"/>
          <cell r="AG359"/>
          <cell r="AH359"/>
          <cell r="AI359"/>
          <cell r="AJ359"/>
          <cell r="AK359"/>
          <cell r="AL359"/>
          <cell r="AM359"/>
          <cell r="AN359"/>
          <cell r="AO359"/>
          <cell r="AP359"/>
          <cell r="AQ359"/>
          <cell r="AR359"/>
          <cell r="AS359"/>
          <cell r="AT359"/>
          <cell r="AU359"/>
          <cell r="AV359"/>
          <cell r="AW359"/>
          <cell r="AX359"/>
          <cell r="AY359"/>
          <cell r="AZ359"/>
          <cell r="BA359"/>
          <cell r="BB359"/>
        </row>
        <row r="360"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  <cell r="S360"/>
          <cell r="T360"/>
          <cell r="U360"/>
          <cell r="V360"/>
          <cell r="W360"/>
          <cell r="X360"/>
          <cell r="Y360"/>
          <cell r="Z360"/>
          <cell r="AA360"/>
          <cell r="AB360"/>
          <cell r="AC360"/>
          <cell r="AD360"/>
          <cell r="AE360"/>
          <cell r="AF360"/>
          <cell r="AG360"/>
          <cell r="AH360"/>
          <cell r="AI360"/>
          <cell r="AJ360"/>
          <cell r="AK360"/>
          <cell r="AL360"/>
          <cell r="AM360"/>
          <cell r="AN360"/>
          <cell r="AO360"/>
          <cell r="AP360"/>
          <cell r="AQ360"/>
          <cell r="AR360"/>
          <cell r="AS360"/>
          <cell r="AT360"/>
          <cell r="AU360"/>
          <cell r="AV360"/>
          <cell r="AW360"/>
          <cell r="AX360"/>
          <cell r="AY360"/>
          <cell r="AZ360"/>
          <cell r="BA360"/>
          <cell r="BB360"/>
        </row>
        <row r="361"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  <cell r="S361"/>
          <cell r="T361"/>
          <cell r="U361"/>
          <cell r="V361"/>
          <cell r="W361"/>
          <cell r="X361"/>
          <cell r="Y361"/>
          <cell r="Z361"/>
          <cell r="AA361"/>
          <cell r="AB361"/>
          <cell r="AC361"/>
          <cell r="AD361"/>
          <cell r="AE361"/>
          <cell r="AF361"/>
          <cell r="AG361"/>
          <cell r="AH361"/>
          <cell r="AI361"/>
          <cell r="AJ361"/>
          <cell r="AK361"/>
          <cell r="AL361"/>
          <cell r="AM361"/>
          <cell r="AN361"/>
          <cell r="AO361"/>
          <cell r="AP361"/>
          <cell r="AQ361"/>
          <cell r="AR361"/>
          <cell r="AS361"/>
          <cell r="AT361"/>
          <cell r="AU361"/>
          <cell r="AV361"/>
          <cell r="AW361"/>
          <cell r="AX361"/>
          <cell r="AY361"/>
          <cell r="AZ361"/>
          <cell r="BA361"/>
          <cell r="BB361"/>
        </row>
        <row r="362"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  <cell r="Z362"/>
          <cell r="AA362"/>
          <cell r="AB362"/>
          <cell r="AC362"/>
          <cell r="AD362"/>
          <cell r="AE362"/>
          <cell r="AF362"/>
          <cell r="AG362"/>
          <cell r="AH362"/>
          <cell r="AI362"/>
          <cell r="AJ362"/>
          <cell r="AK362"/>
          <cell r="AL362"/>
          <cell r="AM362"/>
          <cell r="AN362"/>
          <cell r="AO362"/>
          <cell r="AP362"/>
          <cell r="AQ362"/>
          <cell r="AR362"/>
          <cell r="AS362"/>
          <cell r="AT362"/>
          <cell r="AU362"/>
          <cell r="AV362"/>
          <cell r="AW362"/>
          <cell r="AX362"/>
          <cell r="AY362"/>
          <cell r="AZ362"/>
          <cell r="BA362"/>
          <cell r="BB362"/>
        </row>
        <row r="363"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  <cell r="S363"/>
          <cell r="T363"/>
          <cell r="U363"/>
          <cell r="V363"/>
          <cell r="W363"/>
          <cell r="X363"/>
          <cell r="Y363"/>
          <cell r="Z363"/>
          <cell r="AA363"/>
          <cell r="AB363"/>
          <cell r="AC363"/>
          <cell r="AD363"/>
          <cell r="AE363"/>
          <cell r="AF363"/>
          <cell r="AG363"/>
          <cell r="AH363"/>
          <cell r="AI363"/>
          <cell r="AJ363"/>
          <cell r="AK363"/>
          <cell r="AL363"/>
          <cell r="AM363"/>
          <cell r="AN363"/>
          <cell r="AO363"/>
          <cell r="AP363"/>
          <cell r="AQ363"/>
          <cell r="AR363"/>
          <cell r="AS363"/>
          <cell r="AT363"/>
          <cell r="AU363"/>
          <cell r="AV363"/>
          <cell r="AW363"/>
          <cell r="AX363"/>
          <cell r="AY363"/>
          <cell r="AZ363"/>
          <cell r="BA363"/>
          <cell r="BB363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AW1046"/>
  <sheetViews>
    <sheetView tabSelected="1" topLeftCell="A10" workbookViewId="0">
      <selection activeCell="AW10" sqref="AW1:AW1048576"/>
    </sheetView>
  </sheetViews>
  <sheetFormatPr defaultRowHeight="15" x14ac:dyDescent="0.25"/>
  <cols>
    <col min="2" max="2" width="17.28515625" customWidth="1"/>
    <col min="3" max="3" width="48.85546875" customWidth="1"/>
    <col min="4" max="8" width="0" hidden="1" customWidth="1"/>
    <col min="9" max="9" width="20" customWidth="1"/>
    <col min="10" max="10" width="21.42578125" customWidth="1"/>
    <col min="11" max="13" width="0" hidden="1" customWidth="1"/>
    <col min="14" max="14" width="16.42578125" hidden="1" customWidth="1"/>
    <col min="15" max="15" width="15.140625" hidden="1" customWidth="1"/>
    <col min="16" max="16" width="17.28515625" hidden="1" customWidth="1"/>
    <col min="17" max="17" width="27.7109375" hidden="1" customWidth="1"/>
    <col min="18" max="48" width="0" hidden="1" customWidth="1"/>
    <col min="49" max="49" width="19.140625" style="189" customWidth="1"/>
    <col min="50" max="50" width="19.7109375" customWidth="1"/>
  </cols>
  <sheetData>
    <row r="7" spans="1:49" ht="21" x14ac:dyDescent="0.35">
      <c r="C7" s="183" t="s">
        <v>970</v>
      </c>
      <c r="D7" s="183"/>
      <c r="E7" s="183"/>
      <c r="F7" s="183"/>
      <c r="G7" s="183"/>
      <c r="H7" s="183"/>
      <c r="I7" s="183"/>
      <c r="J7" s="183"/>
    </row>
    <row r="8" spans="1:49" ht="21" x14ac:dyDescent="0.35">
      <c r="C8" s="184" t="s">
        <v>872</v>
      </c>
      <c r="D8" s="184"/>
      <c r="E8" s="184"/>
      <c r="F8" s="184"/>
      <c r="G8" s="184"/>
      <c r="H8" s="184"/>
      <c r="I8" s="184"/>
      <c r="J8" s="184"/>
    </row>
    <row r="12" spans="1:49" x14ac:dyDescent="0.25">
      <c r="A12" s="94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190"/>
    </row>
    <row r="13" spans="1:49" hidden="1" x14ac:dyDescent="0.25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190"/>
    </row>
    <row r="14" spans="1:49" hidden="1" x14ac:dyDescent="0.25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190"/>
    </row>
    <row r="15" spans="1:49" ht="18.75" x14ac:dyDescent="0.3">
      <c r="A15" s="174" t="s">
        <v>976</v>
      </c>
      <c r="B15" s="174" t="s">
        <v>977</v>
      </c>
      <c r="C15" s="174" t="s">
        <v>978</v>
      </c>
      <c r="D15" s="174" t="s">
        <v>912</v>
      </c>
      <c r="E15" s="174" t="s">
        <v>979</v>
      </c>
      <c r="F15" s="174" t="s">
        <v>888</v>
      </c>
      <c r="G15" s="174"/>
      <c r="H15" s="174"/>
      <c r="I15" s="174" t="s">
        <v>912</v>
      </c>
      <c r="J15" s="174" t="s">
        <v>979</v>
      </c>
      <c r="K15" s="174" t="s">
        <v>888</v>
      </c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91" t="s">
        <v>888</v>
      </c>
    </row>
    <row r="16" spans="1:49" ht="15.75" x14ac:dyDescent="0.25">
      <c r="A16" s="95">
        <v>1</v>
      </c>
      <c r="B16" s="95" t="s">
        <v>980</v>
      </c>
      <c r="C16" s="95" t="s">
        <v>981</v>
      </c>
      <c r="D16" s="95" t="s">
        <v>982</v>
      </c>
      <c r="E16" s="95">
        <v>10</v>
      </c>
      <c r="F16" s="95" t="s">
        <v>983</v>
      </c>
      <c r="G16" s="95"/>
      <c r="H16" s="95"/>
      <c r="I16" s="175" t="s">
        <v>982</v>
      </c>
      <c r="J16" s="176">
        <v>10</v>
      </c>
      <c r="K16" s="175" t="s">
        <v>983</v>
      </c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192">
        <f>I16*J16</f>
        <v>35000</v>
      </c>
    </row>
    <row r="17" spans="1:49" ht="15.75" x14ac:dyDescent="0.25">
      <c r="A17" s="95">
        <v>2</v>
      </c>
      <c r="B17" s="95" t="s">
        <v>980</v>
      </c>
      <c r="C17" s="95" t="s">
        <v>984</v>
      </c>
      <c r="D17" s="95" t="s">
        <v>985</v>
      </c>
      <c r="E17" s="95">
        <v>10</v>
      </c>
      <c r="F17" s="95" t="s">
        <v>986</v>
      </c>
      <c r="G17" s="95"/>
      <c r="H17" s="95"/>
      <c r="I17" s="175" t="s">
        <v>985</v>
      </c>
      <c r="J17" s="176">
        <v>10</v>
      </c>
      <c r="K17" s="175" t="s">
        <v>986</v>
      </c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192">
        <f t="shared" ref="AW17:AW80" si="0">I17*J17</f>
        <v>12000</v>
      </c>
    </row>
    <row r="18" spans="1:49" ht="15.75" x14ac:dyDescent="0.25">
      <c r="A18" s="95">
        <v>3</v>
      </c>
      <c r="B18" s="95" t="s">
        <v>980</v>
      </c>
      <c r="C18" s="95" t="s">
        <v>987</v>
      </c>
      <c r="D18" s="95" t="s">
        <v>988</v>
      </c>
      <c r="E18" s="95">
        <v>10</v>
      </c>
      <c r="F18" s="95" t="s">
        <v>989</v>
      </c>
      <c r="G18" s="95"/>
      <c r="H18" s="95"/>
      <c r="I18" s="175" t="s">
        <v>988</v>
      </c>
      <c r="J18" s="176">
        <v>10</v>
      </c>
      <c r="K18" s="175" t="s">
        <v>989</v>
      </c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192">
        <f t="shared" si="0"/>
        <v>4000</v>
      </c>
    </row>
    <row r="19" spans="1:49" ht="15.75" x14ac:dyDescent="0.25">
      <c r="A19" s="95">
        <v>4</v>
      </c>
      <c r="B19" s="95" t="s">
        <v>980</v>
      </c>
      <c r="C19" s="95" t="s">
        <v>990</v>
      </c>
      <c r="D19" s="95" t="s">
        <v>988</v>
      </c>
      <c r="E19" s="95">
        <v>10</v>
      </c>
      <c r="F19" s="95" t="s">
        <v>989</v>
      </c>
      <c r="G19" s="95"/>
      <c r="H19" s="95"/>
      <c r="I19" s="175" t="s">
        <v>988</v>
      </c>
      <c r="J19" s="176">
        <v>10</v>
      </c>
      <c r="K19" s="175" t="s">
        <v>989</v>
      </c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192">
        <f t="shared" si="0"/>
        <v>4000</v>
      </c>
    </row>
    <row r="20" spans="1:49" ht="15.75" x14ac:dyDescent="0.25">
      <c r="A20" s="95">
        <v>5</v>
      </c>
      <c r="B20" s="95" t="s">
        <v>980</v>
      </c>
      <c r="C20" s="95" t="s">
        <v>991</v>
      </c>
      <c r="D20" s="95" t="s">
        <v>992</v>
      </c>
      <c r="E20" s="95">
        <v>10</v>
      </c>
      <c r="F20" s="95" t="s">
        <v>993</v>
      </c>
      <c r="G20" s="95"/>
      <c r="H20" s="95"/>
      <c r="I20" s="175" t="s">
        <v>992</v>
      </c>
      <c r="J20" s="176">
        <v>10</v>
      </c>
      <c r="K20" s="175" t="s">
        <v>993</v>
      </c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192">
        <f t="shared" si="0"/>
        <v>29000</v>
      </c>
    </row>
    <row r="21" spans="1:49" ht="15.75" x14ac:dyDescent="0.25">
      <c r="A21" s="95">
        <v>6</v>
      </c>
      <c r="B21" s="95" t="s">
        <v>980</v>
      </c>
      <c r="C21" s="95" t="s">
        <v>994</v>
      </c>
      <c r="D21" s="95" t="s">
        <v>995</v>
      </c>
      <c r="E21" s="95">
        <v>10</v>
      </c>
      <c r="F21" s="95" t="s">
        <v>996</v>
      </c>
      <c r="G21" s="95"/>
      <c r="H21" s="95"/>
      <c r="I21" s="175" t="s">
        <v>995</v>
      </c>
      <c r="J21" s="176">
        <v>10</v>
      </c>
      <c r="K21" s="175" t="s">
        <v>996</v>
      </c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192">
        <f t="shared" si="0"/>
        <v>3000</v>
      </c>
    </row>
    <row r="22" spans="1:49" ht="15.75" x14ac:dyDescent="0.25">
      <c r="A22" s="95">
        <v>7</v>
      </c>
      <c r="B22" s="95" t="s">
        <v>980</v>
      </c>
      <c r="C22" s="95" t="s">
        <v>997</v>
      </c>
      <c r="D22" s="95" t="s">
        <v>995</v>
      </c>
      <c r="E22" s="95">
        <v>10</v>
      </c>
      <c r="F22" s="95" t="s">
        <v>996</v>
      </c>
      <c r="G22" s="95"/>
      <c r="H22" s="95"/>
      <c r="I22" s="175" t="s">
        <v>995</v>
      </c>
      <c r="J22" s="176">
        <v>10</v>
      </c>
      <c r="K22" s="175" t="s">
        <v>996</v>
      </c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192">
        <f t="shared" si="0"/>
        <v>3000</v>
      </c>
    </row>
    <row r="23" spans="1:49" ht="15.75" x14ac:dyDescent="0.25">
      <c r="A23" s="95">
        <v>8</v>
      </c>
      <c r="B23" s="95" t="s">
        <v>980</v>
      </c>
      <c r="C23" s="95" t="s">
        <v>998</v>
      </c>
      <c r="D23" s="95" t="s">
        <v>999</v>
      </c>
      <c r="E23" s="95">
        <v>10</v>
      </c>
      <c r="F23" s="95" t="s">
        <v>1000</v>
      </c>
      <c r="G23" s="95"/>
      <c r="H23" s="95"/>
      <c r="I23" s="175" t="s">
        <v>999</v>
      </c>
      <c r="J23" s="176">
        <v>10</v>
      </c>
      <c r="K23" s="175" t="s">
        <v>1000</v>
      </c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192">
        <f t="shared" si="0"/>
        <v>2000</v>
      </c>
    </row>
    <row r="24" spans="1:49" ht="15.75" x14ac:dyDescent="0.25">
      <c r="A24" s="95">
        <v>9</v>
      </c>
      <c r="B24" s="95" t="s">
        <v>980</v>
      </c>
      <c r="C24" s="95" t="s">
        <v>1001</v>
      </c>
      <c r="D24" s="95" t="s">
        <v>995</v>
      </c>
      <c r="E24" s="95">
        <v>30</v>
      </c>
      <c r="F24" s="95" t="s">
        <v>1002</v>
      </c>
      <c r="G24" s="95"/>
      <c r="H24" s="95"/>
      <c r="I24" s="175" t="s">
        <v>995</v>
      </c>
      <c r="J24" s="176">
        <v>30</v>
      </c>
      <c r="K24" s="175" t="s">
        <v>1002</v>
      </c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192">
        <f t="shared" si="0"/>
        <v>9000</v>
      </c>
    </row>
    <row r="25" spans="1:49" ht="15.75" x14ac:dyDescent="0.25">
      <c r="A25" s="95">
        <v>10</v>
      </c>
      <c r="B25" s="95" t="s">
        <v>980</v>
      </c>
      <c r="C25" s="95" t="s">
        <v>1003</v>
      </c>
      <c r="D25" s="95" t="s">
        <v>1004</v>
      </c>
      <c r="E25" s="95">
        <v>1</v>
      </c>
      <c r="F25" s="95" t="s">
        <v>1004</v>
      </c>
      <c r="G25" s="95"/>
      <c r="H25" s="95"/>
      <c r="I25" s="175" t="s">
        <v>1004</v>
      </c>
      <c r="J25" s="176">
        <v>1</v>
      </c>
      <c r="K25" s="175" t="s">
        <v>1004</v>
      </c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192">
        <f t="shared" si="0"/>
        <v>27500</v>
      </c>
    </row>
    <row r="26" spans="1:49" ht="15.75" x14ac:dyDescent="0.25">
      <c r="A26" s="95">
        <v>11</v>
      </c>
      <c r="B26" s="95" t="s">
        <v>980</v>
      </c>
      <c r="C26" s="95" t="s">
        <v>1005</v>
      </c>
      <c r="D26" s="95" t="s">
        <v>1006</v>
      </c>
      <c r="E26" s="95">
        <v>30</v>
      </c>
      <c r="F26" s="95" t="s">
        <v>1007</v>
      </c>
      <c r="G26" s="95"/>
      <c r="H26" s="95"/>
      <c r="I26" s="175" t="s">
        <v>1006</v>
      </c>
      <c r="J26" s="176">
        <v>30</v>
      </c>
      <c r="K26" s="175" t="s">
        <v>1007</v>
      </c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192">
        <f t="shared" si="0"/>
        <v>33000</v>
      </c>
    </row>
    <row r="27" spans="1:49" ht="15.75" x14ac:dyDescent="0.25">
      <c r="A27" s="95">
        <v>12</v>
      </c>
      <c r="B27" s="95" t="s">
        <v>980</v>
      </c>
      <c r="C27" s="95" t="s">
        <v>1008</v>
      </c>
      <c r="D27" s="95" t="s">
        <v>1009</v>
      </c>
      <c r="E27" s="95">
        <v>30</v>
      </c>
      <c r="F27" s="95" t="s">
        <v>1010</v>
      </c>
      <c r="G27" s="95"/>
      <c r="H27" s="95"/>
      <c r="I27" s="175" t="s">
        <v>1009</v>
      </c>
      <c r="J27" s="176">
        <v>30</v>
      </c>
      <c r="K27" s="175" t="s">
        <v>1010</v>
      </c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192">
        <f t="shared" si="0"/>
        <v>15000</v>
      </c>
    </row>
    <row r="28" spans="1:49" ht="15.75" x14ac:dyDescent="0.25">
      <c r="A28" s="95">
        <v>13</v>
      </c>
      <c r="B28" s="95" t="s">
        <v>980</v>
      </c>
      <c r="C28" s="95" t="s">
        <v>1011</v>
      </c>
      <c r="D28" s="95" t="s">
        <v>999</v>
      </c>
      <c r="E28" s="95">
        <v>30</v>
      </c>
      <c r="F28" s="95" t="s">
        <v>1012</v>
      </c>
      <c r="G28" s="95"/>
      <c r="H28" s="95"/>
      <c r="I28" s="175" t="s">
        <v>999</v>
      </c>
      <c r="J28" s="176">
        <v>30</v>
      </c>
      <c r="K28" s="175" t="s">
        <v>1012</v>
      </c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192">
        <f t="shared" si="0"/>
        <v>6000</v>
      </c>
    </row>
    <row r="29" spans="1:49" ht="15.75" x14ac:dyDescent="0.25">
      <c r="A29" s="95">
        <v>14</v>
      </c>
      <c r="B29" s="95" t="s">
        <v>980</v>
      </c>
      <c r="C29" s="95" t="s">
        <v>1013</v>
      </c>
      <c r="D29" s="95" t="s">
        <v>1014</v>
      </c>
      <c r="E29" s="95">
        <v>10</v>
      </c>
      <c r="F29" s="95" t="s">
        <v>1015</v>
      </c>
      <c r="G29" s="95"/>
      <c r="H29" s="95"/>
      <c r="I29" s="175" t="s">
        <v>1014</v>
      </c>
      <c r="J29" s="176">
        <v>10</v>
      </c>
      <c r="K29" s="175" t="s">
        <v>1015</v>
      </c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192">
        <f t="shared" si="0"/>
        <v>25000</v>
      </c>
    </row>
    <row r="30" spans="1:49" ht="15.75" x14ac:dyDescent="0.25">
      <c r="A30" s="95">
        <v>15</v>
      </c>
      <c r="B30" s="95" t="s">
        <v>980</v>
      </c>
      <c r="C30" s="95" t="s">
        <v>1016</v>
      </c>
      <c r="D30" s="95" t="s">
        <v>1009</v>
      </c>
      <c r="E30" s="95">
        <v>10</v>
      </c>
      <c r="F30" s="95" t="s">
        <v>1017</v>
      </c>
      <c r="G30" s="95"/>
      <c r="H30" s="95"/>
      <c r="I30" s="175" t="s">
        <v>1009</v>
      </c>
      <c r="J30" s="176">
        <v>10</v>
      </c>
      <c r="K30" s="175" t="s">
        <v>1017</v>
      </c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192">
        <f t="shared" si="0"/>
        <v>5000</v>
      </c>
    </row>
    <row r="31" spans="1:49" ht="15.75" x14ac:dyDescent="0.25">
      <c r="A31" s="95">
        <v>16</v>
      </c>
      <c r="B31" s="95" t="s">
        <v>980</v>
      </c>
      <c r="C31" s="95" t="s">
        <v>1018</v>
      </c>
      <c r="D31" s="95" t="s">
        <v>995</v>
      </c>
      <c r="E31" s="95">
        <v>10</v>
      </c>
      <c r="F31" s="95" t="s">
        <v>996</v>
      </c>
      <c r="G31" s="95"/>
      <c r="H31" s="95"/>
      <c r="I31" s="175" t="s">
        <v>995</v>
      </c>
      <c r="J31" s="176">
        <v>10</v>
      </c>
      <c r="K31" s="175" t="s">
        <v>996</v>
      </c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192">
        <f t="shared" si="0"/>
        <v>3000</v>
      </c>
    </row>
    <row r="32" spans="1:49" ht="15.75" x14ac:dyDescent="0.25">
      <c r="A32" s="95">
        <v>17</v>
      </c>
      <c r="B32" s="95" t="s">
        <v>980</v>
      </c>
      <c r="C32" s="95" t="s">
        <v>991</v>
      </c>
      <c r="D32" s="95" t="s">
        <v>1014</v>
      </c>
      <c r="E32" s="95">
        <v>10</v>
      </c>
      <c r="F32" s="95" t="s">
        <v>1015</v>
      </c>
      <c r="G32" s="95"/>
      <c r="H32" s="95"/>
      <c r="I32" s="175" t="s">
        <v>1014</v>
      </c>
      <c r="J32" s="176">
        <v>10</v>
      </c>
      <c r="K32" s="175" t="s">
        <v>1015</v>
      </c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192">
        <f t="shared" si="0"/>
        <v>25000</v>
      </c>
    </row>
    <row r="33" spans="1:49" ht="15.75" x14ac:dyDescent="0.25">
      <c r="A33" s="95">
        <v>18</v>
      </c>
      <c r="B33" s="95" t="s">
        <v>980</v>
      </c>
      <c r="C33" s="95" t="s">
        <v>1019</v>
      </c>
      <c r="D33" s="95" t="s">
        <v>999</v>
      </c>
      <c r="E33" s="95">
        <v>13</v>
      </c>
      <c r="F33" s="95" t="s">
        <v>1020</v>
      </c>
      <c r="G33" s="95"/>
      <c r="H33" s="95"/>
      <c r="I33" s="175" t="s">
        <v>999</v>
      </c>
      <c r="J33" s="176">
        <v>13</v>
      </c>
      <c r="K33" s="175" t="s">
        <v>1020</v>
      </c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192">
        <f t="shared" si="0"/>
        <v>2600</v>
      </c>
    </row>
    <row r="34" spans="1:49" ht="15.75" x14ac:dyDescent="0.25">
      <c r="A34" s="95">
        <v>19</v>
      </c>
      <c r="B34" s="95" t="s">
        <v>980</v>
      </c>
      <c r="C34" s="95" t="s">
        <v>1021</v>
      </c>
      <c r="D34" s="95" t="s">
        <v>1009</v>
      </c>
      <c r="E34" s="95">
        <v>60</v>
      </c>
      <c r="F34" s="95" t="s">
        <v>1022</v>
      </c>
      <c r="G34" s="95"/>
      <c r="H34" s="95"/>
      <c r="I34" s="175" t="s">
        <v>1009</v>
      </c>
      <c r="J34" s="176">
        <v>60</v>
      </c>
      <c r="K34" s="175" t="s">
        <v>1022</v>
      </c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192">
        <f t="shared" si="0"/>
        <v>30000</v>
      </c>
    </row>
    <row r="35" spans="1:49" ht="15.75" x14ac:dyDescent="0.25">
      <c r="A35" s="95">
        <v>20</v>
      </c>
      <c r="B35" s="95" t="s">
        <v>980</v>
      </c>
      <c r="C35" s="95" t="s">
        <v>1023</v>
      </c>
      <c r="D35" s="95" t="s">
        <v>1009</v>
      </c>
      <c r="E35" s="95">
        <v>30</v>
      </c>
      <c r="F35" s="95" t="s">
        <v>1010</v>
      </c>
      <c r="G35" s="95"/>
      <c r="H35" s="95"/>
      <c r="I35" s="175" t="s">
        <v>1009</v>
      </c>
      <c r="J35" s="176">
        <v>30</v>
      </c>
      <c r="K35" s="175" t="s">
        <v>1010</v>
      </c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192">
        <f t="shared" si="0"/>
        <v>15000</v>
      </c>
    </row>
    <row r="36" spans="1:49" ht="15.75" x14ac:dyDescent="0.25">
      <c r="A36" s="95">
        <v>21</v>
      </c>
      <c r="B36" s="95" t="s">
        <v>980</v>
      </c>
      <c r="C36" s="95" t="s">
        <v>1011</v>
      </c>
      <c r="D36" s="95" t="s">
        <v>999</v>
      </c>
      <c r="E36" s="95">
        <v>60</v>
      </c>
      <c r="F36" s="95" t="s">
        <v>986</v>
      </c>
      <c r="G36" s="95"/>
      <c r="H36" s="95"/>
      <c r="I36" s="175" t="s">
        <v>999</v>
      </c>
      <c r="J36" s="176">
        <v>60</v>
      </c>
      <c r="K36" s="175" t="s">
        <v>986</v>
      </c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192">
        <f t="shared" si="0"/>
        <v>12000</v>
      </c>
    </row>
    <row r="37" spans="1:49" ht="15.75" x14ac:dyDescent="0.25">
      <c r="A37" s="95">
        <v>22</v>
      </c>
      <c r="B37" s="95" t="s">
        <v>980</v>
      </c>
      <c r="C37" s="95" t="s">
        <v>1019</v>
      </c>
      <c r="D37" s="95" t="s">
        <v>995</v>
      </c>
      <c r="E37" s="95">
        <v>17</v>
      </c>
      <c r="F37" s="95" t="s">
        <v>1024</v>
      </c>
      <c r="G37" s="95"/>
      <c r="H37" s="95"/>
      <c r="I37" s="175" t="s">
        <v>995</v>
      </c>
      <c r="J37" s="176">
        <v>17</v>
      </c>
      <c r="K37" s="175" t="s">
        <v>1024</v>
      </c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192">
        <f t="shared" si="0"/>
        <v>5100</v>
      </c>
    </row>
    <row r="38" spans="1:49" ht="15.75" x14ac:dyDescent="0.25">
      <c r="A38" s="95">
        <v>23</v>
      </c>
      <c r="B38" s="95" t="s">
        <v>980</v>
      </c>
      <c r="C38" s="95" t="s">
        <v>1013</v>
      </c>
      <c r="D38" s="95" t="s">
        <v>1014</v>
      </c>
      <c r="E38" s="95">
        <v>10</v>
      </c>
      <c r="F38" s="95" t="s">
        <v>1015</v>
      </c>
      <c r="G38" s="95"/>
      <c r="H38" s="95"/>
      <c r="I38" s="175" t="s">
        <v>1014</v>
      </c>
      <c r="J38" s="176">
        <v>10</v>
      </c>
      <c r="K38" s="175" t="s">
        <v>1015</v>
      </c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192">
        <f t="shared" si="0"/>
        <v>25000</v>
      </c>
    </row>
    <row r="39" spans="1:49" ht="15.75" x14ac:dyDescent="0.25">
      <c r="A39" s="95">
        <v>24</v>
      </c>
      <c r="B39" s="95" t="s">
        <v>980</v>
      </c>
      <c r="C39" s="95" t="s">
        <v>1025</v>
      </c>
      <c r="D39" s="95" t="s">
        <v>1026</v>
      </c>
      <c r="E39" s="95">
        <v>1</v>
      </c>
      <c r="F39" s="95" t="s">
        <v>1026</v>
      </c>
      <c r="G39" s="95"/>
      <c r="H39" s="95"/>
      <c r="I39" s="175" t="s">
        <v>1026</v>
      </c>
      <c r="J39" s="176">
        <v>1</v>
      </c>
      <c r="K39" s="175" t="s">
        <v>1026</v>
      </c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192">
        <f t="shared" si="0"/>
        <v>15700</v>
      </c>
    </row>
    <row r="40" spans="1:49" ht="15.75" x14ac:dyDescent="0.25">
      <c r="A40" s="95">
        <v>25</v>
      </c>
      <c r="B40" s="95" t="s">
        <v>980</v>
      </c>
      <c r="C40" s="95" t="s">
        <v>984</v>
      </c>
      <c r="D40" s="95" t="s">
        <v>1027</v>
      </c>
      <c r="E40" s="95">
        <v>10</v>
      </c>
      <c r="F40" s="95" t="s">
        <v>1010</v>
      </c>
      <c r="G40" s="95"/>
      <c r="H40" s="95"/>
      <c r="I40" s="175" t="s">
        <v>1027</v>
      </c>
      <c r="J40" s="176">
        <v>10</v>
      </c>
      <c r="K40" s="175" t="s">
        <v>1010</v>
      </c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192">
        <f t="shared" si="0"/>
        <v>15000</v>
      </c>
    </row>
    <row r="41" spans="1:49" ht="15.75" x14ac:dyDescent="0.25">
      <c r="A41" s="95">
        <v>26</v>
      </c>
      <c r="B41" s="95" t="s">
        <v>980</v>
      </c>
      <c r="C41" s="95" t="s">
        <v>1016</v>
      </c>
      <c r="D41" s="95" t="s">
        <v>1009</v>
      </c>
      <c r="E41" s="95">
        <v>10</v>
      </c>
      <c r="F41" s="95" t="s">
        <v>1017</v>
      </c>
      <c r="G41" s="95"/>
      <c r="H41" s="95"/>
      <c r="I41" s="175" t="s">
        <v>1009</v>
      </c>
      <c r="J41" s="176">
        <v>10</v>
      </c>
      <c r="K41" s="175" t="s">
        <v>1017</v>
      </c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192">
        <f t="shared" si="0"/>
        <v>5000</v>
      </c>
    </row>
    <row r="42" spans="1:49" ht="15.75" x14ac:dyDescent="0.25">
      <c r="A42" s="95">
        <v>27</v>
      </c>
      <c r="B42" s="95" t="s">
        <v>980</v>
      </c>
      <c r="C42" s="95" t="s">
        <v>1013</v>
      </c>
      <c r="D42" s="95" t="s">
        <v>996</v>
      </c>
      <c r="E42" s="95">
        <v>10</v>
      </c>
      <c r="F42" s="95" t="s">
        <v>1022</v>
      </c>
      <c r="G42" s="95"/>
      <c r="H42" s="95"/>
      <c r="I42" s="175" t="s">
        <v>996</v>
      </c>
      <c r="J42" s="176">
        <v>10</v>
      </c>
      <c r="K42" s="175" t="s">
        <v>1022</v>
      </c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192">
        <f t="shared" si="0"/>
        <v>30000</v>
      </c>
    </row>
    <row r="43" spans="1:49" ht="15.75" x14ac:dyDescent="0.25">
      <c r="A43" s="95">
        <v>28</v>
      </c>
      <c r="B43" s="95" t="s">
        <v>980</v>
      </c>
      <c r="C43" s="95" t="s">
        <v>1028</v>
      </c>
      <c r="D43" s="95" t="s">
        <v>1029</v>
      </c>
      <c r="E43" s="95">
        <v>1</v>
      </c>
      <c r="F43" s="95" t="s">
        <v>1029</v>
      </c>
      <c r="G43" s="95"/>
      <c r="H43" s="95"/>
      <c r="I43" s="175" t="s">
        <v>1029</v>
      </c>
      <c r="J43" s="176">
        <v>1</v>
      </c>
      <c r="K43" s="175" t="s">
        <v>1029</v>
      </c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192">
        <f t="shared" si="0"/>
        <v>2800</v>
      </c>
    </row>
    <row r="44" spans="1:49" ht="15.75" x14ac:dyDescent="0.25">
      <c r="A44" s="95">
        <v>29</v>
      </c>
      <c r="B44" s="95" t="s">
        <v>980</v>
      </c>
      <c r="C44" s="95" t="s">
        <v>1030</v>
      </c>
      <c r="D44" s="95" t="s">
        <v>1031</v>
      </c>
      <c r="E44" s="95">
        <v>10</v>
      </c>
      <c r="F44" s="95" t="s">
        <v>1032</v>
      </c>
      <c r="G44" s="95"/>
      <c r="H44" s="95"/>
      <c r="I44" s="175" t="s">
        <v>1031</v>
      </c>
      <c r="J44" s="176">
        <v>10</v>
      </c>
      <c r="K44" s="175" t="s">
        <v>1032</v>
      </c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192">
        <f t="shared" si="0"/>
        <v>39000</v>
      </c>
    </row>
    <row r="45" spans="1:49" ht="15.75" x14ac:dyDescent="0.25">
      <c r="A45" s="95">
        <v>30</v>
      </c>
      <c r="B45" s="95" t="s">
        <v>980</v>
      </c>
      <c r="C45" s="95" t="s">
        <v>1033</v>
      </c>
      <c r="D45" s="95" t="s">
        <v>988</v>
      </c>
      <c r="E45" s="95">
        <v>10</v>
      </c>
      <c r="F45" s="95" t="s">
        <v>989</v>
      </c>
      <c r="G45" s="95"/>
      <c r="H45" s="95"/>
      <c r="I45" s="175" t="s">
        <v>988</v>
      </c>
      <c r="J45" s="176">
        <v>10</v>
      </c>
      <c r="K45" s="175" t="s">
        <v>989</v>
      </c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192">
        <f t="shared" si="0"/>
        <v>4000</v>
      </c>
    </row>
    <row r="46" spans="1:49" ht="15.75" x14ac:dyDescent="0.25">
      <c r="A46" s="95">
        <v>31</v>
      </c>
      <c r="B46" s="95" t="s">
        <v>980</v>
      </c>
      <c r="C46" s="95" t="s">
        <v>1034</v>
      </c>
      <c r="D46" s="95" t="s">
        <v>1035</v>
      </c>
      <c r="E46" s="95">
        <v>10</v>
      </c>
      <c r="F46" s="95" t="s">
        <v>1036</v>
      </c>
      <c r="G46" s="95"/>
      <c r="H46" s="95"/>
      <c r="I46" s="175" t="s">
        <v>1035</v>
      </c>
      <c r="J46" s="176">
        <v>10</v>
      </c>
      <c r="K46" s="175" t="s">
        <v>1036</v>
      </c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192">
        <f t="shared" si="0"/>
        <v>19000</v>
      </c>
    </row>
    <row r="47" spans="1:49" ht="15.75" x14ac:dyDescent="0.25">
      <c r="A47" s="95">
        <v>32</v>
      </c>
      <c r="B47" s="95" t="s">
        <v>980</v>
      </c>
      <c r="C47" s="95" t="s">
        <v>1037</v>
      </c>
      <c r="D47" s="95" t="s">
        <v>1027</v>
      </c>
      <c r="E47" s="95">
        <v>10</v>
      </c>
      <c r="F47" s="95" t="s">
        <v>1010</v>
      </c>
      <c r="G47" s="95"/>
      <c r="H47" s="95"/>
      <c r="I47" s="175" t="s">
        <v>1027</v>
      </c>
      <c r="J47" s="176">
        <v>10</v>
      </c>
      <c r="K47" s="175" t="s">
        <v>1010</v>
      </c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192">
        <f t="shared" si="0"/>
        <v>15000</v>
      </c>
    </row>
    <row r="48" spans="1:49" ht="15.75" x14ac:dyDescent="0.25">
      <c r="A48" s="95">
        <v>33</v>
      </c>
      <c r="B48" s="95" t="s">
        <v>980</v>
      </c>
      <c r="C48" s="95" t="s">
        <v>1038</v>
      </c>
      <c r="D48" s="95" t="s">
        <v>1039</v>
      </c>
      <c r="E48" s="95">
        <v>10</v>
      </c>
      <c r="F48" s="95" t="s">
        <v>1040</v>
      </c>
      <c r="G48" s="95"/>
      <c r="H48" s="95"/>
      <c r="I48" s="175" t="s">
        <v>1039</v>
      </c>
      <c r="J48" s="176">
        <v>10</v>
      </c>
      <c r="K48" s="175" t="s">
        <v>1040</v>
      </c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192">
        <f t="shared" si="0"/>
        <v>7000</v>
      </c>
    </row>
    <row r="49" spans="1:49" ht="15.75" x14ac:dyDescent="0.25">
      <c r="A49" s="95">
        <v>34</v>
      </c>
      <c r="B49" s="95" t="s">
        <v>980</v>
      </c>
      <c r="C49" s="95" t="s">
        <v>1013</v>
      </c>
      <c r="D49" s="95" t="s">
        <v>1014</v>
      </c>
      <c r="E49" s="95">
        <v>10</v>
      </c>
      <c r="F49" s="95" t="s">
        <v>1015</v>
      </c>
      <c r="G49" s="95"/>
      <c r="H49" s="95"/>
      <c r="I49" s="175" t="s">
        <v>1014</v>
      </c>
      <c r="J49" s="176">
        <v>10</v>
      </c>
      <c r="K49" s="175" t="s">
        <v>1015</v>
      </c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192">
        <f t="shared" si="0"/>
        <v>25000</v>
      </c>
    </row>
    <row r="50" spans="1:49" ht="15.75" x14ac:dyDescent="0.25">
      <c r="A50" s="95">
        <v>35</v>
      </c>
      <c r="B50" s="95" t="s">
        <v>980</v>
      </c>
      <c r="C50" s="95" t="s">
        <v>987</v>
      </c>
      <c r="D50" s="95" t="s">
        <v>988</v>
      </c>
      <c r="E50" s="95">
        <v>10</v>
      </c>
      <c r="F50" s="95" t="s">
        <v>989</v>
      </c>
      <c r="G50" s="95"/>
      <c r="H50" s="95"/>
      <c r="I50" s="175" t="s">
        <v>988</v>
      </c>
      <c r="J50" s="176">
        <v>10</v>
      </c>
      <c r="K50" s="175" t="s">
        <v>989</v>
      </c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192">
        <f t="shared" si="0"/>
        <v>4000</v>
      </c>
    </row>
    <row r="51" spans="1:49" ht="15.75" x14ac:dyDescent="0.25">
      <c r="A51" s="95">
        <v>36</v>
      </c>
      <c r="B51" s="95" t="s">
        <v>980</v>
      </c>
      <c r="C51" s="95" t="s">
        <v>1041</v>
      </c>
      <c r="D51" s="95" t="s">
        <v>1042</v>
      </c>
      <c r="E51" s="95">
        <v>1</v>
      </c>
      <c r="F51" s="95" t="s">
        <v>1042</v>
      </c>
      <c r="G51" s="95"/>
      <c r="H51" s="95"/>
      <c r="I51" s="175" t="s">
        <v>1042</v>
      </c>
      <c r="J51" s="176">
        <v>1</v>
      </c>
      <c r="K51" s="175" t="s">
        <v>1042</v>
      </c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192">
        <f t="shared" si="0"/>
        <v>13700</v>
      </c>
    </row>
    <row r="52" spans="1:49" ht="15.75" x14ac:dyDescent="0.25">
      <c r="A52" s="95">
        <v>37</v>
      </c>
      <c r="B52" s="95" t="s">
        <v>980</v>
      </c>
      <c r="C52" s="95" t="s">
        <v>1016</v>
      </c>
      <c r="D52" s="95" t="s">
        <v>1009</v>
      </c>
      <c r="E52" s="95">
        <v>10</v>
      </c>
      <c r="F52" s="95" t="s">
        <v>1017</v>
      </c>
      <c r="G52" s="95"/>
      <c r="H52" s="95"/>
      <c r="I52" s="175" t="s">
        <v>1009</v>
      </c>
      <c r="J52" s="176">
        <v>10</v>
      </c>
      <c r="K52" s="175" t="s">
        <v>1017</v>
      </c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192">
        <f t="shared" si="0"/>
        <v>5000</v>
      </c>
    </row>
    <row r="53" spans="1:49" ht="15.75" x14ac:dyDescent="0.25">
      <c r="A53" s="95">
        <v>38</v>
      </c>
      <c r="B53" s="95" t="s">
        <v>980</v>
      </c>
      <c r="C53" s="95" t="s">
        <v>778</v>
      </c>
      <c r="D53" s="95" t="s">
        <v>1043</v>
      </c>
      <c r="E53" s="95">
        <v>8</v>
      </c>
      <c r="F53" s="95" t="s">
        <v>1044</v>
      </c>
      <c r="G53" s="95"/>
      <c r="H53" s="95"/>
      <c r="I53" s="175" t="s">
        <v>1043</v>
      </c>
      <c r="J53" s="176">
        <v>8</v>
      </c>
      <c r="K53" s="175" t="s">
        <v>1044</v>
      </c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192">
        <f t="shared" si="0"/>
        <v>7200</v>
      </c>
    </row>
    <row r="54" spans="1:49" ht="15.75" x14ac:dyDescent="0.25">
      <c r="A54" s="95">
        <v>39</v>
      </c>
      <c r="B54" s="95" t="s">
        <v>980</v>
      </c>
      <c r="C54" s="95" t="s">
        <v>1045</v>
      </c>
      <c r="D54" s="95" t="s">
        <v>1017</v>
      </c>
      <c r="E54" s="95">
        <v>1</v>
      </c>
      <c r="F54" s="95" t="s">
        <v>1017</v>
      </c>
      <c r="G54" s="95"/>
      <c r="H54" s="95"/>
      <c r="I54" s="175" t="s">
        <v>1017</v>
      </c>
      <c r="J54" s="176">
        <v>1</v>
      </c>
      <c r="K54" s="175" t="s">
        <v>1017</v>
      </c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192">
        <f t="shared" si="0"/>
        <v>5000</v>
      </c>
    </row>
    <row r="55" spans="1:49" ht="15.75" x14ac:dyDescent="0.25">
      <c r="A55" s="95">
        <v>40</v>
      </c>
      <c r="B55" s="95" t="s">
        <v>980</v>
      </c>
      <c r="C55" s="95" t="s">
        <v>998</v>
      </c>
      <c r="D55" s="95" t="s">
        <v>999</v>
      </c>
      <c r="E55" s="95">
        <v>10</v>
      </c>
      <c r="F55" s="95" t="s">
        <v>1000</v>
      </c>
      <c r="G55" s="95"/>
      <c r="H55" s="95"/>
      <c r="I55" s="175" t="s">
        <v>999</v>
      </c>
      <c r="J55" s="176">
        <v>10</v>
      </c>
      <c r="K55" s="175" t="s">
        <v>1000</v>
      </c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192">
        <f t="shared" si="0"/>
        <v>2000</v>
      </c>
    </row>
    <row r="56" spans="1:49" ht="15.75" x14ac:dyDescent="0.25">
      <c r="A56" s="95">
        <v>41</v>
      </c>
      <c r="B56" s="95" t="s">
        <v>980</v>
      </c>
      <c r="C56" s="95" t="s">
        <v>994</v>
      </c>
      <c r="D56" s="95" t="s">
        <v>995</v>
      </c>
      <c r="E56" s="95">
        <v>10</v>
      </c>
      <c r="F56" s="95" t="s">
        <v>996</v>
      </c>
      <c r="G56" s="95"/>
      <c r="H56" s="95"/>
      <c r="I56" s="175" t="s">
        <v>995</v>
      </c>
      <c r="J56" s="176">
        <v>10</v>
      </c>
      <c r="K56" s="175" t="s">
        <v>996</v>
      </c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192">
        <f t="shared" si="0"/>
        <v>3000</v>
      </c>
    </row>
    <row r="57" spans="1:49" ht="15.75" x14ac:dyDescent="0.25">
      <c r="A57" s="95">
        <v>42</v>
      </c>
      <c r="B57" s="95" t="s">
        <v>980</v>
      </c>
      <c r="C57" s="95" t="s">
        <v>1046</v>
      </c>
      <c r="D57" s="95" t="s">
        <v>988</v>
      </c>
      <c r="E57" s="95">
        <v>10</v>
      </c>
      <c r="F57" s="95" t="s">
        <v>989</v>
      </c>
      <c r="G57" s="95"/>
      <c r="H57" s="95"/>
      <c r="I57" s="175" t="s">
        <v>988</v>
      </c>
      <c r="J57" s="176">
        <v>10</v>
      </c>
      <c r="K57" s="175" t="s">
        <v>989</v>
      </c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192">
        <f t="shared" si="0"/>
        <v>4000</v>
      </c>
    </row>
    <row r="58" spans="1:49" ht="15.75" x14ac:dyDescent="0.25">
      <c r="A58" s="95">
        <v>43</v>
      </c>
      <c r="B58" s="95" t="s">
        <v>980</v>
      </c>
      <c r="C58" s="95" t="s">
        <v>1047</v>
      </c>
      <c r="D58" s="95" t="s">
        <v>1048</v>
      </c>
      <c r="E58" s="95">
        <v>15</v>
      </c>
      <c r="F58" s="95" t="s">
        <v>1002</v>
      </c>
      <c r="G58" s="95"/>
      <c r="H58" s="95"/>
      <c r="I58" s="175" t="s">
        <v>1048</v>
      </c>
      <c r="J58" s="176">
        <v>15</v>
      </c>
      <c r="K58" s="175" t="s">
        <v>1002</v>
      </c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192">
        <f t="shared" si="0"/>
        <v>9000</v>
      </c>
    </row>
    <row r="59" spans="1:49" ht="15.75" x14ac:dyDescent="0.25">
      <c r="A59" s="95">
        <v>44</v>
      </c>
      <c r="B59" s="95" t="s">
        <v>980</v>
      </c>
      <c r="C59" s="95" t="s">
        <v>1005</v>
      </c>
      <c r="D59" s="95" t="s">
        <v>1006</v>
      </c>
      <c r="E59" s="95">
        <v>30</v>
      </c>
      <c r="F59" s="95" t="s">
        <v>1007</v>
      </c>
      <c r="G59" s="95"/>
      <c r="H59" s="95"/>
      <c r="I59" s="175" t="s">
        <v>1006</v>
      </c>
      <c r="J59" s="176">
        <v>30</v>
      </c>
      <c r="K59" s="175" t="s">
        <v>1007</v>
      </c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192">
        <f t="shared" si="0"/>
        <v>33000</v>
      </c>
    </row>
    <row r="60" spans="1:49" ht="15.75" x14ac:dyDescent="0.25">
      <c r="A60" s="95">
        <v>45</v>
      </c>
      <c r="B60" s="95" t="s">
        <v>980</v>
      </c>
      <c r="C60" s="95" t="s">
        <v>991</v>
      </c>
      <c r="D60" s="95" t="s">
        <v>1014</v>
      </c>
      <c r="E60" s="95">
        <v>10</v>
      </c>
      <c r="F60" s="95" t="s">
        <v>1015</v>
      </c>
      <c r="G60" s="95"/>
      <c r="H60" s="95"/>
      <c r="I60" s="175" t="s">
        <v>1014</v>
      </c>
      <c r="J60" s="176">
        <v>10</v>
      </c>
      <c r="K60" s="175" t="s">
        <v>1015</v>
      </c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192">
        <f t="shared" si="0"/>
        <v>25000</v>
      </c>
    </row>
    <row r="61" spans="1:49" ht="15.75" x14ac:dyDescent="0.25">
      <c r="A61" s="95">
        <v>46</v>
      </c>
      <c r="B61" s="95" t="s">
        <v>980</v>
      </c>
      <c r="C61" s="95" t="s">
        <v>1049</v>
      </c>
      <c r="D61" s="95" t="s">
        <v>1042</v>
      </c>
      <c r="E61" s="95">
        <v>1</v>
      </c>
      <c r="F61" s="95" t="s">
        <v>1042</v>
      </c>
      <c r="G61" s="95"/>
      <c r="H61" s="95"/>
      <c r="I61" s="175" t="s">
        <v>1042</v>
      </c>
      <c r="J61" s="176">
        <v>1</v>
      </c>
      <c r="K61" s="175" t="s">
        <v>1042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192">
        <f t="shared" si="0"/>
        <v>13700</v>
      </c>
    </row>
    <row r="62" spans="1:49" ht="15.75" x14ac:dyDescent="0.25">
      <c r="A62" s="95">
        <v>47</v>
      </c>
      <c r="B62" s="95" t="s">
        <v>980</v>
      </c>
      <c r="C62" s="95" t="s">
        <v>1046</v>
      </c>
      <c r="D62" s="95" t="s">
        <v>988</v>
      </c>
      <c r="E62" s="95">
        <v>10</v>
      </c>
      <c r="F62" s="95" t="s">
        <v>989</v>
      </c>
      <c r="G62" s="95"/>
      <c r="H62" s="95"/>
      <c r="I62" s="175" t="s">
        <v>988</v>
      </c>
      <c r="J62" s="176">
        <v>10</v>
      </c>
      <c r="K62" s="175" t="s">
        <v>989</v>
      </c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192">
        <f t="shared" si="0"/>
        <v>4000</v>
      </c>
    </row>
    <row r="63" spans="1:49" ht="15.75" x14ac:dyDescent="0.25">
      <c r="A63" s="95">
        <v>48</v>
      </c>
      <c r="B63" s="95" t="s">
        <v>980</v>
      </c>
      <c r="C63" s="95" t="s">
        <v>1050</v>
      </c>
      <c r="D63" s="95" t="s">
        <v>1051</v>
      </c>
      <c r="E63" s="95">
        <v>1</v>
      </c>
      <c r="F63" s="95" t="s">
        <v>1051</v>
      </c>
      <c r="G63" s="95"/>
      <c r="H63" s="95"/>
      <c r="I63" s="175" t="s">
        <v>1051</v>
      </c>
      <c r="J63" s="176">
        <v>1</v>
      </c>
      <c r="K63" s="175" t="s">
        <v>1051</v>
      </c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192">
        <f t="shared" si="0"/>
        <v>4700</v>
      </c>
    </row>
    <row r="64" spans="1:49" ht="15.75" x14ac:dyDescent="0.25">
      <c r="A64" s="95">
        <v>49</v>
      </c>
      <c r="B64" s="95" t="s">
        <v>980</v>
      </c>
      <c r="C64" s="95" t="s">
        <v>1018</v>
      </c>
      <c r="D64" s="95" t="s">
        <v>995</v>
      </c>
      <c r="E64" s="95">
        <v>10</v>
      </c>
      <c r="F64" s="95" t="s">
        <v>996</v>
      </c>
      <c r="G64" s="95"/>
      <c r="H64" s="95"/>
      <c r="I64" s="175" t="s">
        <v>995</v>
      </c>
      <c r="J64" s="176">
        <v>10</v>
      </c>
      <c r="K64" s="175" t="s">
        <v>996</v>
      </c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192">
        <f t="shared" si="0"/>
        <v>3000</v>
      </c>
    </row>
    <row r="65" spans="1:49" ht="15.75" x14ac:dyDescent="0.25">
      <c r="A65" s="95">
        <v>50</v>
      </c>
      <c r="B65" s="95" t="s">
        <v>980</v>
      </c>
      <c r="C65" s="95" t="s">
        <v>1052</v>
      </c>
      <c r="D65" s="95" t="s">
        <v>1053</v>
      </c>
      <c r="E65" s="95">
        <v>15</v>
      </c>
      <c r="F65" s="95" t="s">
        <v>1054</v>
      </c>
      <c r="G65" s="95"/>
      <c r="H65" s="95"/>
      <c r="I65" s="175" t="s">
        <v>1053</v>
      </c>
      <c r="J65" s="176">
        <v>15</v>
      </c>
      <c r="K65" s="175" t="s">
        <v>1054</v>
      </c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192">
        <f t="shared" si="0"/>
        <v>21000</v>
      </c>
    </row>
    <row r="66" spans="1:49" ht="15.75" x14ac:dyDescent="0.25">
      <c r="A66" s="95">
        <v>51</v>
      </c>
      <c r="B66" s="95" t="s">
        <v>980</v>
      </c>
      <c r="C66" s="95" t="s">
        <v>1046</v>
      </c>
      <c r="D66" s="95" t="s">
        <v>988</v>
      </c>
      <c r="E66" s="95">
        <v>10</v>
      </c>
      <c r="F66" s="95" t="s">
        <v>989</v>
      </c>
      <c r="G66" s="95"/>
      <c r="H66" s="95"/>
      <c r="I66" s="175" t="s">
        <v>988</v>
      </c>
      <c r="J66" s="176">
        <v>10</v>
      </c>
      <c r="K66" s="175" t="s">
        <v>989</v>
      </c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192">
        <f t="shared" si="0"/>
        <v>4000</v>
      </c>
    </row>
    <row r="67" spans="1:49" ht="15.75" x14ac:dyDescent="0.25">
      <c r="A67" s="95">
        <v>52</v>
      </c>
      <c r="B67" s="95" t="s">
        <v>980</v>
      </c>
      <c r="C67" s="95" t="s">
        <v>1038</v>
      </c>
      <c r="D67" s="95" t="s">
        <v>1039</v>
      </c>
      <c r="E67" s="95">
        <v>10</v>
      </c>
      <c r="F67" s="95" t="s">
        <v>1040</v>
      </c>
      <c r="G67" s="95"/>
      <c r="H67" s="95"/>
      <c r="I67" s="175" t="s">
        <v>1039</v>
      </c>
      <c r="J67" s="176">
        <v>10</v>
      </c>
      <c r="K67" s="175" t="s">
        <v>1040</v>
      </c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192">
        <f t="shared" si="0"/>
        <v>7000</v>
      </c>
    </row>
    <row r="68" spans="1:49" ht="15.75" x14ac:dyDescent="0.25">
      <c r="A68" s="95">
        <v>53</v>
      </c>
      <c r="B68" s="95" t="s">
        <v>980</v>
      </c>
      <c r="C68" s="95" t="s">
        <v>997</v>
      </c>
      <c r="D68" s="95" t="s">
        <v>995</v>
      </c>
      <c r="E68" s="95">
        <v>15</v>
      </c>
      <c r="F68" s="95" t="s">
        <v>1055</v>
      </c>
      <c r="G68" s="95"/>
      <c r="H68" s="95"/>
      <c r="I68" s="175" t="s">
        <v>995</v>
      </c>
      <c r="J68" s="176">
        <v>15</v>
      </c>
      <c r="K68" s="175" t="s">
        <v>1055</v>
      </c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192">
        <f t="shared" si="0"/>
        <v>4500</v>
      </c>
    </row>
    <row r="69" spans="1:49" ht="15.75" x14ac:dyDescent="0.25">
      <c r="A69" s="95">
        <v>54</v>
      </c>
      <c r="B69" s="95" t="s">
        <v>980</v>
      </c>
      <c r="C69" s="95" t="s">
        <v>1056</v>
      </c>
      <c r="D69" s="95" t="s">
        <v>1048</v>
      </c>
      <c r="E69" s="95">
        <v>15</v>
      </c>
      <c r="F69" s="95" t="s">
        <v>1002</v>
      </c>
      <c r="G69" s="95"/>
      <c r="H69" s="95"/>
      <c r="I69" s="175" t="s">
        <v>1048</v>
      </c>
      <c r="J69" s="176">
        <v>15</v>
      </c>
      <c r="K69" s="175" t="s">
        <v>1002</v>
      </c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192">
        <f t="shared" si="0"/>
        <v>9000</v>
      </c>
    </row>
    <row r="70" spans="1:49" ht="15.75" x14ac:dyDescent="0.25">
      <c r="A70" s="95">
        <v>55</v>
      </c>
      <c r="B70" s="95" t="s">
        <v>980</v>
      </c>
      <c r="C70" s="95" t="s">
        <v>1041</v>
      </c>
      <c r="D70" s="95" t="s">
        <v>1042</v>
      </c>
      <c r="E70" s="95">
        <v>1</v>
      </c>
      <c r="F70" s="95" t="s">
        <v>1042</v>
      </c>
      <c r="G70" s="95"/>
      <c r="H70" s="95"/>
      <c r="I70" s="175" t="s">
        <v>1042</v>
      </c>
      <c r="J70" s="176">
        <v>1</v>
      </c>
      <c r="K70" s="175" t="s">
        <v>1042</v>
      </c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192">
        <f t="shared" si="0"/>
        <v>13700</v>
      </c>
    </row>
    <row r="71" spans="1:49" ht="15.75" x14ac:dyDescent="0.25">
      <c r="A71" s="95">
        <v>56</v>
      </c>
      <c r="B71" s="95" t="s">
        <v>980</v>
      </c>
      <c r="C71" s="95" t="s">
        <v>1016</v>
      </c>
      <c r="D71" s="95" t="s">
        <v>1009</v>
      </c>
      <c r="E71" s="95">
        <v>15</v>
      </c>
      <c r="F71" s="95" t="s">
        <v>1057</v>
      </c>
      <c r="G71" s="95"/>
      <c r="H71" s="95"/>
      <c r="I71" s="175" t="s">
        <v>1009</v>
      </c>
      <c r="J71" s="176">
        <v>15</v>
      </c>
      <c r="K71" s="175" t="s">
        <v>1057</v>
      </c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192">
        <f t="shared" si="0"/>
        <v>7500</v>
      </c>
    </row>
    <row r="72" spans="1:49" ht="15.75" x14ac:dyDescent="0.25">
      <c r="A72" s="95">
        <v>57</v>
      </c>
      <c r="B72" s="95" t="s">
        <v>980</v>
      </c>
      <c r="C72" s="95" t="s">
        <v>1058</v>
      </c>
      <c r="D72" s="95" t="s">
        <v>1059</v>
      </c>
      <c r="E72" s="95">
        <v>1</v>
      </c>
      <c r="F72" s="95" t="s">
        <v>1059</v>
      </c>
      <c r="G72" s="95"/>
      <c r="H72" s="95"/>
      <c r="I72" s="175" t="s">
        <v>1059</v>
      </c>
      <c r="J72" s="176">
        <v>1</v>
      </c>
      <c r="K72" s="175" t="s">
        <v>1059</v>
      </c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192">
        <f t="shared" si="0"/>
        <v>20200</v>
      </c>
    </row>
    <row r="73" spans="1:49" ht="15.75" x14ac:dyDescent="0.25">
      <c r="A73" s="95">
        <v>58</v>
      </c>
      <c r="B73" s="95" t="s">
        <v>980</v>
      </c>
      <c r="C73" s="95" t="s">
        <v>1060</v>
      </c>
      <c r="D73" s="95" t="s">
        <v>1061</v>
      </c>
      <c r="E73" s="95">
        <v>1</v>
      </c>
      <c r="F73" s="95" t="s">
        <v>1061</v>
      </c>
      <c r="G73" s="95"/>
      <c r="H73" s="95"/>
      <c r="I73" s="175" t="s">
        <v>1061</v>
      </c>
      <c r="J73" s="176">
        <v>1</v>
      </c>
      <c r="K73" s="175" t="s">
        <v>1061</v>
      </c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192">
        <f t="shared" si="0"/>
        <v>5400</v>
      </c>
    </row>
    <row r="74" spans="1:49" ht="15.75" x14ac:dyDescent="0.25">
      <c r="A74" s="95">
        <v>59</v>
      </c>
      <c r="B74" s="95" t="s">
        <v>980</v>
      </c>
      <c r="C74" s="95" t="s">
        <v>1062</v>
      </c>
      <c r="D74" s="95" t="s">
        <v>1009</v>
      </c>
      <c r="E74" s="95">
        <v>10</v>
      </c>
      <c r="F74" s="95" t="s">
        <v>1017</v>
      </c>
      <c r="G74" s="95"/>
      <c r="H74" s="95"/>
      <c r="I74" s="175" t="s">
        <v>1009</v>
      </c>
      <c r="J74" s="176">
        <v>10</v>
      </c>
      <c r="K74" s="175" t="s">
        <v>1017</v>
      </c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192">
        <f t="shared" si="0"/>
        <v>5000</v>
      </c>
    </row>
    <row r="75" spans="1:49" ht="15.75" x14ac:dyDescent="0.25">
      <c r="A75" s="95">
        <v>60</v>
      </c>
      <c r="B75" s="95" t="s">
        <v>980</v>
      </c>
      <c r="C75" s="95" t="s">
        <v>1047</v>
      </c>
      <c r="D75" s="95" t="s">
        <v>1048</v>
      </c>
      <c r="E75" s="95">
        <v>12</v>
      </c>
      <c r="F75" s="95" t="s">
        <v>1044</v>
      </c>
      <c r="G75" s="95"/>
      <c r="H75" s="95"/>
      <c r="I75" s="175" t="s">
        <v>1048</v>
      </c>
      <c r="J75" s="176">
        <v>12</v>
      </c>
      <c r="K75" s="175" t="s">
        <v>1044</v>
      </c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192">
        <f t="shared" si="0"/>
        <v>7200</v>
      </c>
    </row>
    <row r="76" spans="1:49" ht="15.75" x14ac:dyDescent="0.25">
      <c r="A76" s="95">
        <v>61</v>
      </c>
      <c r="B76" s="95" t="s">
        <v>980</v>
      </c>
      <c r="C76" s="95" t="s">
        <v>778</v>
      </c>
      <c r="D76" s="95" t="s">
        <v>1043</v>
      </c>
      <c r="E76" s="95">
        <v>10</v>
      </c>
      <c r="F76" s="95" t="s">
        <v>1002</v>
      </c>
      <c r="G76" s="95"/>
      <c r="H76" s="95"/>
      <c r="I76" s="175" t="s">
        <v>1043</v>
      </c>
      <c r="J76" s="176">
        <v>10</v>
      </c>
      <c r="K76" s="175" t="s">
        <v>1002</v>
      </c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192">
        <f t="shared" si="0"/>
        <v>9000</v>
      </c>
    </row>
    <row r="77" spans="1:49" ht="15.75" x14ac:dyDescent="0.25">
      <c r="A77" s="95">
        <v>62</v>
      </c>
      <c r="B77" s="95" t="s">
        <v>980</v>
      </c>
      <c r="C77" s="95" t="s">
        <v>1063</v>
      </c>
      <c r="D77" s="95" t="s">
        <v>1064</v>
      </c>
      <c r="E77" s="95">
        <v>2</v>
      </c>
      <c r="F77" s="95" t="s">
        <v>993</v>
      </c>
      <c r="G77" s="95"/>
      <c r="H77" s="95"/>
      <c r="I77" s="175" t="s">
        <v>1064</v>
      </c>
      <c r="J77" s="176">
        <v>2</v>
      </c>
      <c r="K77" s="175" t="s">
        <v>993</v>
      </c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192">
        <f t="shared" si="0"/>
        <v>29000</v>
      </c>
    </row>
    <row r="78" spans="1:49" ht="15.75" x14ac:dyDescent="0.25">
      <c r="A78" s="95">
        <v>63</v>
      </c>
      <c r="B78" s="95" t="s">
        <v>980</v>
      </c>
      <c r="C78" s="95" t="s">
        <v>1013</v>
      </c>
      <c r="D78" s="95" t="s">
        <v>1014</v>
      </c>
      <c r="E78" s="95">
        <v>10</v>
      </c>
      <c r="F78" s="95" t="s">
        <v>1015</v>
      </c>
      <c r="G78" s="95"/>
      <c r="H78" s="95"/>
      <c r="I78" s="175" t="s">
        <v>1014</v>
      </c>
      <c r="J78" s="176">
        <v>10</v>
      </c>
      <c r="K78" s="175" t="s">
        <v>1015</v>
      </c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192">
        <f t="shared" si="0"/>
        <v>25000</v>
      </c>
    </row>
    <row r="79" spans="1:49" ht="15.75" x14ac:dyDescent="0.25">
      <c r="A79" s="95">
        <v>64</v>
      </c>
      <c r="B79" s="95" t="s">
        <v>980</v>
      </c>
      <c r="C79" s="95" t="s">
        <v>1065</v>
      </c>
      <c r="D79" s="95" t="s">
        <v>1066</v>
      </c>
      <c r="E79" s="95">
        <v>1</v>
      </c>
      <c r="F79" s="95" t="s">
        <v>1066</v>
      </c>
      <c r="G79" s="95"/>
      <c r="H79" s="95"/>
      <c r="I79" s="175" t="s">
        <v>1066</v>
      </c>
      <c r="J79" s="176">
        <v>1</v>
      </c>
      <c r="K79" s="175" t="s">
        <v>1066</v>
      </c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192">
        <f t="shared" si="0"/>
        <v>17400</v>
      </c>
    </row>
    <row r="80" spans="1:49" ht="15.75" x14ac:dyDescent="0.25">
      <c r="A80" s="95">
        <v>65</v>
      </c>
      <c r="B80" s="95" t="s">
        <v>980</v>
      </c>
      <c r="C80" s="95" t="s">
        <v>1013</v>
      </c>
      <c r="D80" s="95" t="s">
        <v>1014</v>
      </c>
      <c r="E80" s="95">
        <v>10</v>
      </c>
      <c r="F80" s="95" t="s">
        <v>1015</v>
      </c>
      <c r="G80" s="95"/>
      <c r="H80" s="95"/>
      <c r="I80" s="175" t="s">
        <v>1014</v>
      </c>
      <c r="J80" s="176">
        <v>10</v>
      </c>
      <c r="K80" s="175" t="s">
        <v>1015</v>
      </c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192">
        <f t="shared" si="0"/>
        <v>25000</v>
      </c>
    </row>
    <row r="81" spans="1:49" ht="15.75" x14ac:dyDescent="0.25">
      <c r="A81" s="95">
        <v>66</v>
      </c>
      <c r="B81" s="95" t="s">
        <v>980</v>
      </c>
      <c r="C81" s="95" t="s">
        <v>1041</v>
      </c>
      <c r="D81" s="95" t="s">
        <v>1042</v>
      </c>
      <c r="E81" s="95">
        <v>1</v>
      </c>
      <c r="F81" s="95" t="s">
        <v>1042</v>
      </c>
      <c r="G81" s="95"/>
      <c r="H81" s="95"/>
      <c r="I81" s="175" t="s">
        <v>1042</v>
      </c>
      <c r="J81" s="176">
        <v>1</v>
      </c>
      <c r="K81" s="175" t="s">
        <v>1042</v>
      </c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192">
        <f t="shared" ref="AW81:AW144" si="1">I81*J81</f>
        <v>13700</v>
      </c>
    </row>
    <row r="82" spans="1:49" ht="15.75" x14ac:dyDescent="0.25">
      <c r="A82" s="95">
        <v>67</v>
      </c>
      <c r="B82" s="95" t="s">
        <v>980</v>
      </c>
      <c r="C82" s="95" t="s">
        <v>1016</v>
      </c>
      <c r="D82" s="95" t="s">
        <v>1009</v>
      </c>
      <c r="E82" s="95">
        <v>10</v>
      </c>
      <c r="F82" s="95" t="s">
        <v>1017</v>
      </c>
      <c r="G82" s="95"/>
      <c r="H82" s="95"/>
      <c r="I82" s="175" t="s">
        <v>1009</v>
      </c>
      <c r="J82" s="176">
        <v>10</v>
      </c>
      <c r="K82" s="175" t="s">
        <v>1017</v>
      </c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192">
        <f t="shared" si="1"/>
        <v>5000</v>
      </c>
    </row>
    <row r="83" spans="1:49" ht="15.75" x14ac:dyDescent="0.25">
      <c r="A83" s="95">
        <v>68</v>
      </c>
      <c r="B83" s="95" t="s">
        <v>980</v>
      </c>
      <c r="C83" s="95" t="s">
        <v>1056</v>
      </c>
      <c r="D83" s="95" t="s">
        <v>1048</v>
      </c>
      <c r="E83" s="95">
        <v>15</v>
      </c>
      <c r="F83" s="95" t="s">
        <v>1002</v>
      </c>
      <c r="G83" s="95"/>
      <c r="H83" s="95"/>
      <c r="I83" s="175" t="s">
        <v>1048</v>
      </c>
      <c r="J83" s="176">
        <v>15</v>
      </c>
      <c r="K83" s="175" t="s">
        <v>1002</v>
      </c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192">
        <f t="shared" si="1"/>
        <v>9000</v>
      </c>
    </row>
    <row r="84" spans="1:49" ht="15.75" x14ac:dyDescent="0.25">
      <c r="A84" s="95">
        <v>69</v>
      </c>
      <c r="B84" s="95" t="s">
        <v>1067</v>
      </c>
      <c r="C84" s="95" t="s">
        <v>1013</v>
      </c>
      <c r="D84" s="95" t="s">
        <v>1014</v>
      </c>
      <c r="E84" s="95">
        <v>10</v>
      </c>
      <c r="F84" s="95" t="s">
        <v>1015</v>
      </c>
      <c r="G84" s="95"/>
      <c r="H84" s="95"/>
      <c r="I84" s="175" t="s">
        <v>1014</v>
      </c>
      <c r="J84" s="176">
        <v>10</v>
      </c>
      <c r="K84" s="175" t="s">
        <v>1015</v>
      </c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192">
        <f t="shared" si="1"/>
        <v>25000</v>
      </c>
    </row>
    <row r="85" spans="1:49" ht="15.75" x14ac:dyDescent="0.25">
      <c r="A85" s="95">
        <v>70</v>
      </c>
      <c r="B85" s="95" t="s">
        <v>1067</v>
      </c>
      <c r="C85" s="95" t="s">
        <v>994</v>
      </c>
      <c r="D85" s="95" t="s">
        <v>995</v>
      </c>
      <c r="E85" s="95">
        <v>10</v>
      </c>
      <c r="F85" s="95" t="s">
        <v>996</v>
      </c>
      <c r="G85" s="95"/>
      <c r="H85" s="95"/>
      <c r="I85" s="175" t="s">
        <v>995</v>
      </c>
      <c r="J85" s="176">
        <v>10</v>
      </c>
      <c r="K85" s="175" t="s">
        <v>996</v>
      </c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192">
        <f t="shared" si="1"/>
        <v>3000</v>
      </c>
    </row>
    <row r="86" spans="1:49" ht="15.75" x14ac:dyDescent="0.25">
      <c r="A86" s="95">
        <v>71</v>
      </c>
      <c r="B86" s="95" t="s">
        <v>1067</v>
      </c>
      <c r="C86" s="95" t="s">
        <v>997</v>
      </c>
      <c r="D86" s="95" t="s">
        <v>995</v>
      </c>
      <c r="E86" s="95">
        <v>10</v>
      </c>
      <c r="F86" s="95" t="s">
        <v>996</v>
      </c>
      <c r="G86" s="95"/>
      <c r="H86" s="95"/>
      <c r="I86" s="175" t="s">
        <v>995</v>
      </c>
      <c r="J86" s="176">
        <v>10</v>
      </c>
      <c r="K86" s="175" t="s">
        <v>996</v>
      </c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192">
        <f t="shared" si="1"/>
        <v>3000</v>
      </c>
    </row>
    <row r="87" spans="1:49" ht="15.75" x14ac:dyDescent="0.25">
      <c r="A87" s="95">
        <v>72</v>
      </c>
      <c r="B87" s="95" t="s">
        <v>1067</v>
      </c>
      <c r="C87" s="95" t="s">
        <v>1068</v>
      </c>
      <c r="D87" s="95" t="s">
        <v>999</v>
      </c>
      <c r="E87" s="95">
        <v>10</v>
      </c>
      <c r="F87" s="95" t="s">
        <v>1000</v>
      </c>
      <c r="G87" s="95"/>
      <c r="H87" s="95"/>
      <c r="I87" s="175" t="s">
        <v>999</v>
      </c>
      <c r="J87" s="176">
        <v>10</v>
      </c>
      <c r="K87" s="175" t="s">
        <v>1000</v>
      </c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192">
        <f t="shared" si="1"/>
        <v>2000</v>
      </c>
    </row>
    <row r="88" spans="1:49" ht="15.75" x14ac:dyDescent="0.25">
      <c r="A88" s="95">
        <v>73</v>
      </c>
      <c r="B88" s="95" t="s">
        <v>1067</v>
      </c>
      <c r="C88" s="95" t="s">
        <v>1037</v>
      </c>
      <c r="D88" s="95" t="s">
        <v>1027</v>
      </c>
      <c r="E88" s="95">
        <v>10</v>
      </c>
      <c r="F88" s="95" t="s">
        <v>1010</v>
      </c>
      <c r="G88" s="95"/>
      <c r="H88" s="95"/>
      <c r="I88" s="175" t="s">
        <v>1027</v>
      </c>
      <c r="J88" s="176">
        <v>10</v>
      </c>
      <c r="K88" s="175" t="s">
        <v>1010</v>
      </c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192">
        <f t="shared" si="1"/>
        <v>15000</v>
      </c>
    </row>
    <row r="89" spans="1:49" ht="15.75" x14ac:dyDescent="0.25">
      <c r="A89" s="95">
        <v>74</v>
      </c>
      <c r="B89" s="95" t="s">
        <v>1067</v>
      </c>
      <c r="C89" s="95" t="s">
        <v>1018</v>
      </c>
      <c r="D89" s="95" t="s">
        <v>995</v>
      </c>
      <c r="E89" s="95">
        <v>6</v>
      </c>
      <c r="F89" s="95" t="s">
        <v>1069</v>
      </c>
      <c r="G89" s="95"/>
      <c r="H89" s="95"/>
      <c r="I89" s="175" t="s">
        <v>995</v>
      </c>
      <c r="J89" s="176">
        <v>6</v>
      </c>
      <c r="K89" s="175" t="s">
        <v>1069</v>
      </c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192">
        <f t="shared" si="1"/>
        <v>1800</v>
      </c>
    </row>
    <row r="90" spans="1:49" ht="15.75" x14ac:dyDescent="0.25">
      <c r="A90" s="95">
        <v>75</v>
      </c>
      <c r="B90" s="95" t="s">
        <v>1067</v>
      </c>
      <c r="C90" s="95" t="s">
        <v>1013</v>
      </c>
      <c r="D90" s="95" t="s">
        <v>1014</v>
      </c>
      <c r="E90" s="95">
        <v>10</v>
      </c>
      <c r="F90" s="95" t="s">
        <v>1015</v>
      </c>
      <c r="G90" s="95"/>
      <c r="H90" s="95"/>
      <c r="I90" s="175" t="s">
        <v>1014</v>
      </c>
      <c r="J90" s="176">
        <v>10</v>
      </c>
      <c r="K90" s="175" t="s">
        <v>1015</v>
      </c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192">
        <f t="shared" si="1"/>
        <v>25000</v>
      </c>
    </row>
    <row r="91" spans="1:49" ht="15.75" x14ac:dyDescent="0.25">
      <c r="A91" s="95">
        <v>76</v>
      </c>
      <c r="B91" s="95" t="s">
        <v>1067</v>
      </c>
      <c r="C91" s="95" t="s">
        <v>997</v>
      </c>
      <c r="D91" s="95" t="s">
        <v>995</v>
      </c>
      <c r="E91" s="95">
        <v>10</v>
      </c>
      <c r="F91" s="95" t="s">
        <v>996</v>
      </c>
      <c r="G91" s="95"/>
      <c r="H91" s="95"/>
      <c r="I91" s="175" t="s">
        <v>995</v>
      </c>
      <c r="J91" s="176">
        <v>10</v>
      </c>
      <c r="K91" s="175" t="s">
        <v>996</v>
      </c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192">
        <f t="shared" si="1"/>
        <v>3000</v>
      </c>
    </row>
    <row r="92" spans="1:49" ht="15.75" x14ac:dyDescent="0.25">
      <c r="A92" s="95">
        <v>77</v>
      </c>
      <c r="B92" s="95" t="s">
        <v>1067</v>
      </c>
      <c r="C92" s="95" t="s">
        <v>1070</v>
      </c>
      <c r="D92" s="95" t="s">
        <v>1053</v>
      </c>
      <c r="E92" s="95">
        <v>10</v>
      </c>
      <c r="F92" s="95" t="s">
        <v>1071</v>
      </c>
      <c r="G92" s="95"/>
      <c r="H92" s="95"/>
      <c r="I92" s="175" t="s">
        <v>1053</v>
      </c>
      <c r="J92" s="176">
        <v>10</v>
      </c>
      <c r="K92" s="175" t="s">
        <v>1071</v>
      </c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192">
        <f t="shared" si="1"/>
        <v>14000</v>
      </c>
    </row>
    <row r="93" spans="1:49" ht="15.75" x14ac:dyDescent="0.25">
      <c r="A93" s="95">
        <v>78</v>
      </c>
      <c r="B93" s="95" t="s">
        <v>1067</v>
      </c>
      <c r="C93" s="95" t="s">
        <v>990</v>
      </c>
      <c r="D93" s="95" t="s">
        <v>988</v>
      </c>
      <c r="E93" s="95">
        <v>10</v>
      </c>
      <c r="F93" s="95" t="s">
        <v>989</v>
      </c>
      <c r="G93" s="95"/>
      <c r="H93" s="95"/>
      <c r="I93" s="175" t="s">
        <v>988</v>
      </c>
      <c r="J93" s="176">
        <v>10</v>
      </c>
      <c r="K93" s="175" t="s">
        <v>989</v>
      </c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192">
        <f t="shared" si="1"/>
        <v>4000</v>
      </c>
    </row>
    <row r="94" spans="1:49" ht="15.75" x14ac:dyDescent="0.25">
      <c r="A94" s="95">
        <v>79</v>
      </c>
      <c r="B94" s="95" t="s">
        <v>1067</v>
      </c>
      <c r="C94" s="95" t="s">
        <v>1068</v>
      </c>
      <c r="D94" s="95" t="s">
        <v>999</v>
      </c>
      <c r="E94" s="95">
        <v>10</v>
      </c>
      <c r="F94" s="95" t="s">
        <v>1000</v>
      </c>
      <c r="G94" s="95"/>
      <c r="H94" s="95"/>
      <c r="I94" s="175" t="s">
        <v>999</v>
      </c>
      <c r="J94" s="176">
        <v>10</v>
      </c>
      <c r="K94" s="175" t="s">
        <v>1000</v>
      </c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192">
        <f t="shared" si="1"/>
        <v>2000</v>
      </c>
    </row>
    <row r="95" spans="1:49" ht="15.75" x14ac:dyDescent="0.25">
      <c r="A95" s="95">
        <v>80</v>
      </c>
      <c r="B95" s="95" t="s">
        <v>1067</v>
      </c>
      <c r="C95" s="95" t="s">
        <v>1072</v>
      </c>
      <c r="D95" s="95" t="s">
        <v>1039</v>
      </c>
      <c r="E95" s="95">
        <v>10</v>
      </c>
      <c r="F95" s="95" t="s">
        <v>1040</v>
      </c>
      <c r="G95" s="95"/>
      <c r="H95" s="95"/>
      <c r="I95" s="175" t="s">
        <v>1039</v>
      </c>
      <c r="J95" s="176">
        <v>10</v>
      </c>
      <c r="K95" s="175" t="s">
        <v>1040</v>
      </c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192">
        <f t="shared" si="1"/>
        <v>7000</v>
      </c>
    </row>
    <row r="96" spans="1:49" ht="15.75" x14ac:dyDescent="0.25">
      <c r="A96" s="95">
        <v>81</v>
      </c>
      <c r="B96" s="95" t="s">
        <v>1067</v>
      </c>
      <c r="C96" s="95" t="s">
        <v>1018</v>
      </c>
      <c r="D96" s="95" t="s">
        <v>995</v>
      </c>
      <c r="E96" s="95">
        <v>10</v>
      </c>
      <c r="F96" s="95" t="s">
        <v>996</v>
      </c>
      <c r="G96" s="95"/>
      <c r="H96" s="95"/>
      <c r="I96" s="175" t="s">
        <v>995</v>
      </c>
      <c r="J96" s="176">
        <v>10</v>
      </c>
      <c r="K96" s="175" t="s">
        <v>996</v>
      </c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192">
        <f t="shared" si="1"/>
        <v>3000</v>
      </c>
    </row>
    <row r="97" spans="1:49" ht="15.75" x14ac:dyDescent="0.25">
      <c r="A97" s="95">
        <v>82</v>
      </c>
      <c r="B97" s="95" t="s">
        <v>1067</v>
      </c>
      <c r="C97" s="95" t="s">
        <v>1038</v>
      </c>
      <c r="D97" s="95" t="s">
        <v>1039</v>
      </c>
      <c r="E97" s="95">
        <v>10</v>
      </c>
      <c r="F97" s="95" t="s">
        <v>1040</v>
      </c>
      <c r="G97" s="95"/>
      <c r="H97" s="95"/>
      <c r="I97" s="175" t="s">
        <v>1039</v>
      </c>
      <c r="J97" s="176">
        <v>10</v>
      </c>
      <c r="K97" s="175" t="s">
        <v>1040</v>
      </c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192">
        <f t="shared" si="1"/>
        <v>7000</v>
      </c>
    </row>
    <row r="98" spans="1:49" ht="15.75" x14ac:dyDescent="0.25">
      <c r="A98" s="95">
        <v>83</v>
      </c>
      <c r="B98" s="95" t="s">
        <v>1067</v>
      </c>
      <c r="C98" s="95" t="s">
        <v>1037</v>
      </c>
      <c r="D98" s="95" t="s">
        <v>1027</v>
      </c>
      <c r="E98" s="95">
        <v>10</v>
      </c>
      <c r="F98" s="95" t="s">
        <v>1010</v>
      </c>
      <c r="G98" s="95"/>
      <c r="H98" s="95"/>
      <c r="I98" s="175" t="s">
        <v>1027</v>
      </c>
      <c r="J98" s="176">
        <v>10</v>
      </c>
      <c r="K98" s="175" t="s">
        <v>1010</v>
      </c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192">
        <f t="shared" si="1"/>
        <v>15000</v>
      </c>
    </row>
    <row r="99" spans="1:49" ht="15.75" x14ac:dyDescent="0.25">
      <c r="A99" s="95">
        <v>84</v>
      </c>
      <c r="B99" s="95" t="s">
        <v>1067</v>
      </c>
      <c r="C99" s="95" t="s">
        <v>1013</v>
      </c>
      <c r="D99" s="95" t="s">
        <v>1014</v>
      </c>
      <c r="E99" s="95">
        <v>10</v>
      </c>
      <c r="F99" s="95" t="s">
        <v>1015</v>
      </c>
      <c r="G99" s="95"/>
      <c r="H99" s="95"/>
      <c r="I99" s="175" t="s">
        <v>1014</v>
      </c>
      <c r="J99" s="176">
        <v>10</v>
      </c>
      <c r="K99" s="175" t="s">
        <v>1015</v>
      </c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192">
        <f t="shared" si="1"/>
        <v>25000</v>
      </c>
    </row>
    <row r="100" spans="1:49" ht="15.75" x14ac:dyDescent="0.25">
      <c r="A100" s="95">
        <v>85</v>
      </c>
      <c r="B100" s="95" t="s">
        <v>1067</v>
      </c>
      <c r="C100" s="95" t="s">
        <v>1023</v>
      </c>
      <c r="D100" s="95" t="s">
        <v>1009</v>
      </c>
      <c r="E100" s="95">
        <v>23</v>
      </c>
      <c r="F100" s="95" t="s">
        <v>1073</v>
      </c>
      <c r="G100" s="95"/>
      <c r="H100" s="95"/>
      <c r="I100" s="175" t="s">
        <v>1009</v>
      </c>
      <c r="J100" s="176">
        <v>23</v>
      </c>
      <c r="K100" s="175" t="s">
        <v>1073</v>
      </c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192">
        <f t="shared" si="1"/>
        <v>11500</v>
      </c>
    </row>
    <row r="101" spans="1:49" ht="15.75" x14ac:dyDescent="0.25">
      <c r="A101" s="95">
        <v>86</v>
      </c>
      <c r="B101" s="95" t="s">
        <v>1067</v>
      </c>
      <c r="C101" s="95" t="s">
        <v>1074</v>
      </c>
      <c r="D101" s="95" t="s">
        <v>1069</v>
      </c>
      <c r="E101" s="95">
        <v>10</v>
      </c>
      <c r="F101" s="95" t="s">
        <v>1075</v>
      </c>
      <c r="G101" s="95"/>
      <c r="H101" s="95"/>
      <c r="I101" s="175" t="s">
        <v>1069</v>
      </c>
      <c r="J101" s="176">
        <v>10</v>
      </c>
      <c r="K101" s="175" t="s">
        <v>1075</v>
      </c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192">
        <f t="shared" si="1"/>
        <v>18000</v>
      </c>
    </row>
    <row r="102" spans="1:49" ht="15.75" x14ac:dyDescent="0.25">
      <c r="A102" s="95">
        <v>87</v>
      </c>
      <c r="B102" s="95" t="s">
        <v>1067</v>
      </c>
      <c r="C102" s="95" t="s">
        <v>302</v>
      </c>
      <c r="D102" s="95" t="s">
        <v>1027</v>
      </c>
      <c r="E102" s="95">
        <v>10</v>
      </c>
      <c r="F102" s="95" t="s">
        <v>1010</v>
      </c>
      <c r="G102" s="95"/>
      <c r="H102" s="95"/>
      <c r="I102" s="175" t="s">
        <v>1027</v>
      </c>
      <c r="J102" s="176">
        <v>10</v>
      </c>
      <c r="K102" s="175" t="s">
        <v>1010</v>
      </c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192">
        <f t="shared" si="1"/>
        <v>15000</v>
      </c>
    </row>
    <row r="103" spans="1:49" ht="15.75" x14ac:dyDescent="0.25">
      <c r="A103" s="95">
        <v>88</v>
      </c>
      <c r="B103" s="95" t="s">
        <v>1067</v>
      </c>
      <c r="C103" s="95" t="s">
        <v>987</v>
      </c>
      <c r="D103" s="95" t="s">
        <v>988</v>
      </c>
      <c r="E103" s="95">
        <v>10</v>
      </c>
      <c r="F103" s="95" t="s">
        <v>989</v>
      </c>
      <c r="G103" s="95"/>
      <c r="H103" s="95"/>
      <c r="I103" s="175" t="s">
        <v>988</v>
      </c>
      <c r="J103" s="176">
        <v>10</v>
      </c>
      <c r="K103" s="175" t="s">
        <v>989</v>
      </c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192">
        <f t="shared" si="1"/>
        <v>4000</v>
      </c>
    </row>
    <row r="104" spans="1:49" ht="15.75" x14ac:dyDescent="0.25">
      <c r="A104" s="95">
        <v>89</v>
      </c>
      <c r="B104" s="95" t="s">
        <v>1067</v>
      </c>
      <c r="C104" s="95" t="s">
        <v>1074</v>
      </c>
      <c r="D104" s="95" t="s">
        <v>1069</v>
      </c>
      <c r="E104" s="95">
        <v>9</v>
      </c>
      <c r="F104" s="95" t="s">
        <v>1076</v>
      </c>
      <c r="G104" s="95"/>
      <c r="H104" s="95"/>
      <c r="I104" s="175" t="s">
        <v>1069</v>
      </c>
      <c r="J104" s="176">
        <v>9</v>
      </c>
      <c r="K104" s="175" t="s">
        <v>1076</v>
      </c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192">
        <f t="shared" si="1"/>
        <v>16200</v>
      </c>
    </row>
    <row r="105" spans="1:49" ht="15.75" x14ac:dyDescent="0.25">
      <c r="A105" s="95">
        <v>90</v>
      </c>
      <c r="B105" s="95" t="s">
        <v>1067</v>
      </c>
      <c r="C105" s="95" t="s">
        <v>1074</v>
      </c>
      <c r="D105" s="95" t="s">
        <v>1077</v>
      </c>
      <c r="E105" s="95">
        <v>1</v>
      </c>
      <c r="F105" s="95" t="s">
        <v>1077</v>
      </c>
      <c r="G105" s="95"/>
      <c r="H105" s="95"/>
      <c r="I105" s="175" t="s">
        <v>1077</v>
      </c>
      <c r="J105" s="176">
        <v>1</v>
      </c>
      <c r="K105" s="175" t="s">
        <v>1077</v>
      </c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  <c r="AO105" s="95"/>
      <c r="AP105" s="95"/>
      <c r="AQ105" s="95"/>
      <c r="AR105" s="95"/>
      <c r="AS105" s="95"/>
      <c r="AT105" s="95"/>
      <c r="AU105" s="95"/>
      <c r="AV105" s="95"/>
      <c r="AW105" s="192">
        <f t="shared" si="1"/>
        <v>1700</v>
      </c>
    </row>
    <row r="106" spans="1:49" ht="15.75" x14ac:dyDescent="0.25">
      <c r="A106" s="95">
        <v>91</v>
      </c>
      <c r="B106" s="95" t="s">
        <v>1067</v>
      </c>
      <c r="C106" s="95" t="s">
        <v>1046</v>
      </c>
      <c r="D106" s="95" t="s">
        <v>988</v>
      </c>
      <c r="E106" s="95">
        <v>10</v>
      </c>
      <c r="F106" s="95" t="s">
        <v>989</v>
      </c>
      <c r="G106" s="95"/>
      <c r="H106" s="95"/>
      <c r="I106" s="175" t="s">
        <v>988</v>
      </c>
      <c r="J106" s="176">
        <v>10</v>
      </c>
      <c r="K106" s="175" t="s">
        <v>989</v>
      </c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  <c r="AP106" s="95"/>
      <c r="AQ106" s="95"/>
      <c r="AR106" s="95"/>
      <c r="AS106" s="95"/>
      <c r="AT106" s="95"/>
      <c r="AU106" s="95"/>
      <c r="AV106" s="95"/>
      <c r="AW106" s="192">
        <f t="shared" si="1"/>
        <v>4000</v>
      </c>
    </row>
    <row r="107" spans="1:49" ht="15.75" x14ac:dyDescent="0.25">
      <c r="A107" s="95">
        <v>92</v>
      </c>
      <c r="B107" s="95" t="s">
        <v>1067</v>
      </c>
      <c r="C107" s="95" t="s">
        <v>1068</v>
      </c>
      <c r="D107" s="95" t="s">
        <v>999</v>
      </c>
      <c r="E107" s="95">
        <v>10</v>
      </c>
      <c r="F107" s="95" t="s">
        <v>1000</v>
      </c>
      <c r="G107" s="95"/>
      <c r="H107" s="95"/>
      <c r="I107" s="175" t="s">
        <v>999</v>
      </c>
      <c r="J107" s="176">
        <v>10</v>
      </c>
      <c r="K107" s="175" t="s">
        <v>1000</v>
      </c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95"/>
      <c r="AO107" s="95"/>
      <c r="AP107" s="95"/>
      <c r="AQ107" s="95"/>
      <c r="AR107" s="95"/>
      <c r="AS107" s="95"/>
      <c r="AT107" s="95"/>
      <c r="AU107" s="95"/>
      <c r="AV107" s="95"/>
      <c r="AW107" s="192">
        <f t="shared" si="1"/>
        <v>2000</v>
      </c>
    </row>
    <row r="108" spans="1:49" ht="15.75" x14ac:dyDescent="0.25">
      <c r="A108" s="95">
        <v>93</v>
      </c>
      <c r="B108" s="95" t="s">
        <v>1067</v>
      </c>
      <c r="C108" s="95" t="s">
        <v>1078</v>
      </c>
      <c r="D108" s="95" t="s">
        <v>999</v>
      </c>
      <c r="E108" s="95">
        <v>10</v>
      </c>
      <c r="F108" s="95" t="s">
        <v>1000</v>
      </c>
      <c r="G108" s="95"/>
      <c r="H108" s="95"/>
      <c r="I108" s="175" t="s">
        <v>999</v>
      </c>
      <c r="J108" s="176">
        <v>10</v>
      </c>
      <c r="K108" s="175" t="s">
        <v>1000</v>
      </c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192">
        <f t="shared" si="1"/>
        <v>2000</v>
      </c>
    </row>
    <row r="109" spans="1:49" ht="15.75" x14ac:dyDescent="0.25">
      <c r="A109" s="95">
        <v>94</v>
      </c>
      <c r="B109" s="95" t="s">
        <v>1067</v>
      </c>
      <c r="C109" s="95" t="s">
        <v>1041</v>
      </c>
      <c r="D109" s="95" t="s">
        <v>1042</v>
      </c>
      <c r="E109" s="95">
        <v>1</v>
      </c>
      <c r="F109" s="95" t="s">
        <v>1042</v>
      </c>
      <c r="G109" s="95"/>
      <c r="H109" s="95"/>
      <c r="I109" s="175" t="s">
        <v>1042</v>
      </c>
      <c r="J109" s="176">
        <v>1</v>
      </c>
      <c r="K109" s="175" t="s">
        <v>1042</v>
      </c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  <c r="AL109" s="95"/>
      <c r="AM109" s="95"/>
      <c r="AN109" s="95"/>
      <c r="AO109" s="95"/>
      <c r="AP109" s="95"/>
      <c r="AQ109" s="95"/>
      <c r="AR109" s="95"/>
      <c r="AS109" s="95"/>
      <c r="AT109" s="95"/>
      <c r="AU109" s="95"/>
      <c r="AV109" s="95"/>
      <c r="AW109" s="192">
        <f t="shared" si="1"/>
        <v>13700</v>
      </c>
    </row>
    <row r="110" spans="1:49" ht="15.75" x14ac:dyDescent="0.25">
      <c r="A110" s="95">
        <v>95</v>
      </c>
      <c r="B110" s="95" t="s">
        <v>1067</v>
      </c>
      <c r="C110" s="95" t="s">
        <v>1016</v>
      </c>
      <c r="D110" s="95" t="s">
        <v>1009</v>
      </c>
      <c r="E110" s="95">
        <v>10</v>
      </c>
      <c r="F110" s="95" t="s">
        <v>1017</v>
      </c>
      <c r="G110" s="95"/>
      <c r="H110" s="95"/>
      <c r="I110" s="175" t="s">
        <v>1009</v>
      </c>
      <c r="J110" s="176">
        <v>10</v>
      </c>
      <c r="K110" s="175" t="s">
        <v>1017</v>
      </c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192">
        <f t="shared" si="1"/>
        <v>5000</v>
      </c>
    </row>
    <row r="111" spans="1:49" ht="15.75" x14ac:dyDescent="0.25">
      <c r="A111" s="95">
        <v>96</v>
      </c>
      <c r="B111" s="95" t="s">
        <v>1067</v>
      </c>
      <c r="C111" s="95" t="s">
        <v>994</v>
      </c>
      <c r="D111" s="95" t="s">
        <v>995</v>
      </c>
      <c r="E111" s="95">
        <v>10</v>
      </c>
      <c r="F111" s="95" t="s">
        <v>996</v>
      </c>
      <c r="G111" s="95"/>
      <c r="H111" s="95"/>
      <c r="I111" s="175" t="s">
        <v>995</v>
      </c>
      <c r="J111" s="176">
        <v>10</v>
      </c>
      <c r="K111" s="175" t="s">
        <v>996</v>
      </c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192">
        <f t="shared" si="1"/>
        <v>3000</v>
      </c>
    </row>
    <row r="112" spans="1:49" ht="15.75" x14ac:dyDescent="0.25">
      <c r="A112" s="95">
        <v>97</v>
      </c>
      <c r="B112" s="95" t="s">
        <v>1067</v>
      </c>
      <c r="C112" s="95" t="s">
        <v>1018</v>
      </c>
      <c r="D112" s="95" t="s">
        <v>995</v>
      </c>
      <c r="E112" s="95">
        <v>6</v>
      </c>
      <c r="F112" s="95" t="s">
        <v>1069</v>
      </c>
      <c r="G112" s="95"/>
      <c r="H112" s="95"/>
      <c r="I112" s="175" t="s">
        <v>995</v>
      </c>
      <c r="J112" s="176">
        <v>6</v>
      </c>
      <c r="K112" s="175" t="s">
        <v>1069</v>
      </c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192">
        <f t="shared" si="1"/>
        <v>1800</v>
      </c>
    </row>
    <row r="113" spans="1:49" ht="15.75" x14ac:dyDescent="0.25">
      <c r="A113" s="95">
        <v>98</v>
      </c>
      <c r="B113" s="95" t="s">
        <v>1067</v>
      </c>
      <c r="C113" s="95" t="s">
        <v>1016</v>
      </c>
      <c r="D113" s="95" t="s">
        <v>1009</v>
      </c>
      <c r="E113" s="95">
        <v>10</v>
      </c>
      <c r="F113" s="95" t="s">
        <v>1017</v>
      </c>
      <c r="G113" s="95"/>
      <c r="H113" s="95"/>
      <c r="I113" s="175" t="s">
        <v>1009</v>
      </c>
      <c r="J113" s="176">
        <v>10</v>
      </c>
      <c r="K113" s="175" t="s">
        <v>1017</v>
      </c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95"/>
      <c r="AO113" s="95"/>
      <c r="AP113" s="95"/>
      <c r="AQ113" s="95"/>
      <c r="AR113" s="95"/>
      <c r="AS113" s="95"/>
      <c r="AT113" s="95"/>
      <c r="AU113" s="95"/>
      <c r="AV113" s="95"/>
      <c r="AW113" s="192">
        <f t="shared" si="1"/>
        <v>5000</v>
      </c>
    </row>
    <row r="114" spans="1:49" ht="15.75" x14ac:dyDescent="0.25">
      <c r="A114" s="95">
        <v>99</v>
      </c>
      <c r="B114" s="95" t="s">
        <v>1067</v>
      </c>
      <c r="C114" s="95" t="s">
        <v>1041</v>
      </c>
      <c r="D114" s="95" t="s">
        <v>1042</v>
      </c>
      <c r="E114" s="95">
        <v>1</v>
      </c>
      <c r="F114" s="95" t="s">
        <v>1042</v>
      </c>
      <c r="G114" s="95"/>
      <c r="H114" s="95"/>
      <c r="I114" s="175" t="s">
        <v>1042</v>
      </c>
      <c r="J114" s="176">
        <v>1</v>
      </c>
      <c r="K114" s="175" t="s">
        <v>1042</v>
      </c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192">
        <f t="shared" si="1"/>
        <v>13700</v>
      </c>
    </row>
    <row r="115" spans="1:49" ht="15.75" x14ac:dyDescent="0.25">
      <c r="A115" s="95">
        <v>100</v>
      </c>
      <c r="B115" s="95" t="s">
        <v>1067</v>
      </c>
      <c r="C115" s="95" t="s">
        <v>1068</v>
      </c>
      <c r="D115" s="95" t="s">
        <v>999</v>
      </c>
      <c r="E115" s="95">
        <v>10</v>
      </c>
      <c r="F115" s="95" t="s">
        <v>1000</v>
      </c>
      <c r="G115" s="95"/>
      <c r="H115" s="95"/>
      <c r="I115" s="175" t="s">
        <v>999</v>
      </c>
      <c r="J115" s="176">
        <v>10</v>
      </c>
      <c r="K115" s="175" t="s">
        <v>1000</v>
      </c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192">
        <f t="shared" si="1"/>
        <v>2000</v>
      </c>
    </row>
    <row r="116" spans="1:49" ht="15.75" x14ac:dyDescent="0.25">
      <c r="A116" s="95">
        <v>101</v>
      </c>
      <c r="B116" s="95" t="s">
        <v>1067</v>
      </c>
      <c r="C116" s="95" t="s">
        <v>1016</v>
      </c>
      <c r="D116" s="95" t="s">
        <v>1009</v>
      </c>
      <c r="E116" s="95">
        <v>10</v>
      </c>
      <c r="F116" s="95" t="s">
        <v>1017</v>
      </c>
      <c r="G116" s="95"/>
      <c r="H116" s="95"/>
      <c r="I116" s="175" t="s">
        <v>1009</v>
      </c>
      <c r="J116" s="176">
        <v>10</v>
      </c>
      <c r="K116" s="175" t="s">
        <v>1017</v>
      </c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192">
        <f t="shared" si="1"/>
        <v>5000</v>
      </c>
    </row>
    <row r="117" spans="1:49" ht="15.75" x14ac:dyDescent="0.25">
      <c r="A117" s="95">
        <v>102</v>
      </c>
      <c r="B117" s="95" t="s">
        <v>1067</v>
      </c>
      <c r="C117" s="95" t="s">
        <v>991</v>
      </c>
      <c r="D117" s="95" t="s">
        <v>1014</v>
      </c>
      <c r="E117" s="95">
        <v>10</v>
      </c>
      <c r="F117" s="95" t="s">
        <v>1015</v>
      </c>
      <c r="G117" s="95"/>
      <c r="H117" s="95"/>
      <c r="I117" s="175" t="s">
        <v>1014</v>
      </c>
      <c r="J117" s="176">
        <v>10</v>
      </c>
      <c r="K117" s="175" t="s">
        <v>1015</v>
      </c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  <c r="AO117" s="95"/>
      <c r="AP117" s="95"/>
      <c r="AQ117" s="95"/>
      <c r="AR117" s="95"/>
      <c r="AS117" s="95"/>
      <c r="AT117" s="95"/>
      <c r="AU117" s="95"/>
      <c r="AV117" s="95"/>
      <c r="AW117" s="192">
        <f t="shared" si="1"/>
        <v>25000</v>
      </c>
    </row>
    <row r="118" spans="1:49" ht="15.75" x14ac:dyDescent="0.25">
      <c r="A118" s="95">
        <v>103</v>
      </c>
      <c r="B118" s="95" t="s">
        <v>1067</v>
      </c>
      <c r="C118" s="95" t="s">
        <v>1041</v>
      </c>
      <c r="D118" s="95" t="s">
        <v>1079</v>
      </c>
      <c r="E118" s="95">
        <v>1</v>
      </c>
      <c r="F118" s="95" t="s">
        <v>1079</v>
      </c>
      <c r="G118" s="95"/>
      <c r="H118" s="95"/>
      <c r="I118" s="175" t="s">
        <v>1079</v>
      </c>
      <c r="J118" s="176">
        <v>1</v>
      </c>
      <c r="K118" s="175" t="s">
        <v>1079</v>
      </c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  <c r="AO118" s="95"/>
      <c r="AP118" s="95"/>
      <c r="AQ118" s="95"/>
      <c r="AR118" s="95"/>
      <c r="AS118" s="95"/>
      <c r="AT118" s="95"/>
      <c r="AU118" s="95"/>
      <c r="AV118" s="95"/>
      <c r="AW118" s="192">
        <f t="shared" si="1"/>
        <v>16400</v>
      </c>
    </row>
    <row r="119" spans="1:49" ht="15.75" x14ac:dyDescent="0.25">
      <c r="A119" s="95">
        <v>104</v>
      </c>
      <c r="B119" s="95" t="s">
        <v>1067</v>
      </c>
      <c r="C119" s="95" t="s">
        <v>1016</v>
      </c>
      <c r="D119" s="95" t="s">
        <v>1009</v>
      </c>
      <c r="E119" s="95">
        <v>10</v>
      </c>
      <c r="F119" s="95" t="s">
        <v>1017</v>
      </c>
      <c r="G119" s="95"/>
      <c r="H119" s="95"/>
      <c r="I119" s="175" t="s">
        <v>1009</v>
      </c>
      <c r="J119" s="176">
        <v>10</v>
      </c>
      <c r="K119" s="175" t="s">
        <v>1017</v>
      </c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95"/>
      <c r="AP119" s="95"/>
      <c r="AQ119" s="95"/>
      <c r="AR119" s="95"/>
      <c r="AS119" s="95"/>
      <c r="AT119" s="95"/>
      <c r="AU119" s="95"/>
      <c r="AV119" s="95"/>
      <c r="AW119" s="192">
        <f t="shared" si="1"/>
        <v>5000</v>
      </c>
    </row>
    <row r="120" spans="1:49" ht="15.75" x14ac:dyDescent="0.25">
      <c r="A120" s="95">
        <v>105</v>
      </c>
      <c r="B120" s="95" t="s">
        <v>1067</v>
      </c>
      <c r="C120" s="95" t="s">
        <v>1011</v>
      </c>
      <c r="D120" s="95" t="s">
        <v>999</v>
      </c>
      <c r="E120" s="95">
        <v>60</v>
      </c>
      <c r="F120" s="95" t="s">
        <v>986</v>
      </c>
      <c r="G120" s="95"/>
      <c r="H120" s="95"/>
      <c r="I120" s="175" t="s">
        <v>999</v>
      </c>
      <c r="J120" s="176">
        <v>60</v>
      </c>
      <c r="K120" s="175" t="s">
        <v>986</v>
      </c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  <c r="AL120" s="95"/>
      <c r="AM120" s="95"/>
      <c r="AN120" s="95"/>
      <c r="AO120" s="95"/>
      <c r="AP120" s="95"/>
      <c r="AQ120" s="95"/>
      <c r="AR120" s="95"/>
      <c r="AS120" s="95"/>
      <c r="AT120" s="95"/>
      <c r="AU120" s="95"/>
      <c r="AV120" s="95"/>
      <c r="AW120" s="192">
        <f t="shared" si="1"/>
        <v>12000</v>
      </c>
    </row>
    <row r="121" spans="1:49" ht="15.75" x14ac:dyDescent="0.25">
      <c r="A121" s="95">
        <v>106</v>
      </c>
      <c r="B121" s="95" t="s">
        <v>1067</v>
      </c>
      <c r="C121" s="95" t="s">
        <v>1046</v>
      </c>
      <c r="D121" s="95" t="s">
        <v>988</v>
      </c>
      <c r="E121" s="95">
        <v>30</v>
      </c>
      <c r="F121" s="95" t="s">
        <v>986</v>
      </c>
      <c r="G121" s="95"/>
      <c r="H121" s="95"/>
      <c r="I121" s="175" t="s">
        <v>988</v>
      </c>
      <c r="J121" s="176">
        <v>30</v>
      </c>
      <c r="K121" s="175" t="s">
        <v>986</v>
      </c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95"/>
      <c r="AP121" s="95"/>
      <c r="AQ121" s="95"/>
      <c r="AR121" s="95"/>
      <c r="AS121" s="95"/>
      <c r="AT121" s="95"/>
      <c r="AU121" s="95"/>
      <c r="AV121" s="95"/>
      <c r="AW121" s="192">
        <f t="shared" si="1"/>
        <v>12000</v>
      </c>
    </row>
    <row r="122" spans="1:49" ht="15.75" x14ac:dyDescent="0.25">
      <c r="A122" s="95">
        <v>107</v>
      </c>
      <c r="B122" s="95" t="s">
        <v>1067</v>
      </c>
      <c r="C122" s="95" t="s">
        <v>981</v>
      </c>
      <c r="D122" s="95" t="s">
        <v>982</v>
      </c>
      <c r="E122" s="95">
        <v>10</v>
      </c>
      <c r="F122" s="95" t="s">
        <v>983</v>
      </c>
      <c r="G122" s="95"/>
      <c r="H122" s="95"/>
      <c r="I122" s="175" t="s">
        <v>982</v>
      </c>
      <c r="J122" s="176">
        <v>10</v>
      </c>
      <c r="K122" s="175" t="s">
        <v>983</v>
      </c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  <c r="AP122" s="95"/>
      <c r="AQ122" s="95"/>
      <c r="AR122" s="95"/>
      <c r="AS122" s="95"/>
      <c r="AT122" s="95"/>
      <c r="AU122" s="95"/>
      <c r="AV122" s="95"/>
      <c r="AW122" s="192">
        <f t="shared" si="1"/>
        <v>35000</v>
      </c>
    </row>
    <row r="123" spans="1:49" ht="15.75" x14ac:dyDescent="0.25">
      <c r="A123" s="95">
        <v>108</v>
      </c>
      <c r="B123" s="95" t="s">
        <v>1067</v>
      </c>
      <c r="C123" s="95" t="s">
        <v>1016</v>
      </c>
      <c r="D123" s="95" t="s">
        <v>1009</v>
      </c>
      <c r="E123" s="95">
        <v>10</v>
      </c>
      <c r="F123" s="95" t="s">
        <v>1017</v>
      </c>
      <c r="G123" s="95"/>
      <c r="H123" s="95"/>
      <c r="I123" s="175" t="s">
        <v>1009</v>
      </c>
      <c r="J123" s="176">
        <v>10</v>
      </c>
      <c r="K123" s="175" t="s">
        <v>1017</v>
      </c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  <c r="AP123" s="95"/>
      <c r="AQ123" s="95"/>
      <c r="AR123" s="95"/>
      <c r="AS123" s="95"/>
      <c r="AT123" s="95"/>
      <c r="AU123" s="95"/>
      <c r="AV123" s="95"/>
      <c r="AW123" s="192">
        <f t="shared" si="1"/>
        <v>5000</v>
      </c>
    </row>
    <row r="124" spans="1:49" ht="15.75" x14ac:dyDescent="0.25">
      <c r="A124" s="95">
        <v>109</v>
      </c>
      <c r="B124" s="95" t="s">
        <v>1067</v>
      </c>
      <c r="C124" s="95" t="s">
        <v>1080</v>
      </c>
      <c r="D124" s="95" t="s">
        <v>995</v>
      </c>
      <c r="E124" s="95">
        <v>10</v>
      </c>
      <c r="F124" s="95" t="s">
        <v>996</v>
      </c>
      <c r="G124" s="95"/>
      <c r="H124" s="95"/>
      <c r="I124" s="175" t="s">
        <v>995</v>
      </c>
      <c r="J124" s="176">
        <v>10</v>
      </c>
      <c r="K124" s="175" t="s">
        <v>996</v>
      </c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  <c r="AL124" s="95"/>
      <c r="AM124" s="95"/>
      <c r="AN124" s="95"/>
      <c r="AO124" s="95"/>
      <c r="AP124" s="95"/>
      <c r="AQ124" s="95"/>
      <c r="AR124" s="95"/>
      <c r="AS124" s="95"/>
      <c r="AT124" s="95"/>
      <c r="AU124" s="95"/>
      <c r="AV124" s="95"/>
      <c r="AW124" s="192">
        <f t="shared" si="1"/>
        <v>3000</v>
      </c>
    </row>
    <row r="125" spans="1:49" ht="15.75" x14ac:dyDescent="0.25">
      <c r="A125" s="95">
        <v>110</v>
      </c>
      <c r="B125" s="95" t="s">
        <v>1067</v>
      </c>
      <c r="C125" s="95" t="s">
        <v>994</v>
      </c>
      <c r="D125" s="95" t="s">
        <v>995</v>
      </c>
      <c r="E125" s="95">
        <v>10</v>
      </c>
      <c r="F125" s="95" t="s">
        <v>996</v>
      </c>
      <c r="G125" s="95"/>
      <c r="H125" s="95"/>
      <c r="I125" s="175" t="s">
        <v>995</v>
      </c>
      <c r="J125" s="176">
        <v>10</v>
      </c>
      <c r="K125" s="175" t="s">
        <v>996</v>
      </c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  <c r="AO125" s="95"/>
      <c r="AP125" s="95"/>
      <c r="AQ125" s="95"/>
      <c r="AR125" s="95"/>
      <c r="AS125" s="95"/>
      <c r="AT125" s="95"/>
      <c r="AU125" s="95"/>
      <c r="AV125" s="95"/>
      <c r="AW125" s="192">
        <f t="shared" si="1"/>
        <v>3000</v>
      </c>
    </row>
    <row r="126" spans="1:49" ht="15.75" x14ac:dyDescent="0.25">
      <c r="A126" s="95">
        <v>111</v>
      </c>
      <c r="B126" s="95" t="s">
        <v>1067</v>
      </c>
      <c r="C126" s="95" t="s">
        <v>1018</v>
      </c>
      <c r="D126" s="95" t="s">
        <v>995</v>
      </c>
      <c r="E126" s="95">
        <v>6</v>
      </c>
      <c r="F126" s="95" t="s">
        <v>1069</v>
      </c>
      <c r="G126" s="95"/>
      <c r="H126" s="95"/>
      <c r="I126" s="175" t="s">
        <v>995</v>
      </c>
      <c r="J126" s="176">
        <v>6</v>
      </c>
      <c r="K126" s="175" t="s">
        <v>1069</v>
      </c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  <c r="AO126" s="95"/>
      <c r="AP126" s="95"/>
      <c r="AQ126" s="95"/>
      <c r="AR126" s="95"/>
      <c r="AS126" s="95"/>
      <c r="AT126" s="95"/>
      <c r="AU126" s="95"/>
      <c r="AV126" s="95"/>
      <c r="AW126" s="192">
        <f t="shared" si="1"/>
        <v>1800</v>
      </c>
    </row>
    <row r="127" spans="1:49" ht="15.75" x14ac:dyDescent="0.25">
      <c r="A127" s="95">
        <v>112</v>
      </c>
      <c r="B127" s="95" t="s">
        <v>1067</v>
      </c>
      <c r="C127" s="95" t="s">
        <v>1081</v>
      </c>
      <c r="D127" s="95" t="s">
        <v>1082</v>
      </c>
      <c r="E127" s="95">
        <v>1</v>
      </c>
      <c r="F127" s="95" t="s">
        <v>1082</v>
      </c>
      <c r="G127" s="95"/>
      <c r="H127" s="95"/>
      <c r="I127" s="175" t="s">
        <v>1082</v>
      </c>
      <c r="J127" s="176">
        <v>1</v>
      </c>
      <c r="K127" s="175" t="s">
        <v>1082</v>
      </c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  <c r="AP127" s="95"/>
      <c r="AQ127" s="95"/>
      <c r="AR127" s="95"/>
      <c r="AS127" s="95"/>
      <c r="AT127" s="95"/>
      <c r="AU127" s="95"/>
      <c r="AV127" s="95"/>
      <c r="AW127" s="192">
        <f t="shared" si="1"/>
        <v>30300</v>
      </c>
    </row>
    <row r="128" spans="1:49" ht="15.75" x14ac:dyDescent="0.25">
      <c r="A128" s="95">
        <v>113</v>
      </c>
      <c r="B128" s="95" t="s">
        <v>1067</v>
      </c>
      <c r="C128" s="95" t="s">
        <v>1068</v>
      </c>
      <c r="D128" s="95" t="s">
        <v>999</v>
      </c>
      <c r="E128" s="95">
        <v>10</v>
      </c>
      <c r="F128" s="95" t="s">
        <v>1000</v>
      </c>
      <c r="G128" s="95"/>
      <c r="H128" s="95"/>
      <c r="I128" s="175" t="s">
        <v>999</v>
      </c>
      <c r="J128" s="176">
        <v>10</v>
      </c>
      <c r="K128" s="175" t="s">
        <v>1000</v>
      </c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  <c r="AP128" s="95"/>
      <c r="AQ128" s="95"/>
      <c r="AR128" s="95"/>
      <c r="AS128" s="95"/>
      <c r="AT128" s="95"/>
      <c r="AU128" s="95"/>
      <c r="AV128" s="95"/>
      <c r="AW128" s="192">
        <f t="shared" si="1"/>
        <v>2000</v>
      </c>
    </row>
    <row r="129" spans="1:49" ht="15.75" x14ac:dyDescent="0.25">
      <c r="A129" s="95">
        <v>114</v>
      </c>
      <c r="B129" s="95" t="s">
        <v>1067</v>
      </c>
      <c r="C129" s="95" t="s">
        <v>994</v>
      </c>
      <c r="D129" s="95" t="s">
        <v>995</v>
      </c>
      <c r="E129" s="95">
        <v>10</v>
      </c>
      <c r="F129" s="95" t="s">
        <v>996</v>
      </c>
      <c r="G129" s="95"/>
      <c r="H129" s="95"/>
      <c r="I129" s="175" t="s">
        <v>995</v>
      </c>
      <c r="J129" s="176">
        <v>10</v>
      </c>
      <c r="K129" s="175" t="s">
        <v>996</v>
      </c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  <c r="AP129" s="95"/>
      <c r="AQ129" s="95"/>
      <c r="AR129" s="95"/>
      <c r="AS129" s="95"/>
      <c r="AT129" s="95"/>
      <c r="AU129" s="95"/>
      <c r="AV129" s="95"/>
      <c r="AW129" s="192">
        <f t="shared" si="1"/>
        <v>3000</v>
      </c>
    </row>
    <row r="130" spans="1:49" ht="15.75" x14ac:dyDescent="0.25">
      <c r="A130" s="95">
        <v>115</v>
      </c>
      <c r="B130" s="95" t="s">
        <v>1067</v>
      </c>
      <c r="C130" s="95" t="s">
        <v>998</v>
      </c>
      <c r="D130" s="95" t="s">
        <v>999</v>
      </c>
      <c r="E130" s="95">
        <v>6</v>
      </c>
      <c r="F130" s="95" t="s">
        <v>985</v>
      </c>
      <c r="G130" s="95"/>
      <c r="H130" s="95"/>
      <c r="I130" s="175" t="s">
        <v>999</v>
      </c>
      <c r="J130" s="176">
        <v>6</v>
      </c>
      <c r="K130" s="175" t="s">
        <v>985</v>
      </c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  <c r="AL130" s="95"/>
      <c r="AM130" s="95"/>
      <c r="AN130" s="95"/>
      <c r="AO130" s="95"/>
      <c r="AP130" s="95"/>
      <c r="AQ130" s="95"/>
      <c r="AR130" s="95"/>
      <c r="AS130" s="95"/>
      <c r="AT130" s="95"/>
      <c r="AU130" s="95"/>
      <c r="AV130" s="95"/>
      <c r="AW130" s="192">
        <f t="shared" si="1"/>
        <v>1200</v>
      </c>
    </row>
    <row r="131" spans="1:49" ht="15.75" x14ac:dyDescent="0.25">
      <c r="A131" s="95">
        <v>116</v>
      </c>
      <c r="B131" s="95" t="s">
        <v>1067</v>
      </c>
      <c r="C131" s="95" t="s">
        <v>1016</v>
      </c>
      <c r="D131" s="95" t="s">
        <v>1009</v>
      </c>
      <c r="E131" s="95">
        <v>10</v>
      </c>
      <c r="F131" s="95" t="s">
        <v>1017</v>
      </c>
      <c r="G131" s="95"/>
      <c r="H131" s="95"/>
      <c r="I131" s="175" t="s">
        <v>1009</v>
      </c>
      <c r="J131" s="176">
        <v>10</v>
      </c>
      <c r="K131" s="175" t="s">
        <v>1017</v>
      </c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  <c r="AO131" s="95"/>
      <c r="AP131" s="95"/>
      <c r="AQ131" s="95"/>
      <c r="AR131" s="95"/>
      <c r="AS131" s="95"/>
      <c r="AT131" s="95"/>
      <c r="AU131" s="95"/>
      <c r="AV131" s="95"/>
      <c r="AW131" s="192">
        <f t="shared" si="1"/>
        <v>5000</v>
      </c>
    </row>
    <row r="132" spans="1:49" ht="15.75" x14ac:dyDescent="0.25">
      <c r="A132" s="95">
        <v>117</v>
      </c>
      <c r="B132" s="95" t="s">
        <v>1067</v>
      </c>
      <c r="C132" s="95" t="s">
        <v>1080</v>
      </c>
      <c r="D132" s="95" t="s">
        <v>995</v>
      </c>
      <c r="E132" s="95">
        <v>10</v>
      </c>
      <c r="F132" s="95" t="s">
        <v>996</v>
      </c>
      <c r="G132" s="95"/>
      <c r="H132" s="95"/>
      <c r="I132" s="175" t="s">
        <v>995</v>
      </c>
      <c r="J132" s="176">
        <v>10</v>
      </c>
      <c r="K132" s="175" t="s">
        <v>996</v>
      </c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  <c r="AL132" s="95"/>
      <c r="AM132" s="95"/>
      <c r="AN132" s="95"/>
      <c r="AO132" s="95"/>
      <c r="AP132" s="95"/>
      <c r="AQ132" s="95"/>
      <c r="AR132" s="95"/>
      <c r="AS132" s="95"/>
      <c r="AT132" s="95"/>
      <c r="AU132" s="95"/>
      <c r="AV132" s="95"/>
      <c r="AW132" s="192">
        <f t="shared" si="1"/>
        <v>3000</v>
      </c>
    </row>
    <row r="133" spans="1:49" ht="15.75" x14ac:dyDescent="0.25">
      <c r="A133" s="95">
        <v>118</v>
      </c>
      <c r="B133" s="95" t="s">
        <v>1067</v>
      </c>
      <c r="C133" s="95" t="s">
        <v>1013</v>
      </c>
      <c r="D133" s="95" t="s">
        <v>1014</v>
      </c>
      <c r="E133" s="95">
        <v>10</v>
      </c>
      <c r="F133" s="95" t="s">
        <v>1015</v>
      </c>
      <c r="G133" s="95"/>
      <c r="H133" s="95"/>
      <c r="I133" s="175" t="s">
        <v>1014</v>
      </c>
      <c r="J133" s="176">
        <v>10</v>
      </c>
      <c r="K133" s="175" t="s">
        <v>1015</v>
      </c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  <c r="AP133" s="95"/>
      <c r="AQ133" s="95"/>
      <c r="AR133" s="95"/>
      <c r="AS133" s="95"/>
      <c r="AT133" s="95"/>
      <c r="AU133" s="95"/>
      <c r="AV133" s="95"/>
      <c r="AW133" s="192">
        <f t="shared" si="1"/>
        <v>25000</v>
      </c>
    </row>
    <row r="134" spans="1:49" ht="15.75" x14ac:dyDescent="0.25">
      <c r="A134" s="95">
        <v>119</v>
      </c>
      <c r="B134" s="95" t="s">
        <v>1067</v>
      </c>
      <c r="C134" s="95" t="s">
        <v>1025</v>
      </c>
      <c r="D134" s="95" t="s">
        <v>1026</v>
      </c>
      <c r="E134" s="95">
        <v>1</v>
      </c>
      <c r="F134" s="95" t="s">
        <v>1026</v>
      </c>
      <c r="G134" s="95"/>
      <c r="H134" s="95"/>
      <c r="I134" s="175" t="s">
        <v>1026</v>
      </c>
      <c r="J134" s="176">
        <v>1</v>
      </c>
      <c r="K134" s="175" t="s">
        <v>1026</v>
      </c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  <c r="AP134" s="95"/>
      <c r="AQ134" s="95"/>
      <c r="AR134" s="95"/>
      <c r="AS134" s="95"/>
      <c r="AT134" s="95"/>
      <c r="AU134" s="95"/>
      <c r="AV134" s="95"/>
      <c r="AW134" s="192">
        <f t="shared" si="1"/>
        <v>15700</v>
      </c>
    </row>
    <row r="135" spans="1:49" ht="15.75" x14ac:dyDescent="0.25">
      <c r="A135" s="95">
        <v>120</v>
      </c>
      <c r="B135" s="95" t="s">
        <v>1067</v>
      </c>
      <c r="C135" s="95" t="s">
        <v>994</v>
      </c>
      <c r="D135" s="95" t="s">
        <v>995</v>
      </c>
      <c r="E135" s="95">
        <v>10</v>
      </c>
      <c r="F135" s="95" t="s">
        <v>996</v>
      </c>
      <c r="G135" s="95"/>
      <c r="H135" s="95"/>
      <c r="I135" s="175" t="s">
        <v>995</v>
      </c>
      <c r="J135" s="176">
        <v>10</v>
      </c>
      <c r="K135" s="175" t="s">
        <v>996</v>
      </c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  <c r="AP135" s="95"/>
      <c r="AQ135" s="95"/>
      <c r="AR135" s="95"/>
      <c r="AS135" s="95"/>
      <c r="AT135" s="95"/>
      <c r="AU135" s="95"/>
      <c r="AV135" s="95"/>
      <c r="AW135" s="192">
        <f t="shared" si="1"/>
        <v>3000</v>
      </c>
    </row>
    <row r="136" spans="1:49" ht="15.75" x14ac:dyDescent="0.25">
      <c r="A136" s="95">
        <v>121</v>
      </c>
      <c r="B136" s="95" t="s">
        <v>1067</v>
      </c>
      <c r="C136" s="95" t="s">
        <v>1046</v>
      </c>
      <c r="D136" s="95" t="s">
        <v>988</v>
      </c>
      <c r="E136" s="95">
        <v>10</v>
      </c>
      <c r="F136" s="95" t="s">
        <v>989</v>
      </c>
      <c r="G136" s="95"/>
      <c r="H136" s="95"/>
      <c r="I136" s="175" t="s">
        <v>988</v>
      </c>
      <c r="J136" s="176">
        <v>10</v>
      </c>
      <c r="K136" s="175" t="s">
        <v>989</v>
      </c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  <c r="AL136" s="95"/>
      <c r="AM136" s="95"/>
      <c r="AN136" s="95"/>
      <c r="AO136" s="95"/>
      <c r="AP136" s="95"/>
      <c r="AQ136" s="95"/>
      <c r="AR136" s="95"/>
      <c r="AS136" s="95"/>
      <c r="AT136" s="95"/>
      <c r="AU136" s="95"/>
      <c r="AV136" s="95"/>
      <c r="AW136" s="192">
        <f t="shared" si="1"/>
        <v>4000</v>
      </c>
    </row>
    <row r="137" spans="1:49" ht="15.75" x14ac:dyDescent="0.25">
      <c r="A137" s="95">
        <v>122</v>
      </c>
      <c r="B137" s="95" t="s">
        <v>1067</v>
      </c>
      <c r="C137" s="95" t="s">
        <v>1033</v>
      </c>
      <c r="D137" s="95" t="s">
        <v>988</v>
      </c>
      <c r="E137" s="95">
        <v>10</v>
      </c>
      <c r="F137" s="95" t="s">
        <v>989</v>
      </c>
      <c r="G137" s="95"/>
      <c r="H137" s="95"/>
      <c r="I137" s="175" t="s">
        <v>988</v>
      </c>
      <c r="J137" s="176">
        <v>10</v>
      </c>
      <c r="K137" s="175" t="s">
        <v>989</v>
      </c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  <c r="AL137" s="95"/>
      <c r="AM137" s="95"/>
      <c r="AN137" s="95"/>
      <c r="AO137" s="95"/>
      <c r="AP137" s="95"/>
      <c r="AQ137" s="95"/>
      <c r="AR137" s="95"/>
      <c r="AS137" s="95"/>
      <c r="AT137" s="95"/>
      <c r="AU137" s="95"/>
      <c r="AV137" s="95"/>
      <c r="AW137" s="192">
        <f t="shared" si="1"/>
        <v>4000</v>
      </c>
    </row>
    <row r="138" spans="1:49" ht="15.75" x14ac:dyDescent="0.25">
      <c r="A138" s="95">
        <v>123</v>
      </c>
      <c r="B138" s="95" t="s">
        <v>1067</v>
      </c>
      <c r="C138" s="95" t="s">
        <v>1034</v>
      </c>
      <c r="D138" s="95" t="s">
        <v>1083</v>
      </c>
      <c r="E138" s="95">
        <v>10</v>
      </c>
      <c r="F138" s="95" t="s">
        <v>1084</v>
      </c>
      <c r="G138" s="95"/>
      <c r="H138" s="95"/>
      <c r="I138" s="175" t="s">
        <v>1083</v>
      </c>
      <c r="J138" s="176">
        <v>10</v>
      </c>
      <c r="K138" s="175" t="s">
        <v>1084</v>
      </c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  <c r="AL138" s="95"/>
      <c r="AM138" s="95"/>
      <c r="AN138" s="95"/>
      <c r="AO138" s="95"/>
      <c r="AP138" s="95"/>
      <c r="AQ138" s="95"/>
      <c r="AR138" s="95"/>
      <c r="AS138" s="95"/>
      <c r="AT138" s="95"/>
      <c r="AU138" s="95"/>
      <c r="AV138" s="95"/>
      <c r="AW138" s="192">
        <f t="shared" si="1"/>
        <v>16000</v>
      </c>
    </row>
    <row r="139" spans="1:49" ht="15.75" x14ac:dyDescent="0.25">
      <c r="A139" s="95">
        <v>124</v>
      </c>
      <c r="B139" s="95" t="s">
        <v>1067</v>
      </c>
      <c r="C139" s="95" t="s">
        <v>1085</v>
      </c>
      <c r="D139" s="95" t="s">
        <v>1086</v>
      </c>
      <c r="E139" s="95">
        <v>1</v>
      </c>
      <c r="F139" s="95" t="s">
        <v>1086</v>
      </c>
      <c r="G139" s="95"/>
      <c r="H139" s="95"/>
      <c r="I139" s="175" t="s">
        <v>1086</v>
      </c>
      <c r="J139" s="176">
        <v>1</v>
      </c>
      <c r="K139" s="175" t="s">
        <v>1086</v>
      </c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  <c r="AL139" s="95"/>
      <c r="AM139" s="95"/>
      <c r="AN139" s="95"/>
      <c r="AO139" s="95"/>
      <c r="AP139" s="95"/>
      <c r="AQ139" s="95"/>
      <c r="AR139" s="95"/>
      <c r="AS139" s="95"/>
      <c r="AT139" s="95"/>
      <c r="AU139" s="95"/>
      <c r="AV139" s="95"/>
      <c r="AW139" s="192">
        <f t="shared" si="1"/>
        <v>10500</v>
      </c>
    </row>
    <row r="140" spans="1:49" ht="15.75" x14ac:dyDescent="0.25">
      <c r="A140" s="95">
        <v>125</v>
      </c>
      <c r="B140" s="95" t="s">
        <v>1067</v>
      </c>
      <c r="C140" s="95" t="s">
        <v>1018</v>
      </c>
      <c r="D140" s="95" t="s">
        <v>995</v>
      </c>
      <c r="E140" s="95">
        <v>6</v>
      </c>
      <c r="F140" s="95" t="s">
        <v>1069</v>
      </c>
      <c r="G140" s="95"/>
      <c r="H140" s="95"/>
      <c r="I140" s="175" t="s">
        <v>995</v>
      </c>
      <c r="J140" s="176">
        <v>6</v>
      </c>
      <c r="K140" s="175" t="s">
        <v>1069</v>
      </c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  <c r="AL140" s="95"/>
      <c r="AM140" s="95"/>
      <c r="AN140" s="95"/>
      <c r="AO140" s="95"/>
      <c r="AP140" s="95"/>
      <c r="AQ140" s="95"/>
      <c r="AR140" s="95"/>
      <c r="AS140" s="95"/>
      <c r="AT140" s="95"/>
      <c r="AU140" s="95"/>
      <c r="AV140" s="95"/>
      <c r="AW140" s="192">
        <f t="shared" si="1"/>
        <v>1800</v>
      </c>
    </row>
    <row r="141" spans="1:49" ht="15.75" x14ac:dyDescent="0.25">
      <c r="A141" s="95">
        <v>126</v>
      </c>
      <c r="B141" s="95" t="s">
        <v>1067</v>
      </c>
      <c r="C141" s="95" t="s">
        <v>994</v>
      </c>
      <c r="D141" s="95" t="s">
        <v>995</v>
      </c>
      <c r="E141" s="95">
        <v>10</v>
      </c>
      <c r="F141" s="95" t="s">
        <v>996</v>
      </c>
      <c r="G141" s="95"/>
      <c r="H141" s="95"/>
      <c r="I141" s="175" t="s">
        <v>995</v>
      </c>
      <c r="J141" s="176">
        <v>10</v>
      </c>
      <c r="K141" s="175" t="s">
        <v>996</v>
      </c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  <c r="AL141" s="95"/>
      <c r="AM141" s="95"/>
      <c r="AN141" s="95"/>
      <c r="AO141" s="95"/>
      <c r="AP141" s="95"/>
      <c r="AQ141" s="95"/>
      <c r="AR141" s="95"/>
      <c r="AS141" s="95"/>
      <c r="AT141" s="95"/>
      <c r="AU141" s="95"/>
      <c r="AV141" s="95"/>
      <c r="AW141" s="192">
        <f t="shared" si="1"/>
        <v>3000</v>
      </c>
    </row>
    <row r="142" spans="1:49" ht="15.75" x14ac:dyDescent="0.25">
      <c r="A142" s="95">
        <v>127</v>
      </c>
      <c r="B142" s="95" t="s">
        <v>1067</v>
      </c>
      <c r="C142" s="95" t="s">
        <v>1037</v>
      </c>
      <c r="D142" s="95" t="s">
        <v>1027</v>
      </c>
      <c r="E142" s="95">
        <v>10</v>
      </c>
      <c r="F142" s="95" t="s">
        <v>1010</v>
      </c>
      <c r="G142" s="95"/>
      <c r="H142" s="95"/>
      <c r="I142" s="175" t="s">
        <v>1027</v>
      </c>
      <c r="J142" s="176">
        <v>10</v>
      </c>
      <c r="K142" s="175" t="s">
        <v>1010</v>
      </c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  <c r="AL142" s="95"/>
      <c r="AM142" s="95"/>
      <c r="AN142" s="95"/>
      <c r="AO142" s="95"/>
      <c r="AP142" s="95"/>
      <c r="AQ142" s="95"/>
      <c r="AR142" s="95"/>
      <c r="AS142" s="95"/>
      <c r="AT142" s="95"/>
      <c r="AU142" s="95"/>
      <c r="AV142" s="95"/>
      <c r="AW142" s="192">
        <f t="shared" si="1"/>
        <v>15000</v>
      </c>
    </row>
    <row r="143" spans="1:49" ht="15.75" x14ac:dyDescent="0.25">
      <c r="A143" s="95">
        <v>128</v>
      </c>
      <c r="B143" s="95" t="s">
        <v>1067</v>
      </c>
      <c r="C143" s="95" t="s">
        <v>997</v>
      </c>
      <c r="D143" s="95" t="s">
        <v>995</v>
      </c>
      <c r="E143" s="95">
        <v>10</v>
      </c>
      <c r="F143" s="95" t="s">
        <v>996</v>
      </c>
      <c r="G143" s="95"/>
      <c r="H143" s="95"/>
      <c r="I143" s="175" t="s">
        <v>995</v>
      </c>
      <c r="J143" s="176">
        <v>10</v>
      </c>
      <c r="K143" s="175" t="s">
        <v>996</v>
      </c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5"/>
      <c r="AT143" s="95"/>
      <c r="AU143" s="95"/>
      <c r="AV143" s="95"/>
      <c r="AW143" s="192">
        <f t="shared" si="1"/>
        <v>3000</v>
      </c>
    </row>
    <row r="144" spans="1:49" ht="15.75" x14ac:dyDescent="0.25">
      <c r="A144" s="95">
        <v>129</v>
      </c>
      <c r="B144" s="95" t="s">
        <v>1067</v>
      </c>
      <c r="C144" s="95" t="s">
        <v>1013</v>
      </c>
      <c r="D144" s="95" t="s">
        <v>1014</v>
      </c>
      <c r="E144" s="95">
        <v>10</v>
      </c>
      <c r="F144" s="95" t="s">
        <v>1015</v>
      </c>
      <c r="G144" s="95"/>
      <c r="H144" s="95"/>
      <c r="I144" s="175" t="s">
        <v>1014</v>
      </c>
      <c r="J144" s="176">
        <v>10</v>
      </c>
      <c r="K144" s="175" t="s">
        <v>1015</v>
      </c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5"/>
      <c r="AT144" s="95"/>
      <c r="AU144" s="95"/>
      <c r="AV144" s="95"/>
      <c r="AW144" s="192">
        <f t="shared" si="1"/>
        <v>25000</v>
      </c>
    </row>
    <row r="145" spans="1:49" ht="15.75" x14ac:dyDescent="0.25">
      <c r="A145" s="95">
        <v>130</v>
      </c>
      <c r="B145" s="95" t="s">
        <v>1067</v>
      </c>
      <c r="C145" s="95" t="s">
        <v>1016</v>
      </c>
      <c r="D145" s="95" t="s">
        <v>1009</v>
      </c>
      <c r="E145" s="95">
        <v>10</v>
      </c>
      <c r="F145" s="95" t="s">
        <v>1017</v>
      </c>
      <c r="G145" s="95"/>
      <c r="H145" s="95"/>
      <c r="I145" s="175" t="s">
        <v>1009</v>
      </c>
      <c r="J145" s="176">
        <v>10</v>
      </c>
      <c r="K145" s="175" t="s">
        <v>1017</v>
      </c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5"/>
      <c r="AT145" s="95"/>
      <c r="AU145" s="95"/>
      <c r="AV145" s="95"/>
      <c r="AW145" s="192">
        <f t="shared" ref="AW145:AW208" si="2">I145*J145</f>
        <v>5000</v>
      </c>
    </row>
    <row r="146" spans="1:49" ht="15.75" x14ac:dyDescent="0.25">
      <c r="A146" s="95">
        <v>131</v>
      </c>
      <c r="B146" s="95" t="s">
        <v>1067</v>
      </c>
      <c r="C146" s="95" t="s">
        <v>1087</v>
      </c>
      <c r="D146" s="95" t="s">
        <v>995</v>
      </c>
      <c r="E146" s="95">
        <v>12</v>
      </c>
      <c r="F146" s="95" t="s">
        <v>1088</v>
      </c>
      <c r="G146" s="95"/>
      <c r="H146" s="95"/>
      <c r="I146" s="175" t="s">
        <v>995</v>
      </c>
      <c r="J146" s="176">
        <v>12</v>
      </c>
      <c r="K146" s="175" t="s">
        <v>1088</v>
      </c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  <c r="AL146" s="95"/>
      <c r="AM146" s="95"/>
      <c r="AN146" s="95"/>
      <c r="AO146" s="95"/>
      <c r="AP146" s="95"/>
      <c r="AQ146" s="95"/>
      <c r="AR146" s="95"/>
      <c r="AS146" s="95"/>
      <c r="AT146" s="95"/>
      <c r="AU146" s="95"/>
      <c r="AV146" s="95"/>
      <c r="AW146" s="192">
        <f t="shared" si="2"/>
        <v>3600</v>
      </c>
    </row>
    <row r="147" spans="1:49" ht="15.75" x14ac:dyDescent="0.25">
      <c r="A147" s="95">
        <v>132</v>
      </c>
      <c r="B147" s="95" t="s">
        <v>1067</v>
      </c>
      <c r="C147" s="95" t="s">
        <v>1041</v>
      </c>
      <c r="D147" s="95" t="s">
        <v>1042</v>
      </c>
      <c r="E147" s="95">
        <v>1</v>
      </c>
      <c r="F147" s="95" t="s">
        <v>1042</v>
      </c>
      <c r="G147" s="95"/>
      <c r="H147" s="95"/>
      <c r="I147" s="175" t="s">
        <v>1042</v>
      </c>
      <c r="J147" s="176">
        <v>1</v>
      </c>
      <c r="K147" s="175" t="s">
        <v>1042</v>
      </c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5"/>
      <c r="AT147" s="95"/>
      <c r="AU147" s="95"/>
      <c r="AV147" s="95"/>
      <c r="AW147" s="192">
        <f t="shared" si="2"/>
        <v>13700</v>
      </c>
    </row>
    <row r="148" spans="1:49" ht="15.75" x14ac:dyDescent="0.25">
      <c r="A148" s="95">
        <v>133</v>
      </c>
      <c r="B148" s="95" t="s">
        <v>1067</v>
      </c>
      <c r="C148" s="95" t="s">
        <v>1078</v>
      </c>
      <c r="D148" s="95" t="s">
        <v>999</v>
      </c>
      <c r="E148" s="95">
        <v>10</v>
      </c>
      <c r="F148" s="95" t="s">
        <v>1000</v>
      </c>
      <c r="G148" s="95"/>
      <c r="H148" s="95"/>
      <c r="I148" s="175" t="s">
        <v>999</v>
      </c>
      <c r="J148" s="176">
        <v>10</v>
      </c>
      <c r="K148" s="175" t="s">
        <v>1000</v>
      </c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5"/>
      <c r="AT148" s="95"/>
      <c r="AU148" s="95"/>
      <c r="AV148" s="95"/>
      <c r="AW148" s="192">
        <f t="shared" si="2"/>
        <v>2000</v>
      </c>
    </row>
    <row r="149" spans="1:49" ht="15.75" x14ac:dyDescent="0.25">
      <c r="A149" s="95">
        <v>134</v>
      </c>
      <c r="B149" s="95" t="s">
        <v>1067</v>
      </c>
      <c r="C149" s="95" t="s">
        <v>997</v>
      </c>
      <c r="D149" s="95" t="s">
        <v>995</v>
      </c>
      <c r="E149" s="95">
        <v>10</v>
      </c>
      <c r="F149" s="95" t="s">
        <v>996</v>
      </c>
      <c r="G149" s="95"/>
      <c r="H149" s="95"/>
      <c r="I149" s="175" t="s">
        <v>995</v>
      </c>
      <c r="J149" s="176">
        <v>10</v>
      </c>
      <c r="K149" s="175" t="s">
        <v>996</v>
      </c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5"/>
      <c r="AT149" s="95"/>
      <c r="AU149" s="95"/>
      <c r="AV149" s="95"/>
      <c r="AW149" s="192">
        <f t="shared" si="2"/>
        <v>3000</v>
      </c>
    </row>
    <row r="150" spans="1:49" ht="15.75" x14ac:dyDescent="0.25">
      <c r="A150" s="95">
        <v>135</v>
      </c>
      <c r="B150" s="95" t="s">
        <v>1067</v>
      </c>
      <c r="C150" s="95" t="s">
        <v>1013</v>
      </c>
      <c r="D150" s="95" t="s">
        <v>1014</v>
      </c>
      <c r="E150" s="95">
        <v>10</v>
      </c>
      <c r="F150" s="95" t="s">
        <v>1015</v>
      </c>
      <c r="G150" s="95"/>
      <c r="H150" s="95"/>
      <c r="I150" s="175" t="s">
        <v>1014</v>
      </c>
      <c r="J150" s="176">
        <v>10</v>
      </c>
      <c r="K150" s="175" t="s">
        <v>1015</v>
      </c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5"/>
      <c r="AT150" s="95"/>
      <c r="AU150" s="95"/>
      <c r="AV150" s="95"/>
      <c r="AW150" s="192">
        <f t="shared" si="2"/>
        <v>25000</v>
      </c>
    </row>
    <row r="151" spans="1:49" ht="15.75" x14ac:dyDescent="0.25">
      <c r="A151" s="95">
        <v>136</v>
      </c>
      <c r="B151" s="95" t="s">
        <v>1067</v>
      </c>
      <c r="C151" s="95" t="s">
        <v>1068</v>
      </c>
      <c r="D151" s="95" t="s">
        <v>999</v>
      </c>
      <c r="E151" s="95">
        <v>10</v>
      </c>
      <c r="F151" s="95" t="s">
        <v>1000</v>
      </c>
      <c r="G151" s="95"/>
      <c r="H151" s="95"/>
      <c r="I151" s="175" t="s">
        <v>999</v>
      </c>
      <c r="J151" s="176">
        <v>10</v>
      </c>
      <c r="K151" s="175" t="s">
        <v>1000</v>
      </c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5"/>
      <c r="AT151" s="95"/>
      <c r="AU151" s="95"/>
      <c r="AV151" s="95"/>
      <c r="AW151" s="192">
        <f t="shared" si="2"/>
        <v>2000</v>
      </c>
    </row>
    <row r="152" spans="1:49" ht="15.75" x14ac:dyDescent="0.25">
      <c r="A152" s="95">
        <v>137</v>
      </c>
      <c r="B152" s="95" t="s">
        <v>1067</v>
      </c>
      <c r="C152" s="95" t="s">
        <v>1037</v>
      </c>
      <c r="D152" s="95" t="s">
        <v>1027</v>
      </c>
      <c r="E152" s="95">
        <v>10</v>
      </c>
      <c r="F152" s="95" t="s">
        <v>1010</v>
      </c>
      <c r="G152" s="95"/>
      <c r="H152" s="95"/>
      <c r="I152" s="175" t="s">
        <v>1027</v>
      </c>
      <c r="J152" s="176">
        <v>10</v>
      </c>
      <c r="K152" s="175" t="s">
        <v>1010</v>
      </c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5"/>
      <c r="AT152" s="95"/>
      <c r="AU152" s="95"/>
      <c r="AV152" s="95"/>
      <c r="AW152" s="192">
        <f t="shared" si="2"/>
        <v>15000</v>
      </c>
    </row>
    <row r="153" spans="1:49" ht="15.75" x14ac:dyDescent="0.25">
      <c r="A153" s="95">
        <v>138</v>
      </c>
      <c r="B153" s="95" t="s">
        <v>1067</v>
      </c>
      <c r="C153" s="95" t="s">
        <v>997</v>
      </c>
      <c r="D153" s="95" t="s">
        <v>995</v>
      </c>
      <c r="E153" s="95">
        <v>10</v>
      </c>
      <c r="F153" s="95" t="s">
        <v>996</v>
      </c>
      <c r="G153" s="95"/>
      <c r="H153" s="95"/>
      <c r="I153" s="175" t="s">
        <v>995</v>
      </c>
      <c r="J153" s="176">
        <v>10</v>
      </c>
      <c r="K153" s="175" t="s">
        <v>996</v>
      </c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5"/>
      <c r="AT153" s="95"/>
      <c r="AU153" s="95"/>
      <c r="AV153" s="95"/>
      <c r="AW153" s="192">
        <f t="shared" si="2"/>
        <v>3000</v>
      </c>
    </row>
    <row r="154" spans="1:49" ht="15.75" x14ac:dyDescent="0.25">
      <c r="A154" s="95">
        <v>139</v>
      </c>
      <c r="B154" s="95" t="s">
        <v>1067</v>
      </c>
      <c r="C154" s="95" t="s">
        <v>1068</v>
      </c>
      <c r="D154" s="95" t="s">
        <v>999</v>
      </c>
      <c r="E154" s="95">
        <v>10</v>
      </c>
      <c r="F154" s="95" t="s">
        <v>1000</v>
      </c>
      <c r="G154" s="95"/>
      <c r="H154" s="95"/>
      <c r="I154" s="175" t="s">
        <v>999</v>
      </c>
      <c r="J154" s="176">
        <v>10</v>
      </c>
      <c r="K154" s="175" t="s">
        <v>1000</v>
      </c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5"/>
      <c r="AT154" s="95"/>
      <c r="AU154" s="95"/>
      <c r="AV154" s="95"/>
      <c r="AW154" s="192">
        <f t="shared" si="2"/>
        <v>2000</v>
      </c>
    </row>
    <row r="155" spans="1:49" ht="15.75" x14ac:dyDescent="0.25">
      <c r="A155" s="95">
        <v>140</v>
      </c>
      <c r="B155" s="95" t="s">
        <v>1067</v>
      </c>
      <c r="C155" s="95" t="s">
        <v>1037</v>
      </c>
      <c r="D155" s="95" t="s">
        <v>1027</v>
      </c>
      <c r="E155" s="95">
        <v>10</v>
      </c>
      <c r="F155" s="95" t="s">
        <v>1010</v>
      </c>
      <c r="G155" s="95"/>
      <c r="H155" s="95"/>
      <c r="I155" s="175" t="s">
        <v>1027</v>
      </c>
      <c r="J155" s="176">
        <v>10</v>
      </c>
      <c r="K155" s="175" t="s">
        <v>1010</v>
      </c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5"/>
      <c r="AT155" s="95"/>
      <c r="AU155" s="95"/>
      <c r="AV155" s="95"/>
      <c r="AW155" s="192">
        <f t="shared" si="2"/>
        <v>15000</v>
      </c>
    </row>
    <row r="156" spans="1:49" ht="15.75" x14ac:dyDescent="0.25">
      <c r="A156" s="95">
        <v>141</v>
      </c>
      <c r="B156" s="95" t="s">
        <v>1067</v>
      </c>
      <c r="C156" s="95" t="s">
        <v>1089</v>
      </c>
      <c r="D156" s="95" t="s">
        <v>1043</v>
      </c>
      <c r="E156" s="95">
        <v>10</v>
      </c>
      <c r="F156" s="95" t="s">
        <v>1002</v>
      </c>
      <c r="G156" s="95"/>
      <c r="H156" s="95"/>
      <c r="I156" s="175" t="s">
        <v>1043</v>
      </c>
      <c r="J156" s="176">
        <v>10</v>
      </c>
      <c r="K156" s="175" t="s">
        <v>1002</v>
      </c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  <c r="AP156" s="95"/>
      <c r="AQ156" s="95"/>
      <c r="AR156" s="95"/>
      <c r="AS156" s="95"/>
      <c r="AT156" s="95"/>
      <c r="AU156" s="95"/>
      <c r="AV156" s="95"/>
      <c r="AW156" s="192">
        <f t="shared" si="2"/>
        <v>9000</v>
      </c>
    </row>
    <row r="157" spans="1:49" ht="15.75" x14ac:dyDescent="0.25">
      <c r="A157" s="95">
        <v>142</v>
      </c>
      <c r="B157" s="95" t="s">
        <v>1067</v>
      </c>
      <c r="C157" s="95" t="s">
        <v>1013</v>
      </c>
      <c r="D157" s="95" t="s">
        <v>1014</v>
      </c>
      <c r="E157" s="95">
        <v>10</v>
      </c>
      <c r="F157" s="95" t="s">
        <v>1015</v>
      </c>
      <c r="G157" s="95"/>
      <c r="H157" s="95"/>
      <c r="I157" s="175" t="s">
        <v>1014</v>
      </c>
      <c r="J157" s="176">
        <v>10</v>
      </c>
      <c r="K157" s="175" t="s">
        <v>1015</v>
      </c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/>
      <c r="AN157" s="95"/>
      <c r="AO157" s="95"/>
      <c r="AP157" s="95"/>
      <c r="AQ157" s="95"/>
      <c r="AR157" s="95"/>
      <c r="AS157" s="95"/>
      <c r="AT157" s="95"/>
      <c r="AU157" s="95"/>
      <c r="AV157" s="95"/>
      <c r="AW157" s="192">
        <f t="shared" si="2"/>
        <v>25000</v>
      </c>
    </row>
    <row r="158" spans="1:49" ht="15.75" x14ac:dyDescent="0.25">
      <c r="A158" s="95">
        <v>143</v>
      </c>
      <c r="B158" s="95" t="s">
        <v>1090</v>
      </c>
      <c r="C158" s="95" t="s">
        <v>1003</v>
      </c>
      <c r="D158" s="95" t="s">
        <v>1004</v>
      </c>
      <c r="E158" s="95">
        <v>1</v>
      </c>
      <c r="F158" s="95" t="s">
        <v>1004</v>
      </c>
      <c r="G158" s="95"/>
      <c r="H158" s="95"/>
      <c r="I158" s="175" t="s">
        <v>1004</v>
      </c>
      <c r="J158" s="176">
        <v>1</v>
      </c>
      <c r="K158" s="175" t="s">
        <v>1004</v>
      </c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  <c r="AL158" s="95"/>
      <c r="AM158" s="95"/>
      <c r="AN158" s="95"/>
      <c r="AO158" s="95"/>
      <c r="AP158" s="95"/>
      <c r="AQ158" s="95"/>
      <c r="AR158" s="95"/>
      <c r="AS158" s="95"/>
      <c r="AT158" s="95"/>
      <c r="AU158" s="95"/>
      <c r="AV158" s="95"/>
      <c r="AW158" s="192">
        <f t="shared" si="2"/>
        <v>27500</v>
      </c>
    </row>
    <row r="159" spans="1:49" ht="15.75" x14ac:dyDescent="0.25">
      <c r="A159" s="95">
        <v>144</v>
      </c>
      <c r="B159" s="95" t="s">
        <v>1090</v>
      </c>
      <c r="C159" s="95" t="s">
        <v>302</v>
      </c>
      <c r="D159" s="95" t="s">
        <v>1027</v>
      </c>
      <c r="E159" s="95">
        <v>10</v>
      </c>
      <c r="F159" s="95" t="s">
        <v>1010</v>
      </c>
      <c r="G159" s="95"/>
      <c r="H159" s="95"/>
      <c r="I159" s="175" t="s">
        <v>1027</v>
      </c>
      <c r="J159" s="176">
        <v>10</v>
      </c>
      <c r="K159" s="175" t="s">
        <v>1010</v>
      </c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  <c r="AL159" s="95"/>
      <c r="AM159" s="95"/>
      <c r="AN159" s="95"/>
      <c r="AO159" s="95"/>
      <c r="AP159" s="95"/>
      <c r="AQ159" s="95"/>
      <c r="AR159" s="95"/>
      <c r="AS159" s="95"/>
      <c r="AT159" s="95"/>
      <c r="AU159" s="95"/>
      <c r="AV159" s="95"/>
      <c r="AW159" s="192">
        <f t="shared" si="2"/>
        <v>15000</v>
      </c>
    </row>
    <row r="160" spans="1:49" ht="15.75" x14ac:dyDescent="0.25">
      <c r="A160" s="95">
        <v>145</v>
      </c>
      <c r="B160" s="95" t="s">
        <v>1090</v>
      </c>
      <c r="C160" s="95" t="s">
        <v>1033</v>
      </c>
      <c r="D160" s="95" t="s">
        <v>988</v>
      </c>
      <c r="E160" s="95">
        <v>10</v>
      </c>
      <c r="F160" s="95" t="s">
        <v>989</v>
      </c>
      <c r="G160" s="95"/>
      <c r="H160" s="95"/>
      <c r="I160" s="175" t="s">
        <v>988</v>
      </c>
      <c r="J160" s="176">
        <v>10</v>
      </c>
      <c r="K160" s="175" t="s">
        <v>989</v>
      </c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192">
        <f t="shared" si="2"/>
        <v>4000</v>
      </c>
    </row>
    <row r="161" spans="1:49" ht="15.75" x14ac:dyDescent="0.25">
      <c r="A161" s="95">
        <v>146</v>
      </c>
      <c r="B161" s="95" t="s">
        <v>1090</v>
      </c>
      <c r="C161" s="95" t="s">
        <v>1091</v>
      </c>
      <c r="D161" s="95" t="s">
        <v>999</v>
      </c>
      <c r="E161" s="95">
        <v>10</v>
      </c>
      <c r="F161" s="95" t="s">
        <v>1000</v>
      </c>
      <c r="G161" s="95"/>
      <c r="H161" s="95"/>
      <c r="I161" s="175" t="s">
        <v>999</v>
      </c>
      <c r="J161" s="176">
        <v>10</v>
      </c>
      <c r="K161" s="175" t="s">
        <v>1000</v>
      </c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  <c r="AL161" s="95"/>
      <c r="AM161" s="95"/>
      <c r="AN161" s="95"/>
      <c r="AO161" s="95"/>
      <c r="AP161" s="95"/>
      <c r="AQ161" s="95"/>
      <c r="AR161" s="95"/>
      <c r="AS161" s="95"/>
      <c r="AT161" s="95"/>
      <c r="AU161" s="95"/>
      <c r="AV161" s="95"/>
      <c r="AW161" s="192">
        <f t="shared" si="2"/>
        <v>2000</v>
      </c>
    </row>
    <row r="162" spans="1:49" ht="15.75" x14ac:dyDescent="0.25">
      <c r="A162" s="95">
        <v>147</v>
      </c>
      <c r="B162" s="95" t="s">
        <v>1090</v>
      </c>
      <c r="C162" s="95" t="s">
        <v>1089</v>
      </c>
      <c r="D162" s="95" t="s">
        <v>1043</v>
      </c>
      <c r="E162" s="95">
        <v>15</v>
      </c>
      <c r="F162" s="95" t="s">
        <v>1092</v>
      </c>
      <c r="G162" s="95"/>
      <c r="H162" s="95"/>
      <c r="I162" s="175" t="s">
        <v>1043</v>
      </c>
      <c r="J162" s="176">
        <v>15</v>
      </c>
      <c r="K162" s="175" t="s">
        <v>1092</v>
      </c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  <c r="AL162" s="95"/>
      <c r="AM162" s="95"/>
      <c r="AN162" s="95"/>
      <c r="AO162" s="95"/>
      <c r="AP162" s="95"/>
      <c r="AQ162" s="95"/>
      <c r="AR162" s="95"/>
      <c r="AS162" s="95"/>
      <c r="AT162" s="95"/>
      <c r="AU162" s="95"/>
      <c r="AV162" s="95"/>
      <c r="AW162" s="192">
        <f t="shared" si="2"/>
        <v>13500</v>
      </c>
    </row>
    <row r="163" spans="1:49" ht="15.75" x14ac:dyDescent="0.25">
      <c r="A163" s="95">
        <v>148</v>
      </c>
      <c r="B163" s="95" t="s">
        <v>1090</v>
      </c>
      <c r="C163" s="95" t="s">
        <v>1056</v>
      </c>
      <c r="D163" s="95" t="s">
        <v>1048</v>
      </c>
      <c r="E163" s="95">
        <v>10</v>
      </c>
      <c r="F163" s="95" t="s">
        <v>1012</v>
      </c>
      <c r="G163" s="95"/>
      <c r="H163" s="95"/>
      <c r="I163" s="175" t="s">
        <v>1048</v>
      </c>
      <c r="J163" s="176">
        <v>10</v>
      </c>
      <c r="K163" s="175" t="s">
        <v>1012</v>
      </c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  <c r="AL163" s="95"/>
      <c r="AM163" s="95"/>
      <c r="AN163" s="95"/>
      <c r="AO163" s="95"/>
      <c r="AP163" s="95"/>
      <c r="AQ163" s="95"/>
      <c r="AR163" s="95"/>
      <c r="AS163" s="95"/>
      <c r="AT163" s="95"/>
      <c r="AU163" s="95"/>
      <c r="AV163" s="95"/>
      <c r="AW163" s="192">
        <f t="shared" si="2"/>
        <v>6000</v>
      </c>
    </row>
    <row r="164" spans="1:49" ht="15.75" x14ac:dyDescent="0.25">
      <c r="A164" s="95">
        <v>149</v>
      </c>
      <c r="B164" s="95" t="s">
        <v>1090</v>
      </c>
      <c r="C164" s="95" t="s">
        <v>1093</v>
      </c>
      <c r="D164" s="95" t="s">
        <v>999</v>
      </c>
      <c r="E164" s="95">
        <v>10</v>
      </c>
      <c r="F164" s="95" t="s">
        <v>1000</v>
      </c>
      <c r="G164" s="95"/>
      <c r="H164" s="95"/>
      <c r="I164" s="175" t="s">
        <v>999</v>
      </c>
      <c r="J164" s="176">
        <v>10</v>
      </c>
      <c r="K164" s="175" t="s">
        <v>1000</v>
      </c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192">
        <f t="shared" si="2"/>
        <v>2000</v>
      </c>
    </row>
    <row r="165" spans="1:49" ht="15.75" x14ac:dyDescent="0.25">
      <c r="A165" s="95">
        <v>150</v>
      </c>
      <c r="B165" s="95" t="s">
        <v>1090</v>
      </c>
      <c r="C165" s="95" t="s">
        <v>1001</v>
      </c>
      <c r="D165" s="95" t="s">
        <v>995</v>
      </c>
      <c r="E165" s="95">
        <v>30</v>
      </c>
      <c r="F165" s="95" t="s">
        <v>1002</v>
      </c>
      <c r="G165" s="95"/>
      <c r="H165" s="95"/>
      <c r="I165" s="175" t="s">
        <v>995</v>
      </c>
      <c r="J165" s="176">
        <v>30</v>
      </c>
      <c r="K165" s="175" t="s">
        <v>1002</v>
      </c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  <c r="AL165" s="95"/>
      <c r="AM165" s="95"/>
      <c r="AN165" s="95"/>
      <c r="AO165" s="95"/>
      <c r="AP165" s="95"/>
      <c r="AQ165" s="95"/>
      <c r="AR165" s="95"/>
      <c r="AS165" s="95"/>
      <c r="AT165" s="95"/>
      <c r="AU165" s="95"/>
      <c r="AV165" s="95"/>
      <c r="AW165" s="192">
        <f t="shared" si="2"/>
        <v>9000</v>
      </c>
    </row>
    <row r="166" spans="1:49" ht="15.75" x14ac:dyDescent="0.25">
      <c r="A166" s="95">
        <v>151</v>
      </c>
      <c r="B166" s="95" t="s">
        <v>1090</v>
      </c>
      <c r="C166" s="95" t="s">
        <v>1094</v>
      </c>
      <c r="D166" s="95" t="s">
        <v>1009</v>
      </c>
      <c r="E166" s="95">
        <v>6</v>
      </c>
      <c r="F166" s="95" t="s">
        <v>996</v>
      </c>
      <c r="G166" s="95"/>
      <c r="H166" s="95"/>
      <c r="I166" s="175" t="s">
        <v>1009</v>
      </c>
      <c r="J166" s="176">
        <v>6</v>
      </c>
      <c r="K166" s="175" t="s">
        <v>996</v>
      </c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  <c r="AP166" s="95"/>
      <c r="AQ166" s="95"/>
      <c r="AR166" s="95"/>
      <c r="AS166" s="95"/>
      <c r="AT166" s="95"/>
      <c r="AU166" s="95"/>
      <c r="AV166" s="95"/>
      <c r="AW166" s="192">
        <f t="shared" si="2"/>
        <v>3000</v>
      </c>
    </row>
    <row r="167" spans="1:49" ht="15.75" x14ac:dyDescent="0.25">
      <c r="A167" s="95">
        <v>152</v>
      </c>
      <c r="B167" s="95" t="s">
        <v>1090</v>
      </c>
      <c r="C167" s="95" t="s">
        <v>1045</v>
      </c>
      <c r="D167" s="95" t="s">
        <v>1017</v>
      </c>
      <c r="E167" s="95">
        <v>1</v>
      </c>
      <c r="F167" s="95" t="s">
        <v>1017</v>
      </c>
      <c r="G167" s="95"/>
      <c r="H167" s="95"/>
      <c r="I167" s="175" t="s">
        <v>1017</v>
      </c>
      <c r="J167" s="176">
        <v>1</v>
      </c>
      <c r="K167" s="175" t="s">
        <v>1017</v>
      </c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  <c r="AP167" s="95"/>
      <c r="AQ167" s="95"/>
      <c r="AR167" s="95"/>
      <c r="AS167" s="95"/>
      <c r="AT167" s="95"/>
      <c r="AU167" s="95"/>
      <c r="AV167" s="95"/>
      <c r="AW167" s="192">
        <f t="shared" si="2"/>
        <v>5000</v>
      </c>
    </row>
    <row r="168" spans="1:49" ht="15.75" x14ac:dyDescent="0.25">
      <c r="A168" s="95">
        <v>153</v>
      </c>
      <c r="B168" s="95" t="s">
        <v>1090</v>
      </c>
      <c r="C168" s="95" t="s">
        <v>1041</v>
      </c>
      <c r="D168" s="95" t="s">
        <v>1042</v>
      </c>
      <c r="E168" s="95">
        <v>1</v>
      </c>
      <c r="F168" s="95" t="s">
        <v>1042</v>
      </c>
      <c r="G168" s="95"/>
      <c r="H168" s="95"/>
      <c r="I168" s="175" t="s">
        <v>1042</v>
      </c>
      <c r="J168" s="176">
        <v>1</v>
      </c>
      <c r="K168" s="175" t="s">
        <v>1042</v>
      </c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  <c r="AL168" s="95"/>
      <c r="AM168" s="95"/>
      <c r="AN168" s="95"/>
      <c r="AO168" s="95"/>
      <c r="AP168" s="95"/>
      <c r="AQ168" s="95"/>
      <c r="AR168" s="95"/>
      <c r="AS168" s="95"/>
      <c r="AT168" s="95"/>
      <c r="AU168" s="95"/>
      <c r="AV168" s="95"/>
      <c r="AW168" s="192">
        <f t="shared" si="2"/>
        <v>13700</v>
      </c>
    </row>
    <row r="169" spans="1:49" ht="15.75" x14ac:dyDescent="0.25">
      <c r="A169" s="95">
        <v>154</v>
      </c>
      <c r="B169" s="95" t="s">
        <v>1090</v>
      </c>
      <c r="C169" s="95" t="s">
        <v>1016</v>
      </c>
      <c r="D169" s="95" t="s">
        <v>1009</v>
      </c>
      <c r="E169" s="95">
        <v>10</v>
      </c>
      <c r="F169" s="95" t="s">
        <v>1017</v>
      </c>
      <c r="G169" s="95"/>
      <c r="H169" s="95"/>
      <c r="I169" s="175" t="s">
        <v>1009</v>
      </c>
      <c r="J169" s="176">
        <v>10</v>
      </c>
      <c r="K169" s="175" t="s">
        <v>1017</v>
      </c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  <c r="AL169" s="95"/>
      <c r="AM169" s="95"/>
      <c r="AN169" s="95"/>
      <c r="AO169" s="95"/>
      <c r="AP169" s="95"/>
      <c r="AQ169" s="95"/>
      <c r="AR169" s="95"/>
      <c r="AS169" s="95"/>
      <c r="AT169" s="95"/>
      <c r="AU169" s="95"/>
      <c r="AV169" s="95"/>
      <c r="AW169" s="192">
        <f t="shared" si="2"/>
        <v>5000</v>
      </c>
    </row>
    <row r="170" spans="1:49" ht="15.75" x14ac:dyDescent="0.25">
      <c r="A170" s="95">
        <v>155</v>
      </c>
      <c r="B170" s="95" t="s">
        <v>1090</v>
      </c>
      <c r="C170" s="95" t="s">
        <v>1078</v>
      </c>
      <c r="D170" s="95" t="s">
        <v>999</v>
      </c>
      <c r="E170" s="95">
        <v>10</v>
      </c>
      <c r="F170" s="95" t="s">
        <v>1000</v>
      </c>
      <c r="G170" s="95"/>
      <c r="H170" s="95"/>
      <c r="I170" s="175" t="s">
        <v>999</v>
      </c>
      <c r="J170" s="176">
        <v>10</v>
      </c>
      <c r="K170" s="175" t="s">
        <v>1000</v>
      </c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  <c r="AL170" s="95"/>
      <c r="AM170" s="95"/>
      <c r="AN170" s="95"/>
      <c r="AO170" s="95"/>
      <c r="AP170" s="95"/>
      <c r="AQ170" s="95"/>
      <c r="AR170" s="95"/>
      <c r="AS170" s="95"/>
      <c r="AT170" s="95"/>
      <c r="AU170" s="95"/>
      <c r="AV170" s="95"/>
      <c r="AW170" s="192">
        <f t="shared" si="2"/>
        <v>2000</v>
      </c>
    </row>
    <row r="171" spans="1:49" ht="15.75" x14ac:dyDescent="0.25">
      <c r="A171" s="95">
        <v>156</v>
      </c>
      <c r="B171" s="95" t="s">
        <v>1090</v>
      </c>
      <c r="C171" s="95" t="s">
        <v>1056</v>
      </c>
      <c r="D171" s="95" t="s">
        <v>1048</v>
      </c>
      <c r="E171" s="95">
        <v>10</v>
      </c>
      <c r="F171" s="95" t="s">
        <v>1012</v>
      </c>
      <c r="G171" s="95"/>
      <c r="H171" s="95"/>
      <c r="I171" s="175" t="s">
        <v>1048</v>
      </c>
      <c r="J171" s="176">
        <v>10</v>
      </c>
      <c r="K171" s="175" t="s">
        <v>1012</v>
      </c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  <c r="AL171" s="95"/>
      <c r="AM171" s="95"/>
      <c r="AN171" s="95"/>
      <c r="AO171" s="95"/>
      <c r="AP171" s="95"/>
      <c r="AQ171" s="95"/>
      <c r="AR171" s="95"/>
      <c r="AS171" s="95"/>
      <c r="AT171" s="95"/>
      <c r="AU171" s="95"/>
      <c r="AV171" s="95"/>
      <c r="AW171" s="192">
        <f t="shared" si="2"/>
        <v>6000</v>
      </c>
    </row>
    <row r="172" spans="1:49" ht="15.75" x14ac:dyDescent="0.25">
      <c r="A172" s="95">
        <v>157</v>
      </c>
      <c r="B172" s="95" t="s">
        <v>1090</v>
      </c>
      <c r="C172" s="95" t="s">
        <v>521</v>
      </c>
      <c r="D172" s="95" t="s">
        <v>999</v>
      </c>
      <c r="E172" s="95">
        <v>1</v>
      </c>
      <c r="F172" s="95" t="s">
        <v>999</v>
      </c>
      <c r="G172" s="95"/>
      <c r="H172" s="95"/>
      <c r="I172" s="175" t="s">
        <v>999</v>
      </c>
      <c r="J172" s="176">
        <v>1</v>
      </c>
      <c r="K172" s="175" t="s">
        <v>999</v>
      </c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  <c r="AL172" s="95"/>
      <c r="AM172" s="95"/>
      <c r="AN172" s="95"/>
      <c r="AO172" s="95"/>
      <c r="AP172" s="95"/>
      <c r="AQ172" s="95"/>
      <c r="AR172" s="95"/>
      <c r="AS172" s="95"/>
      <c r="AT172" s="95"/>
      <c r="AU172" s="95"/>
      <c r="AV172" s="95"/>
      <c r="AW172" s="192">
        <f t="shared" si="2"/>
        <v>200</v>
      </c>
    </row>
    <row r="173" spans="1:49" ht="15.75" x14ac:dyDescent="0.25">
      <c r="A173" s="95">
        <v>158</v>
      </c>
      <c r="B173" s="95" t="s">
        <v>1090</v>
      </c>
      <c r="C173" s="95" t="s">
        <v>1095</v>
      </c>
      <c r="D173" s="95" t="s">
        <v>1039</v>
      </c>
      <c r="E173" s="95">
        <v>1</v>
      </c>
      <c r="F173" s="95" t="s">
        <v>1039</v>
      </c>
      <c r="G173" s="95"/>
      <c r="H173" s="95"/>
      <c r="I173" s="175" t="s">
        <v>1039</v>
      </c>
      <c r="J173" s="176">
        <v>1</v>
      </c>
      <c r="K173" s="175" t="s">
        <v>1039</v>
      </c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  <c r="AL173" s="95"/>
      <c r="AM173" s="95"/>
      <c r="AN173" s="95"/>
      <c r="AO173" s="95"/>
      <c r="AP173" s="95"/>
      <c r="AQ173" s="95"/>
      <c r="AR173" s="95"/>
      <c r="AS173" s="95"/>
      <c r="AT173" s="95"/>
      <c r="AU173" s="95"/>
      <c r="AV173" s="95"/>
      <c r="AW173" s="192">
        <f t="shared" si="2"/>
        <v>700</v>
      </c>
    </row>
    <row r="174" spans="1:49" ht="15.75" x14ac:dyDescent="0.25">
      <c r="A174" s="95">
        <v>159</v>
      </c>
      <c r="B174" s="95" t="s">
        <v>1090</v>
      </c>
      <c r="C174" s="95" t="s">
        <v>1030</v>
      </c>
      <c r="D174" s="95" t="s">
        <v>1096</v>
      </c>
      <c r="E174" s="95">
        <v>10</v>
      </c>
      <c r="F174" s="95" t="s">
        <v>1007</v>
      </c>
      <c r="G174" s="95"/>
      <c r="H174" s="95"/>
      <c r="I174" s="175" t="s">
        <v>1096</v>
      </c>
      <c r="J174" s="176">
        <v>10</v>
      </c>
      <c r="K174" s="175" t="s">
        <v>1007</v>
      </c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  <c r="AL174" s="95"/>
      <c r="AM174" s="95"/>
      <c r="AN174" s="95"/>
      <c r="AO174" s="95"/>
      <c r="AP174" s="95"/>
      <c r="AQ174" s="95"/>
      <c r="AR174" s="95"/>
      <c r="AS174" s="95"/>
      <c r="AT174" s="95"/>
      <c r="AU174" s="95"/>
      <c r="AV174" s="95"/>
      <c r="AW174" s="192">
        <f t="shared" si="2"/>
        <v>33000</v>
      </c>
    </row>
    <row r="175" spans="1:49" ht="15.75" x14ac:dyDescent="0.25">
      <c r="A175" s="95">
        <v>160</v>
      </c>
      <c r="B175" s="95" t="s">
        <v>1090</v>
      </c>
      <c r="C175" s="95" t="s">
        <v>1097</v>
      </c>
      <c r="D175" s="95" t="s">
        <v>988</v>
      </c>
      <c r="E175" s="95">
        <v>10</v>
      </c>
      <c r="F175" s="95" t="s">
        <v>989</v>
      </c>
      <c r="G175" s="95"/>
      <c r="H175" s="95"/>
      <c r="I175" s="175" t="s">
        <v>988</v>
      </c>
      <c r="J175" s="176">
        <v>10</v>
      </c>
      <c r="K175" s="175" t="s">
        <v>989</v>
      </c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5"/>
      <c r="AT175" s="95"/>
      <c r="AU175" s="95"/>
      <c r="AV175" s="95"/>
      <c r="AW175" s="192">
        <f t="shared" si="2"/>
        <v>4000</v>
      </c>
    </row>
    <row r="176" spans="1:49" ht="15.75" x14ac:dyDescent="0.25">
      <c r="A176" s="95">
        <v>161</v>
      </c>
      <c r="B176" s="95" t="s">
        <v>1090</v>
      </c>
      <c r="C176" s="95" t="s">
        <v>1030</v>
      </c>
      <c r="D176" s="95" t="s">
        <v>1088</v>
      </c>
      <c r="E176" s="95">
        <v>10</v>
      </c>
      <c r="F176" s="95" t="s">
        <v>1098</v>
      </c>
      <c r="G176" s="95"/>
      <c r="H176" s="95"/>
      <c r="I176" s="175" t="s">
        <v>1088</v>
      </c>
      <c r="J176" s="176">
        <v>10</v>
      </c>
      <c r="K176" s="175" t="s">
        <v>1098</v>
      </c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  <c r="AL176" s="95"/>
      <c r="AM176" s="95"/>
      <c r="AN176" s="95"/>
      <c r="AO176" s="95"/>
      <c r="AP176" s="95"/>
      <c r="AQ176" s="95"/>
      <c r="AR176" s="95"/>
      <c r="AS176" s="95"/>
      <c r="AT176" s="95"/>
      <c r="AU176" s="95"/>
      <c r="AV176" s="95"/>
      <c r="AW176" s="192">
        <f t="shared" si="2"/>
        <v>36000</v>
      </c>
    </row>
    <row r="177" spans="1:49" ht="15.75" x14ac:dyDescent="0.25">
      <c r="A177" s="95">
        <v>162</v>
      </c>
      <c r="B177" s="95" t="s">
        <v>1090</v>
      </c>
      <c r="C177" s="95" t="s">
        <v>1001</v>
      </c>
      <c r="D177" s="95" t="s">
        <v>995</v>
      </c>
      <c r="E177" s="95">
        <v>12</v>
      </c>
      <c r="F177" s="95" t="s">
        <v>1088</v>
      </c>
      <c r="G177" s="95"/>
      <c r="H177" s="95"/>
      <c r="I177" s="175" t="s">
        <v>995</v>
      </c>
      <c r="J177" s="176">
        <v>12</v>
      </c>
      <c r="K177" s="175" t="s">
        <v>1088</v>
      </c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  <c r="AP177" s="95"/>
      <c r="AQ177" s="95"/>
      <c r="AR177" s="95"/>
      <c r="AS177" s="95"/>
      <c r="AT177" s="95"/>
      <c r="AU177" s="95"/>
      <c r="AV177" s="95"/>
      <c r="AW177" s="192">
        <f t="shared" si="2"/>
        <v>3600</v>
      </c>
    </row>
    <row r="178" spans="1:49" ht="15.75" x14ac:dyDescent="0.25">
      <c r="A178" s="95">
        <v>163</v>
      </c>
      <c r="B178" s="95" t="s">
        <v>1090</v>
      </c>
      <c r="C178" s="95" t="s">
        <v>1081</v>
      </c>
      <c r="D178" s="95" t="s">
        <v>1082</v>
      </c>
      <c r="E178" s="95">
        <v>1</v>
      </c>
      <c r="F178" s="95" t="s">
        <v>1082</v>
      </c>
      <c r="G178" s="95"/>
      <c r="H178" s="95"/>
      <c r="I178" s="175" t="s">
        <v>1082</v>
      </c>
      <c r="J178" s="176">
        <v>1</v>
      </c>
      <c r="K178" s="175" t="s">
        <v>1082</v>
      </c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  <c r="AP178" s="95"/>
      <c r="AQ178" s="95"/>
      <c r="AR178" s="95"/>
      <c r="AS178" s="95"/>
      <c r="AT178" s="95"/>
      <c r="AU178" s="95"/>
      <c r="AV178" s="95"/>
      <c r="AW178" s="192">
        <f t="shared" si="2"/>
        <v>30300</v>
      </c>
    </row>
    <row r="179" spans="1:49" ht="15.75" x14ac:dyDescent="0.25">
      <c r="A179" s="95">
        <v>164</v>
      </c>
      <c r="B179" s="95" t="s">
        <v>1090</v>
      </c>
      <c r="C179" s="95" t="s">
        <v>778</v>
      </c>
      <c r="D179" s="95" t="s">
        <v>1043</v>
      </c>
      <c r="E179" s="95">
        <v>10</v>
      </c>
      <c r="F179" s="95" t="s">
        <v>1002</v>
      </c>
      <c r="G179" s="95"/>
      <c r="H179" s="95"/>
      <c r="I179" s="175" t="s">
        <v>1043</v>
      </c>
      <c r="J179" s="176">
        <v>10</v>
      </c>
      <c r="K179" s="175" t="s">
        <v>1002</v>
      </c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  <c r="AL179" s="95"/>
      <c r="AM179" s="95"/>
      <c r="AN179" s="95"/>
      <c r="AO179" s="95"/>
      <c r="AP179" s="95"/>
      <c r="AQ179" s="95"/>
      <c r="AR179" s="95"/>
      <c r="AS179" s="95"/>
      <c r="AT179" s="95"/>
      <c r="AU179" s="95"/>
      <c r="AV179" s="95"/>
      <c r="AW179" s="192">
        <f t="shared" si="2"/>
        <v>9000</v>
      </c>
    </row>
    <row r="180" spans="1:49" ht="15.75" x14ac:dyDescent="0.25">
      <c r="A180" s="95">
        <v>165</v>
      </c>
      <c r="B180" s="95" t="s">
        <v>1090</v>
      </c>
      <c r="C180" s="95" t="s">
        <v>1080</v>
      </c>
      <c r="D180" s="95" t="s">
        <v>995</v>
      </c>
      <c r="E180" s="95">
        <v>10</v>
      </c>
      <c r="F180" s="95" t="s">
        <v>996</v>
      </c>
      <c r="G180" s="95"/>
      <c r="H180" s="95"/>
      <c r="I180" s="175" t="s">
        <v>995</v>
      </c>
      <c r="J180" s="176">
        <v>10</v>
      </c>
      <c r="K180" s="175" t="s">
        <v>996</v>
      </c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  <c r="AL180" s="95"/>
      <c r="AM180" s="95"/>
      <c r="AN180" s="95"/>
      <c r="AO180" s="95"/>
      <c r="AP180" s="95"/>
      <c r="AQ180" s="95"/>
      <c r="AR180" s="95"/>
      <c r="AS180" s="95"/>
      <c r="AT180" s="95"/>
      <c r="AU180" s="95"/>
      <c r="AV180" s="95"/>
      <c r="AW180" s="192">
        <f t="shared" si="2"/>
        <v>3000</v>
      </c>
    </row>
    <row r="181" spans="1:49" ht="15.75" x14ac:dyDescent="0.25">
      <c r="A181" s="95">
        <v>166</v>
      </c>
      <c r="B181" s="95" t="s">
        <v>1090</v>
      </c>
      <c r="C181" s="95" t="s">
        <v>1099</v>
      </c>
      <c r="D181" s="95" t="s">
        <v>999</v>
      </c>
      <c r="E181" s="95">
        <v>8</v>
      </c>
      <c r="F181" s="95" t="s">
        <v>1083</v>
      </c>
      <c r="G181" s="95"/>
      <c r="H181" s="95"/>
      <c r="I181" s="175" t="s">
        <v>999</v>
      </c>
      <c r="J181" s="176">
        <v>8</v>
      </c>
      <c r="K181" s="175" t="s">
        <v>1083</v>
      </c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  <c r="AL181" s="95"/>
      <c r="AM181" s="95"/>
      <c r="AN181" s="95"/>
      <c r="AO181" s="95"/>
      <c r="AP181" s="95"/>
      <c r="AQ181" s="95"/>
      <c r="AR181" s="95"/>
      <c r="AS181" s="95"/>
      <c r="AT181" s="95"/>
      <c r="AU181" s="95"/>
      <c r="AV181" s="95"/>
      <c r="AW181" s="192">
        <f t="shared" si="2"/>
        <v>1600</v>
      </c>
    </row>
    <row r="182" spans="1:49" ht="15.75" x14ac:dyDescent="0.25">
      <c r="A182" s="95">
        <v>167</v>
      </c>
      <c r="B182" s="95" t="s">
        <v>1090</v>
      </c>
      <c r="C182" s="95" t="s">
        <v>1016</v>
      </c>
      <c r="D182" s="95" t="s">
        <v>1009</v>
      </c>
      <c r="E182" s="95">
        <v>10</v>
      </c>
      <c r="F182" s="95" t="s">
        <v>1017</v>
      </c>
      <c r="G182" s="95"/>
      <c r="H182" s="95"/>
      <c r="I182" s="175" t="s">
        <v>1009</v>
      </c>
      <c r="J182" s="176">
        <v>10</v>
      </c>
      <c r="K182" s="175" t="s">
        <v>1017</v>
      </c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  <c r="AL182" s="95"/>
      <c r="AM182" s="95"/>
      <c r="AN182" s="95"/>
      <c r="AO182" s="95"/>
      <c r="AP182" s="95"/>
      <c r="AQ182" s="95"/>
      <c r="AR182" s="95"/>
      <c r="AS182" s="95"/>
      <c r="AT182" s="95"/>
      <c r="AU182" s="95"/>
      <c r="AV182" s="95"/>
      <c r="AW182" s="192">
        <f t="shared" si="2"/>
        <v>5000</v>
      </c>
    </row>
    <row r="183" spans="1:49" ht="15.75" x14ac:dyDescent="0.25">
      <c r="A183" s="95">
        <v>168</v>
      </c>
      <c r="B183" s="95" t="s">
        <v>1090</v>
      </c>
      <c r="C183" s="95" t="s">
        <v>1100</v>
      </c>
      <c r="D183" s="95" t="s">
        <v>999</v>
      </c>
      <c r="E183" s="95">
        <v>10</v>
      </c>
      <c r="F183" s="95" t="s">
        <v>1000</v>
      </c>
      <c r="G183" s="95"/>
      <c r="H183" s="95"/>
      <c r="I183" s="175" t="s">
        <v>999</v>
      </c>
      <c r="J183" s="176">
        <v>10</v>
      </c>
      <c r="K183" s="175" t="s">
        <v>1000</v>
      </c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  <c r="AL183" s="95"/>
      <c r="AM183" s="95"/>
      <c r="AN183" s="95"/>
      <c r="AO183" s="95"/>
      <c r="AP183" s="95"/>
      <c r="AQ183" s="95"/>
      <c r="AR183" s="95"/>
      <c r="AS183" s="95"/>
      <c r="AT183" s="95"/>
      <c r="AU183" s="95"/>
      <c r="AV183" s="95"/>
      <c r="AW183" s="192">
        <f t="shared" si="2"/>
        <v>2000</v>
      </c>
    </row>
    <row r="184" spans="1:49" ht="15.75" x14ac:dyDescent="0.25">
      <c r="A184" s="95">
        <v>169</v>
      </c>
      <c r="B184" s="95" t="s">
        <v>1090</v>
      </c>
      <c r="C184" s="95" t="s">
        <v>1068</v>
      </c>
      <c r="D184" s="95" t="s">
        <v>999</v>
      </c>
      <c r="E184" s="95">
        <v>15</v>
      </c>
      <c r="F184" s="95" t="s">
        <v>996</v>
      </c>
      <c r="G184" s="95"/>
      <c r="H184" s="95"/>
      <c r="I184" s="175" t="s">
        <v>999</v>
      </c>
      <c r="J184" s="176">
        <v>15</v>
      </c>
      <c r="K184" s="175" t="s">
        <v>996</v>
      </c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  <c r="AL184" s="95"/>
      <c r="AM184" s="95"/>
      <c r="AN184" s="95"/>
      <c r="AO184" s="95"/>
      <c r="AP184" s="95"/>
      <c r="AQ184" s="95"/>
      <c r="AR184" s="95"/>
      <c r="AS184" s="95"/>
      <c r="AT184" s="95"/>
      <c r="AU184" s="95"/>
      <c r="AV184" s="95"/>
      <c r="AW184" s="192">
        <f t="shared" si="2"/>
        <v>3000</v>
      </c>
    </row>
    <row r="185" spans="1:49" ht="15.75" x14ac:dyDescent="0.25">
      <c r="A185" s="95">
        <v>170</v>
      </c>
      <c r="B185" s="95" t="s">
        <v>1090</v>
      </c>
      <c r="C185" s="95" t="s">
        <v>1101</v>
      </c>
      <c r="D185" s="95" t="s">
        <v>988</v>
      </c>
      <c r="E185" s="95">
        <v>15</v>
      </c>
      <c r="F185" s="95" t="s">
        <v>1012</v>
      </c>
      <c r="G185" s="95"/>
      <c r="H185" s="95"/>
      <c r="I185" s="175" t="s">
        <v>988</v>
      </c>
      <c r="J185" s="176">
        <v>15</v>
      </c>
      <c r="K185" s="175" t="s">
        <v>1012</v>
      </c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  <c r="AL185" s="95"/>
      <c r="AM185" s="95"/>
      <c r="AN185" s="95"/>
      <c r="AO185" s="95"/>
      <c r="AP185" s="95"/>
      <c r="AQ185" s="95"/>
      <c r="AR185" s="95"/>
      <c r="AS185" s="95"/>
      <c r="AT185" s="95"/>
      <c r="AU185" s="95"/>
      <c r="AV185" s="95"/>
      <c r="AW185" s="192">
        <f t="shared" si="2"/>
        <v>6000</v>
      </c>
    </row>
    <row r="186" spans="1:49" ht="15.75" x14ac:dyDescent="0.25">
      <c r="A186" s="95">
        <v>171</v>
      </c>
      <c r="B186" s="95" t="s">
        <v>1090</v>
      </c>
      <c r="C186" s="95" t="s">
        <v>1016</v>
      </c>
      <c r="D186" s="95" t="s">
        <v>1009</v>
      </c>
      <c r="E186" s="95">
        <v>10</v>
      </c>
      <c r="F186" s="95" t="s">
        <v>1017</v>
      </c>
      <c r="G186" s="95"/>
      <c r="H186" s="95"/>
      <c r="I186" s="175" t="s">
        <v>1009</v>
      </c>
      <c r="J186" s="176">
        <v>10</v>
      </c>
      <c r="K186" s="175" t="s">
        <v>1017</v>
      </c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  <c r="AL186" s="95"/>
      <c r="AM186" s="95"/>
      <c r="AN186" s="95"/>
      <c r="AO186" s="95"/>
      <c r="AP186" s="95"/>
      <c r="AQ186" s="95"/>
      <c r="AR186" s="95"/>
      <c r="AS186" s="95"/>
      <c r="AT186" s="95"/>
      <c r="AU186" s="95"/>
      <c r="AV186" s="95"/>
      <c r="AW186" s="192">
        <f t="shared" si="2"/>
        <v>5000</v>
      </c>
    </row>
    <row r="187" spans="1:49" ht="15.75" x14ac:dyDescent="0.25">
      <c r="A187" s="95">
        <v>172</v>
      </c>
      <c r="B187" s="95" t="s">
        <v>1090</v>
      </c>
      <c r="C187" s="95" t="s">
        <v>778</v>
      </c>
      <c r="D187" s="95" t="s">
        <v>1043</v>
      </c>
      <c r="E187" s="95">
        <v>10</v>
      </c>
      <c r="F187" s="95" t="s">
        <v>1002</v>
      </c>
      <c r="G187" s="95"/>
      <c r="H187" s="95"/>
      <c r="I187" s="175" t="s">
        <v>1043</v>
      </c>
      <c r="J187" s="176">
        <v>10</v>
      </c>
      <c r="K187" s="175" t="s">
        <v>1002</v>
      </c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  <c r="AL187" s="95"/>
      <c r="AM187" s="95"/>
      <c r="AN187" s="95"/>
      <c r="AO187" s="95"/>
      <c r="AP187" s="95"/>
      <c r="AQ187" s="95"/>
      <c r="AR187" s="95"/>
      <c r="AS187" s="95"/>
      <c r="AT187" s="95"/>
      <c r="AU187" s="95"/>
      <c r="AV187" s="95"/>
      <c r="AW187" s="192">
        <f t="shared" si="2"/>
        <v>9000</v>
      </c>
    </row>
    <row r="188" spans="1:49" ht="15.75" x14ac:dyDescent="0.25">
      <c r="A188" s="95">
        <v>173</v>
      </c>
      <c r="B188" s="95" t="s">
        <v>1090</v>
      </c>
      <c r="C188" s="95" t="s">
        <v>1047</v>
      </c>
      <c r="D188" s="95" t="s">
        <v>1048</v>
      </c>
      <c r="E188" s="95">
        <v>10</v>
      </c>
      <c r="F188" s="95" t="s">
        <v>1012</v>
      </c>
      <c r="G188" s="95"/>
      <c r="H188" s="95"/>
      <c r="I188" s="175" t="s">
        <v>1048</v>
      </c>
      <c r="J188" s="176">
        <v>10</v>
      </c>
      <c r="K188" s="175" t="s">
        <v>1012</v>
      </c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  <c r="AP188" s="95"/>
      <c r="AQ188" s="95"/>
      <c r="AR188" s="95"/>
      <c r="AS188" s="95"/>
      <c r="AT188" s="95"/>
      <c r="AU188" s="95"/>
      <c r="AV188" s="95"/>
      <c r="AW188" s="192">
        <f t="shared" si="2"/>
        <v>6000</v>
      </c>
    </row>
    <row r="189" spans="1:49" ht="15.75" x14ac:dyDescent="0.25">
      <c r="A189" s="95">
        <v>174</v>
      </c>
      <c r="B189" s="95" t="s">
        <v>1090</v>
      </c>
      <c r="C189" s="95" t="s">
        <v>1016</v>
      </c>
      <c r="D189" s="95" t="s">
        <v>1009</v>
      </c>
      <c r="E189" s="95">
        <v>10</v>
      </c>
      <c r="F189" s="95" t="s">
        <v>1017</v>
      </c>
      <c r="G189" s="95"/>
      <c r="H189" s="95"/>
      <c r="I189" s="175" t="s">
        <v>1009</v>
      </c>
      <c r="J189" s="176">
        <v>10</v>
      </c>
      <c r="K189" s="175" t="s">
        <v>1017</v>
      </c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  <c r="AP189" s="95"/>
      <c r="AQ189" s="95"/>
      <c r="AR189" s="95"/>
      <c r="AS189" s="95"/>
      <c r="AT189" s="95"/>
      <c r="AU189" s="95"/>
      <c r="AV189" s="95"/>
      <c r="AW189" s="192">
        <f t="shared" si="2"/>
        <v>5000</v>
      </c>
    </row>
    <row r="190" spans="1:49" ht="15.75" x14ac:dyDescent="0.25">
      <c r="A190" s="95">
        <v>175</v>
      </c>
      <c r="B190" s="95" t="s">
        <v>1090</v>
      </c>
      <c r="C190" s="95" t="s">
        <v>1013</v>
      </c>
      <c r="D190" s="95" t="s">
        <v>1014</v>
      </c>
      <c r="E190" s="95">
        <v>10</v>
      </c>
      <c r="F190" s="95" t="s">
        <v>1015</v>
      </c>
      <c r="G190" s="95"/>
      <c r="H190" s="95"/>
      <c r="I190" s="175" t="s">
        <v>1014</v>
      </c>
      <c r="J190" s="176">
        <v>10</v>
      </c>
      <c r="K190" s="175" t="s">
        <v>1015</v>
      </c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  <c r="AL190" s="95"/>
      <c r="AM190" s="95"/>
      <c r="AN190" s="95"/>
      <c r="AO190" s="95"/>
      <c r="AP190" s="95"/>
      <c r="AQ190" s="95"/>
      <c r="AR190" s="95"/>
      <c r="AS190" s="95"/>
      <c r="AT190" s="95"/>
      <c r="AU190" s="95"/>
      <c r="AV190" s="95"/>
      <c r="AW190" s="192">
        <f t="shared" si="2"/>
        <v>25000</v>
      </c>
    </row>
    <row r="191" spans="1:49" ht="15.75" x14ac:dyDescent="0.25">
      <c r="A191" s="95">
        <v>176</v>
      </c>
      <c r="B191" s="95" t="s">
        <v>1090</v>
      </c>
      <c r="C191" s="95" t="s">
        <v>1025</v>
      </c>
      <c r="D191" s="95" t="s">
        <v>1026</v>
      </c>
      <c r="E191" s="95">
        <v>1</v>
      </c>
      <c r="F191" s="95" t="s">
        <v>1026</v>
      </c>
      <c r="G191" s="95"/>
      <c r="H191" s="95"/>
      <c r="I191" s="175" t="s">
        <v>1026</v>
      </c>
      <c r="J191" s="176">
        <v>1</v>
      </c>
      <c r="K191" s="175" t="s">
        <v>1026</v>
      </c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  <c r="AL191" s="95"/>
      <c r="AM191" s="95"/>
      <c r="AN191" s="95"/>
      <c r="AO191" s="95"/>
      <c r="AP191" s="95"/>
      <c r="AQ191" s="95"/>
      <c r="AR191" s="95"/>
      <c r="AS191" s="95"/>
      <c r="AT191" s="95"/>
      <c r="AU191" s="95"/>
      <c r="AV191" s="95"/>
      <c r="AW191" s="192">
        <f t="shared" si="2"/>
        <v>15700</v>
      </c>
    </row>
    <row r="192" spans="1:49" ht="15.75" x14ac:dyDescent="0.25">
      <c r="A192" s="95">
        <v>177</v>
      </c>
      <c r="B192" s="95" t="s">
        <v>1090</v>
      </c>
      <c r="C192" s="95" t="s">
        <v>991</v>
      </c>
      <c r="D192" s="95" t="s">
        <v>1014</v>
      </c>
      <c r="E192" s="95">
        <v>10</v>
      </c>
      <c r="F192" s="95" t="s">
        <v>1015</v>
      </c>
      <c r="G192" s="95"/>
      <c r="H192" s="95"/>
      <c r="I192" s="175" t="s">
        <v>1014</v>
      </c>
      <c r="J192" s="176">
        <v>10</v>
      </c>
      <c r="K192" s="175" t="s">
        <v>1015</v>
      </c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  <c r="AL192" s="95"/>
      <c r="AM192" s="95"/>
      <c r="AN192" s="95"/>
      <c r="AO192" s="95"/>
      <c r="AP192" s="95"/>
      <c r="AQ192" s="95"/>
      <c r="AR192" s="95"/>
      <c r="AS192" s="95"/>
      <c r="AT192" s="95"/>
      <c r="AU192" s="95"/>
      <c r="AV192" s="95"/>
      <c r="AW192" s="192">
        <f t="shared" si="2"/>
        <v>25000</v>
      </c>
    </row>
    <row r="193" spans="1:49" ht="15.75" x14ac:dyDescent="0.25">
      <c r="A193" s="95">
        <v>178</v>
      </c>
      <c r="B193" s="95" t="s">
        <v>1090</v>
      </c>
      <c r="C193" s="95" t="s">
        <v>1016</v>
      </c>
      <c r="D193" s="95" t="s">
        <v>1009</v>
      </c>
      <c r="E193" s="95">
        <v>10</v>
      </c>
      <c r="F193" s="95" t="s">
        <v>1017</v>
      </c>
      <c r="G193" s="95"/>
      <c r="H193" s="95"/>
      <c r="I193" s="175" t="s">
        <v>1009</v>
      </c>
      <c r="J193" s="176">
        <v>10</v>
      </c>
      <c r="K193" s="175" t="s">
        <v>1017</v>
      </c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192">
        <f t="shared" si="2"/>
        <v>5000</v>
      </c>
    </row>
    <row r="194" spans="1:49" ht="15.75" x14ac:dyDescent="0.25">
      <c r="A194" s="95">
        <v>179</v>
      </c>
      <c r="B194" s="95" t="s">
        <v>1090</v>
      </c>
      <c r="C194" s="95" t="s">
        <v>778</v>
      </c>
      <c r="D194" s="95" t="s">
        <v>1043</v>
      </c>
      <c r="E194" s="95">
        <v>10</v>
      </c>
      <c r="F194" s="95" t="s">
        <v>1002</v>
      </c>
      <c r="G194" s="95"/>
      <c r="H194" s="95"/>
      <c r="I194" s="175" t="s">
        <v>1043</v>
      </c>
      <c r="J194" s="176">
        <v>10</v>
      </c>
      <c r="K194" s="175" t="s">
        <v>1002</v>
      </c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  <c r="AL194" s="95"/>
      <c r="AM194" s="95"/>
      <c r="AN194" s="95"/>
      <c r="AO194" s="95"/>
      <c r="AP194" s="95"/>
      <c r="AQ194" s="95"/>
      <c r="AR194" s="95"/>
      <c r="AS194" s="95"/>
      <c r="AT194" s="95"/>
      <c r="AU194" s="95"/>
      <c r="AV194" s="95"/>
      <c r="AW194" s="192">
        <f t="shared" si="2"/>
        <v>9000</v>
      </c>
    </row>
    <row r="195" spans="1:49" ht="15.75" x14ac:dyDescent="0.25">
      <c r="A195" s="95">
        <v>180</v>
      </c>
      <c r="B195" s="95" t="s">
        <v>1090</v>
      </c>
      <c r="C195" s="95" t="s">
        <v>994</v>
      </c>
      <c r="D195" s="95" t="s">
        <v>995</v>
      </c>
      <c r="E195" s="95">
        <v>10</v>
      </c>
      <c r="F195" s="95" t="s">
        <v>996</v>
      </c>
      <c r="G195" s="95"/>
      <c r="H195" s="95"/>
      <c r="I195" s="175" t="s">
        <v>995</v>
      </c>
      <c r="J195" s="176">
        <v>10</v>
      </c>
      <c r="K195" s="175" t="s">
        <v>996</v>
      </c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  <c r="AL195" s="95"/>
      <c r="AM195" s="95"/>
      <c r="AN195" s="95"/>
      <c r="AO195" s="95"/>
      <c r="AP195" s="95"/>
      <c r="AQ195" s="95"/>
      <c r="AR195" s="95"/>
      <c r="AS195" s="95"/>
      <c r="AT195" s="95"/>
      <c r="AU195" s="95"/>
      <c r="AV195" s="95"/>
      <c r="AW195" s="192">
        <f t="shared" si="2"/>
        <v>3000</v>
      </c>
    </row>
    <row r="196" spans="1:49" ht="15.75" x14ac:dyDescent="0.25">
      <c r="A196" s="95">
        <v>181</v>
      </c>
      <c r="B196" s="95" t="s">
        <v>1090</v>
      </c>
      <c r="C196" s="95" t="s">
        <v>998</v>
      </c>
      <c r="D196" s="95" t="s">
        <v>999</v>
      </c>
      <c r="E196" s="95">
        <v>10</v>
      </c>
      <c r="F196" s="95" t="s">
        <v>1000</v>
      </c>
      <c r="G196" s="95"/>
      <c r="H196" s="95"/>
      <c r="I196" s="175" t="s">
        <v>999</v>
      </c>
      <c r="J196" s="176">
        <v>10</v>
      </c>
      <c r="K196" s="175" t="s">
        <v>1000</v>
      </c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  <c r="AL196" s="95"/>
      <c r="AM196" s="95"/>
      <c r="AN196" s="95"/>
      <c r="AO196" s="95"/>
      <c r="AP196" s="95"/>
      <c r="AQ196" s="95"/>
      <c r="AR196" s="95"/>
      <c r="AS196" s="95"/>
      <c r="AT196" s="95"/>
      <c r="AU196" s="95"/>
      <c r="AV196" s="95"/>
      <c r="AW196" s="192">
        <f t="shared" si="2"/>
        <v>2000</v>
      </c>
    </row>
    <row r="197" spans="1:49" ht="15.75" x14ac:dyDescent="0.25">
      <c r="A197" s="95">
        <v>182</v>
      </c>
      <c r="B197" s="95" t="s">
        <v>1090</v>
      </c>
      <c r="C197" s="95" t="s">
        <v>1023</v>
      </c>
      <c r="D197" s="95" t="s">
        <v>1009</v>
      </c>
      <c r="E197" s="95">
        <v>30</v>
      </c>
      <c r="F197" s="95" t="s">
        <v>1010</v>
      </c>
      <c r="G197" s="95"/>
      <c r="H197" s="95"/>
      <c r="I197" s="175" t="s">
        <v>1009</v>
      </c>
      <c r="J197" s="176">
        <v>30</v>
      </c>
      <c r="K197" s="175" t="s">
        <v>1010</v>
      </c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  <c r="AL197" s="95"/>
      <c r="AM197" s="95"/>
      <c r="AN197" s="95"/>
      <c r="AO197" s="95"/>
      <c r="AP197" s="95"/>
      <c r="AQ197" s="95"/>
      <c r="AR197" s="95"/>
      <c r="AS197" s="95"/>
      <c r="AT197" s="95"/>
      <c r="AU197" s="95"/>
      <c r="AV197" s="95"/>
      <c r="AW197" s="192">
        <f t="shared" si="2"/>
        <v>15000</v>
      </c>
    </row>
    <row r="198" spans="1:49" ht="15.75" x14ac:dyDescent="0.25">
      <c r="A198" s="95">
        <v>183</v>
      </c>
      <c r="B198" s="95" t="s">
        <v>1090</v>
      </c>
      <c r="C198" s="95" t="s">
        <v>1030</v>
      </c>
      <c r="D198" s="95" t="s">
        <v>1088</v>
      </c>
      <c r="E198" s="95">
        <v>10</v>
      </c>
      <c r="F198" s="95" t="s">
        <v>1098</v>
      </c>
      <c r="G198" s="95"/>
      <c r="H198" s="95"/>
      <c r="I198" s="175" t="s">
        <v>1088</v>
      </c>
      <c r="J198" s="176">
        <v>10</v>
      </c>
      <c r="K198" s="175" t="s">
        <v>1098</v>
      </c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  <c r="AL198" s="95"/>
      <c r="AM198" s="95"/>
      <c r="AN198" s="95"/>
      <c r="AO198" s="95"/>
      <c r="AP198" s="95"/>
      <c r="AQ198" s="95"/>
      <c r="AR198" s="95"/>
      <c r="AS198" s="95"/>
      <c r="AT198" s="95"/>
      <c r="AU198" s="95"/>
      <c r="AV198" s="95"/>
      <c r="AW198" s="192">
        <f t="shared" si="2"/>
        <v>36000</v>
      </c>
    </row>
    <row r="199" spans="1:49" ht="15.75" x14ac:dyDescent="0.25">
      <c r="A199" s="95">
        <v>184</v>
      </c>
      <c r="B199" s="95" t="s">
        <v>1090</v>
      </c>
      <c r="C199" s="95" t="s">
        <v>1041</v>
      </c>
      <c r="D199" s="95" t="s">
        <v>1042</v>
      </c>
      <c r="E199" s="95">
        <v>1</v>
      </c>
      <c r="F199" s="95" t="s">
        <v>1042</v>
      </c>
      <c r="G199" s="95"/>
      <c r="H199" s="95"/>
      <c r="I199" s="175" t="s">
        <v>1042</v>
      </c>
      <c r="J199" s="176">
        <v>1</v>
      </c>
      <c r="K199" s="175" t="s">
        <v>1042</v>
      </c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  <c r="AP199" s="95"/>
      <c r="AQ199" s="95"/>
      <c r="AR199" s="95"/>
      <c r="AS199" s="95"/>
      <c r="AT199" s="95"/>
      <c r="AU199" s="95"/>
      <c r="AV199" s="95"/>
      <c r="AW199" s="192">
        <f t="shared" si="2"/>
        <v>13700</v>
      </c>
    </row>
    <row r="200" spans="1:49" ht="15.75" x14ac:dyDescent="0.25">
      <c r="A200" s="95">
        <v>185</v>
      </c>
      <c r="B200" s="95" t="s">
        <v>1090</v>
      </c>
      <c r="C200" s="95" t="s">
        <v>1102</v>
      </c>
      <c r="D200" s="95" t="s">
        <v>1103</v>
      </c>
      <c r="E200" s="95">
        <v>6</v>
      </c>
      <c r="F200" s="95" t="s">
        <v>1012</v>
      </c>
      <c r="G200" s="95"/>
      <c r="H200" s="95"/>
      <c r="I200" s="175" t="s">
        <v>1103</v>
      </c>
      <c r="J200" s="176">
        <v>6</v>
      </c>
      <c r="K200" s="175" t="s">
        <v>1012</v>
      </c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  <c r="AP200" s="95"/>
      <c r="AQ200" s="95"/>
      <c r="AR200" s="95"/>
      <c r="AS200" s="95"/>
      <c r="AT200" s="95"/>
      <c r="AU200" s="95"/>
      <c r="AV200" s="95"/>
      <c r="AW200" s="192">
        <f t="shared" si="2"/>
        <v>6000</v>
      </c>
    </row>
    <row r="201" spans="1:49" ht="15.75" x14ac:dyDescent="0.25">
      <c r="A201" s="95">
        <v>186</v>
      </c>
      <c r="B201" s="95" t="s">
        <v>1090</v>
      </c>
      <c r="C201" s="95" t="s">
        <v>1016</v>
      </c>
      <c r="D201" s="95" t="s">
        <v>1009</v>
      </c>
      <c r="E201" s="95">
        <v>10</v>
      </c>
      <c r="F201" s="95" t="s">
        <v>1017</v>
      </c>
      <c r="G201" s="95"/>
      <c r="H201" s="95"/>
      <c r="I201" s="175" t="s">
        <v>1009</v>
      </c>
      <c r="J201" s="176">
        <v>10</v>
      </c>
      <c r="K201" s="175" t="s">
        <v>1017</v>
      </c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  <c r="AL201" s="95"/>
      <c r="AM201" s="95"/>
      <c r="AN201" s="95"/>
      <c r="AO201" s="95"/>
      <c r="AP201" s="95"/>
      <c r="AQ201" s="95"/>
      <c r="AR201" s="95"/>
      <c r="AS201" s="95"/>
      <c r="AT201" s="95"/>
      <c r="AU201" s="95"/>
      <c r="AV201" s="95"/>
      <c r="AW201" s="192">
        <f t="shared" si="2"/>
        <v>5000</v>
      </c>
    </row>
    <row r="202" spans="1:49" ht="15.75" x14ac:dyDescent="0.25">
      <c r="A202" s="95">
        <v>187</v>
      </c>
      <c r="B202" s="95" t="s">
        <v>1104</v>
      </c>
      <c r="C202" s="95" t="s">
        <v>1018</v>
      </c>
      <c r="D202" s="95" t="s">
        <v>995</v>
      </c>
      <c r="E202" s="95">
        <v>15</v>
      </c>
      <c r="F202" s="95" t="s">
        <v>1055</v>
      </c>
      <c r="G202" s="95"/>
      <c r="H202" s="95"/>
      <c r="I202" s="175" t="s">
        <v>995</v>
      </c>
      <c r="J202" s="176">
        <v>15</v>
      </c>
      <c r="K202" s="175" t="s">
        <v>1055</v>
      </c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  <c r="AL202" s="95"/>
      <c r="AM202" s="95"/>
      <c r="AN202" s="95"/>
      <c r="AO202" s="95"/>
      <c r="AP202" s="95"/>
      <c r="AQ202" s="95"/>
      <c r="AR202" s="95"/>
      <c r="AS202" s="95"/>
      <c r="AT202" s="95"/>
      <c r="AU202" s="95"/>
      <c r="AV202" s="95"/>
      <c r="AW202" s="192">
        <f t="shared" si="2"/>
        <v>4500</v>
      </c>
    </row>
    <row r="203" spans="1:49" ht="15.75" x14ac:dyDescent="0.25">
      <c r="A203" s="95">
        <v>188</v>
      </c>
      <c r="B203" s="95" t="s">
        <v>1104</v>
      </c>
      <c r="C203" s="95" t="s">
        <v>994</v>
      </c>
      <c r="D203" s="95" t="s">
        <v>995</v>
      </c>
      <c r="E203" s="95">
        <v>10</v>
      </c>
      <c r="F203" s="95" t="s">
        <v>996</v>
      </c>
      <c r="G203" s="95"/>
      <c r="H203" s="95"/>
      <c r="I203" s="175" t="s">
        <v>995</v>
      </c>
      <c r="J203" s="176">
        <v>10</v>
      </c>
      <c r="K203" s="175" t="s">
        <v>996</v>
      </c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  <c r="AL203" s="95"/>
      <c r="AM203" s="95"/>
      <c r="AN203" s="95"/>
      <c r="AO203" s="95"/>
      <c r="AP203" s="95"/>
      <c r="AQ203" s="95"/>
      <c r="AR203" s="95"/>
      <c r="AS203" s="95"/>
      <c r="AT203" s="95"/>
      <c r="AU203" s="95"/>
      <c r="AV203" s="95"/>
      <c r="AW203" s="192">
        <f t="shared" si="2"/>
        <v>3000</v>
      </c>
    </row>
    <row r="204" spans="1:49" ht="15.75" x14ac:dyDescent="0.25">
      <c r="A204" s="95">
        <v>189</v>
      </c>
      <c r="B204" s="95" t="s">
        <v>1104</v>
      </c>
      <c r="C204" s="95" t="s">
        <v>1005</v>
      </c>
      <c r="D204" s="95" t="s">
        <v>1006</v>
      </c>
      <c r="E204" s="95">
        <v>30</v>
      </c>
      <c r="F204" s="95" t="s">
        <v>1007</v>
      </c>
      <c r="G204" s="95"/>
      <c r="H204" s="95"/>
      <c r="I204" s="175" t="s">
        <v>1006</v>
      </c>
      <c r="J204" s="176">
        <v>30</v>
      </c>
      <c r="K204" s="175" t="s">
        <v>1007</v>
      </c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  <c r="AL204" s="95"/>
      <c r="AM204" s="95"/>
      <c r="AN204" s="95"/>
      <c r="AO204" s="95"/>
      <c r="AP204" s="95"/>
      <c r="AQ204" s="95"/>
      <c r="AR204" s="95"/>
      <c r="AS204" s="95"/>
      <c r="AT204" s="95"/>
      <c r="AU204" s="95"/>
      <c r="AV204" s="95"/>
      <c r="AW204" s="192">
        <f t="shared" si="2"/>
        <v>33000</v>
      </c>
    </row>
    <row r="205" spans="1:49" ht="15.75" x14ac:dyDescent="0.25">
      <c r="A205" s="95">
        <v>190</v>
      </c>
      <c r="B205" s="95" t="s">
        <v>1104</v>
      </c>
      <c r="C205" s="95" t="s">
        <v>1005</v>
      </c>
      <c r="D205" s="95" t="s">
        <v>1006</v>
      </c>
      <c r="E205" s="95">
        <v>30</v>
      </c>
      <c r="F205" s="95" t="s">
        <v>1007</v>
      </c>
      <c r="G205" s="95"/>
      <c r="H205" s="95"/>
      <c r="I205" s="175" t="s">
        <v>1006</v>
      </c>
      <c r="J205" s="176">
        <v>30</v>
      </c>
      <c r="K205" s="175" t="s">
        <v>1007</v>
      </c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  <c r="AL205" s="95"/>
      <c r="AM205" s="95"/>
      <c r="AN205" s="95"/>
      <c r="AO205" s="95"/>
      <c r="AP205" s="95"/>
      <c r="AQ205" s="95"/>
      <c r="AR205" s="95"/>
      <c r="AS205" s="95"/>
      <c r="AT205" s="95"/>
      <c r="AU205" s="95"/>
      <c r="AV205" s="95"/>
      <c r="AW205" s="192">
        <f t="shared" si="2"/>
        <v>33000</v>
      </c>
    </row>
    <row r="206" spans="1:49" ht="15.75" x14ac:dyDescent="0.25">
      <c r="A206" s="95">
        <v>191</v>
      </c>
      <c r="B206" s="95" t="s">
        <v>1104</v>
      </c>
      <c r="C206" s="95" t="s">
        <v>1068</v>
      </c>
      <c r="D206" s="95" t="s">
        <v>999</v>
      </c>
      <c r="E206" s="95">
        <v>10</v>
      </c>
      <c r="F206" s="95" t="s">
        <v>1000</v>
      </c>
      <c r="G206" s="95"/>
      <c r="H206" s="95"/>
      <c r="I206" s="175" t="s">
        <v>999</v>
      </c>
      <c r="J206" s="176">
        <v>10</v>
      </c>
      <c r="K206" s="175" t="s">
        <v>1000</v>
      </c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  <c r="AL206" s="95"/>
      <c r="AM206" s="95"/>
      <c r="AN206" s="95"/>
      <c r="AO206" s="95"/>
      <c r="AP206" s="95"/>
      <c r="AQ206" s="95"/>
      <c r="AR206" s="95"/>
      <c r="AS206" s="95"/>
      <c r="AT206" s="95"/>
      <c r="AU206" s="95"/>
      <c r="AV206" s="95"/>
      <c r="AW206" s="192">
        <f t="shared" si="2"/>
        <v>2000</v>
      </c>
    </row>
    <row r="207" spans="1:49" ht="15.75" x14ac:dyDescent="0.25">
      <c r="A207" s="95">
        <v>192</v>
      </c>
      <c r="B207" s="95" t="s">
        <v>1104</v>
      </c>
      <c r="C207" s="95" t="s">
        <v>994</v>
      </c>
      <c r="D207" s="95" t="s">
        <v>995</v>
      </c>
      <c r="E207" s="95">
        <v>5</v>
      </c>
      <c r="F207" s="95" t="s">
        <v>1027</v>
      </c>
      <c r="G207" s="95"/>
      <c r="H207" s="95"/>
      <c r="I207" s="175" t="s">
        <v>995</v>
      </c>
      <c r="J207" s="176">
        <v>5</v>
      </c>
      <c r="K207" s="175" t="s">
        <v>1027</v>
      </c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  <c r="AL207" s="95"/>
      <c r="AM207" s="95"/>
      <c r="AN207" s="95"/>
      <c r="AO207" s="95"/>
      <c r="AP207" s="95"/>
      <c r="AQ207" s="95"/>
      <c r="AR207" s="95"/>
      <c r="AS207" s="95"/>
      <c r="AT207" s="95"/>
      <c r="AU207" s="95"/>
      <c r="AV207" s="95"/>
      <c r="AW207" s="192">
        <f t="shared" si="2"/>
        <v>1500</v>
      </c>
    </row>
    <row r="208" spans="1:49" ht="15.75" x14ac:dyDescent="0.25">
      <c r="A208" s="95">
        <v>193</v>
      </c>
      <c r="B208" s="95" t="s">
        <v>1104</v>
      </c>
      <c r="C208" s="95" t="s">
        <v>994</v>
      </c>
      <c r="D208" s="95" t="s">
        <v>995</v>
      </c>
      <c r="E208" s="95">
        <v>5</v>
      </c>
      <c r="F208" s="95" t="s">
        <v>1027</v>
      </c>
      <c r="G208" s="95"/>
      <c r="H208" s="95"/>
      <c r="I208" s="175" t="s">
        <v>995</v>
      </c>
      <c r="J208" s="176">
        <v>5</v>
      </c>
      <c r="K208" s="175" t="s">
        <v>1027</v>
      </c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  <c r="AL208" s="95"/>
      <c r="AM208" s="95"/>
      <c r="AN208" s="95"/>
      <c r="AO208" s="95"/>
      <c r="AP208" s="95"/>
      <c r="AQ208" s="95"/>
      <c r="AR208" s="95"/>
      <c r="AS208" s="95"/>
      <c r="AT208" s="95"/>
      <c r="AU208" s="95"/>
      <c r="AV208" s="95"/>
      <c r="AW208" s="192">
        <f t="shared" si="2"/>
        <v>1500</v>
      </c>
    </row>
    <row r="209" spans="1:49" ht="15.75" x14ac:dyDescent="0.25">
      <c r="A209" s="95">
        <v>194</v>
      </c>
      <c r="B209" s="95" t="s">
        <v>1104</v>
      </c>
      <c r="C209" s="95" t="s">
        <v>1105</v>
      </c>
      <c r="D209" s="95" t="s">
        <v>1106</v>
      </c>
      <c r="E209" s="95">
        <v>10</v>
      </c>
      <c r="F209" s="95" t="s">
        <v>1107</v>
      </c>
      <c r="G209" s="95"/>
      <c r="H209" s="95"/>
      <c r="I209" s="175" t="s">
        <v>1106</v>
      </c>
      <c r="J209" s="176">
        <v>10</v>
      </c>
      <c r="K209" s="175" t="s">
        <v>1107</v>
      </c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  <c r="AL209" s="95"/>
      <c r="AM209" s="95"/>
      <c r="AN209" s="95"/>
      <c r="AO209" s="95"/>
      <c r="AP209" s="95"/>
      <c r="AQ209" s="95"/>
      <c r="AR209" s="95"/>
      <c r="AS209" s="95"/>
      <c r="AT209" s="95"/>
      <c r="AU209" s="95"/>
      <c r="AV209" s="95"/>
      <c r="AW209" s="192">
        <f t="shared" ref="AW209:AW272" si="3">I209*J209</f>
        <v>27000</v>
      </c>
    </row>
    <row r="210" spans="1:49" ht="15.75" x14ac:dyDescent="0.25">
      <c r="A210" s="95">
        <v>195</v>
      </c>
      <c r="B210" s="95" t="s">
        <v>1104</v>
      </c>
      <c r="C210" s="95" t="s">
        <v>1037</v>
      </c>
      <c r="D210" s="95" t="s">
        <v>1027</v>
      </c>
      <c r="E210" s="95">
        <v>15</v>
      </c>
      <c r="F210" s="95" t="s">
        <v>1108</v>
      </c>
      <c r="G210" s="95"/>
      <c r="H210" s="95"/>
      <c r="I210" s="175" t="s">
        <v>1027</v>
      </c>
      <c r="J210" s="176">
        <v>15</v>
      </c>
      <c r="K210" s="175" t="s">
        <v>1108</v>
      </c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  <c r="AP210" s="95"/>
      <c r="AQ210" s="95"/>
      <c r="AR210" s="95"/>
      <c r="AS210" s="95"/>
      <c r="AT210" s="95"/>
      <c r="AU210" s="95"/>
      <c r="AV210" s="95"/>
      <c r="AW210" s="192">
        <f t="shared" si="3"/>
        <v>22500</v>
      </c>
    </row>
    <row r="211" spans="1:49" ht="15.75" x14ac:dyDescent="0.25">
      <c r="A211" s="95">
        <v>196</v>
      </c>
      <c r="B211" s="95" t="s">
        <v>1104</v>
      </c>
      <c r="C211" s="95" t="s">
        <v>1068</v>
      </c>
      <c r="D211" s="95" t="s">
        <v>999</v>
      </c>
      <c r="E211" s="95">
        <v>15</v>
      </c>
      <c r="F211" s="95" t="s">
        <v>996</v>
      </c>
      <c r="G211" s="95"/>
      <c r="H211" s="95"/>
      <c r="I211" s="175" t="s">
        <v>999</v>
      </c>
      <c r="J211" s="176">
        <v>15</v>
      </c>
      <c r="K211" s="175" t="s">
        <v>996</v>
      </c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  <c r="AP211" s="95"/>
      <c r="AQ211" s="95"/>
      <c r="AR211" s="95"/>
      <c r="AS211" s="95"/>
      <c r="AT211" s="95"/>
      <c r="AU211" s="95"/>
      <c r="AV211" s="95"/>
      <c r="AW211" s="192">
        <f t="shared" si="3"/>
        <v>3000</v>
      </c>
    </row>
    <row r="212" spans="1:49" ht="15.75" x14ac:dyDescent="0.25">
      <c r="A212" s="95">
        <v>197</v>
      </c>
      <c r="B212" s="95" t="s">
        <v>1104</v>
      </c>
      <c r="C212" s="95" t="s">
        <v>997</v>
      </c>
      <c r="D212" s="95" t="s">
        <v>995</v>
      </c>
      <c r="E212" s="95">
        <v>15</v>
      </c>
      <c r="F212" s="95" t="s">
        <v>1055</v>
      </c>
      <c r="G212" s="95"/>
      <c r="H212" s="95"/>
      <c r="I212" s="175" t="s">
        <v>995</v>
      </c>
      <c r="J212" s="176">
        <v>15</v>
      </c>
      <c r="K212" s="175" t="s">
        <v>1055</v>
      </c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  <c r="AL212" s="95"/>
      <c r="AM212" s="95"/>
      <c r="AN212" s="95"/>
      <c r="AO212" s="95"/>
      <c r="AP212" s="95"/>
      <c r="AQ212" s="95"/>
      <c r="AR212" s="95"/>
      <c r="AS212" s="95"/>
      <c r="AT212" s="95"/>
      <c r="AU212" s="95"/>
      <c r="AV212" s="95"/>
      <c r="AW212" s="192">
        <f t="shared" si="3"/>
        <v>4500</v>
      </c>
    </row>
    <row r="213" spans="1:49" ht="15.75" x14ac:dyDescent="0.25">
      <c r="A213" s="95">
        <v>198</v>
      </c>
      <c r="B213" s="95" t="s">
        <v>1104</v>
      </c>
      <c r="C213" s="95" t="s">
        <v>1038</v>
      </c>
      <c r="D213" s="95" t="s">
        <v>1039</v>
      </c>
      <c r="E213" s="95">
        <v>10</v>
      </c>
      <c r="F213" s="95" t="s">
        <v>1040</v>
      </c>
      <c r="G213" s="95"/>
      <c r="H213" s="95"/>
      <c r="I213" s="175" t="s">
        <v>1039</v>
      </c>
      <c r="J213" s="176">
        <v>10</v>
      </c>
      <c r="K213" s="175" t="s">
        <v>1040</v>
      </c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  <c r="AL213" s="95"/>
      <c r="AM213" s="95"/>
      <c r="AN213" s="95"/>
      <c r="AO213" s="95"/>
      <c r="AP213" s="95"/>
      <c r="AQ213" s="95"/>
      <c r="AR213" s="95"/>
      <c r="AS213" s="95"/>
      <c r="AT213" s="95"/>
      <c r="AU213" s="95"/>
      <c r="AV213" s="95"/>
      <c r="AW213" s="192">
        <f t="shared" si="3"/>
        <v>7000</v>
      </c>
    </row>
    <row r="214" spans="1:49" ht="15.75" x14ac:dyDescent="0.25">
      <c r="A214" s="95">
        <v>199</v>
      </c>
      <c r="B214" s="95" t="s">
        <v>1104</v>
      </c>
      <c r="C214" s="95" t="s">
        <v>1109</v>
      </c>
      <c r="D214" s="95" t="s">
        <v>1110</v>
      </c>
      <c r="E214" s="95">
        <v>2</v>
      </c>
      <c r="F214" s="95" t="s">
        <v>1111</v>
      </c>
      <c r="G214" s="95"/>
      <c r="H214" s="95"/>
      <c r="I214" s="175" t="s">
        <v>1110</v>
      </c>
      <c r="J214" s="176">
        <v>2</v>
      </c>
      <c r="K214" s="175" t="s">
        <v>1111</v>
      </c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  <c r="AL214" s="95"/>
      <c r="AM214" s="95"/>
      <c r="AN214" s="95"/>
      <c r="AO214" s="95"/>
      <c r="AP214" s="95"/>
      <c r="AQ214" s="95"/>
      <c r="AR214" s="95"/>
      <c r="AS214" s="95"/>
      <c r="AT214" s="95"/>
      <c r="AU214" s="95"/>
      <c r="AV214" s="95"/>
      <c r="AW214" s="192">
        <f t="shared" si="3"/>
        <v>59400</v>
      </c>
    </row>
    <row r="215" spans="1:49" ht="15.75" x14ac:dyDescent="0.25">
      <c r="A215" s="95">
        <v>200</v>
      </c>
      <c r="B215" s="95" t="s">
        <v>1104</v>
      </c>
      <c r="C215" s="95" t="s">
        <v>1112</v>
      </c>
      <c r="D215" s="95" t="s">
        <v>1113</v>
      </c>
      <c r="E215" s="95">
        <v>3</v>
      </c>
      <c r="F215" s="95" t="s">
        <v>1114</v>
      </c>
      <c r="G215" s="95"/>
      <c r="H215" s="95"/>
      <c r="I215" s="175" t="s">
        <v>1113</v>
      </c>
      <c r="J215" s="176">
        <v>3</v>
      </c>
      <c r="K215" s="175" t="s">
        <v>1114</v>
      </c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  <c r="AL215" s="95"/>
      <c r="AM215" s="95"/>
      <c r="AN215" s="95"/>
      <c r="AO215" s="95"/>
      <c r="AP215" s="95"/>
      <c r="AQ215" s="95"/>
      <c r="AR215" s="95"/>
      <c r="AS215" s="95"/>
      <c r="AT215" s="95"/>
      <c r="AU215" s="95"/>
      <c r="AV215" s="95"/>
      <c r="AW215" s="192">
        <f t="shared" si="3"/>
        <v>14700</v>
      </c>
    </row>
    <row r="216" spans="1:49" ht="15.75" x14ac:dyDescent="0.25">
      <c r="A216" s="95">
        <v>201</v>
      </c>
      <c r="B216" s="95" t="s">
        <v>1104</v>
      </c>
      <c r="C216" s="95" t="s">
        <v>1001</v>
      </c>
      <c r="D216" s="95" t="s">
        <v>995</v>
      </c>
      <c r="E216" s="95">
        <v>30</v>
      </c>
      <c r="F216" s="95" t="s">
        <v>1002</v>
      </c>
      <c r="G216" s="95"/>
      <c r="H216" s="95"/>
      <c r="I216" s="175" t="s">
        <v>995</v>
      </c>
      <c r="J216" s="176">
        <v>30</v>
      </c>
      <c r="K216" s="175" t="s">
        <v>1002</v>
      </c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  <c r="AL216" s="95"/>
      <c r="AM216" s="95"/>
      <c r="AN216" s="95"/>
      <c r="AO216" s="95"/>
      <c r="AP216" s="95"/>
      <c r="AQ216" s="95"/>
      <c r="AR216" s="95"/>
      <c r="AS216" s="95"/>
      <c r="AT216" s="95"/>
      <c r="AU216" s="95"/>
      <c r="AV216" s="95"/>
      <c r="AW216" s="192">
        <f t="shared" si="3"/>
        <v>9000</v>
      </c>
    </row>
    <row r="217" spans="1:49" ht="15.75" x14ac:dyDescent="0.25">
      <c r="A217" s="95">
        <v>202</v>
      </c>
      <c r="B217" s="95" t="s">
        <v>1104</v>
      </c>
      <c r="C217" s="95" t="s">
        <v>1033</v>
      </c>
      <c r="D217" s="95" t="s">
        <v>988</v>
      </c>
      <c r="E217" s="95">
        <v>15</v>
      </c>
      <c r="F217" s="95" t="s">
        <v>1012</v>
      </c>
      <c r="G217" s="95"/>
      <c r="H217" s="95"/>
      <c r="I217" s="175" t="s">
        <v>988</v>
      </c>
      <c r="J217" s="176">
        <v>15</v>
      </c>
      <c r="K217" s="175" t="s">
        <v>1012</v>
      </c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  <c r="AL217" s="95"/>
      <c r="AM217" s="95"/>
      <c r="AN217" s="95"/>
      <c r="AO217" s="95"/>
      <c r="AP217" s="95"/>
      <c r="AQ217" s="95"/>
      <c r="AR217" s="95"/>
      <c r="AS217" s="95"/>
      <c r="AT217" s="95"/>
      <c r="AU217" s="95"/>
      <c r="AV217" s="95"/>
      <c r="AW217" s="192">
        <f t="shared" si="3"/>
        <v>6000</v>
      </c>
    </row>
    <row r="218" spans="1:49" ht="15.75" x14ac:dyDescent="0.25">
      <c r="A218" s="95">
        <v>203</v>
      </c>
      <c r="B218" s="95" t="s">
        <v>1104</v>
      </c>
      <c r="C218" s="95" t="s">
        <v>1030</v>
      </c>
      <c r="D218" s="95" t="s">
        <v>1088</v>
      </c>
      <c r="E218" s="95">
        <v>10</v>
      </c>
      <c r="F218" s="95" t="s">
        <v>1098</v>
      </c>
      <c r="G218" s="95"/>
      <c r="H218" s="95"/>
      <c r="I218" s="175" t="s">
        <v>1088</v>
      </c>
      <c r="J218" s="176">
        <v>10</v>
      </c>
      <c r="K218" s="175" t="s">
        <v>1098</v>
      </c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  <c r="AL218" s="95"/>
      <c r="AM218" s="95"/>
      <c r="AN218" s="95"/>
      <c r="AO218" s="95"/>
      <c r="AP218" s="95"/>
      <c r="AQ218" s="95"/>
      <c r="AR218" s="95"/>
      <c r="AS218" s="95"/>
      <c r="AT218" s="95"/>
      <c r="AU218" s="95"/>
      <c r="AV218" s="95"/>
      <c r="AW218" s="192">
        <f t="shared" si="3"/>
        <v>36000</v>
      </c>
    </row>
    <row r="219" spans="1:49" ht="15.75" x14ac:dyDescent="0.25">
      <c r="A219" s="95">
        <v>204</v>
      </c>
      <c r="B219" s="95" t="s">
        <v>1104</v>
      </c>
      <c r="C219" s="95" t="s">
        <v>1019</v>
      </c>
      <c r="D219" s="95" t="s">
        <v>995</v>
      </c>
      <c r="E219" s="95">
        <v>30</v>
      </c>
      <c r="F219" s="95" t="s">
        <v>1002</v>
      </c>
      <c r="G219" s="95"/>
      <c r="H219" s="95"/>
      <c r="I219" s="175" t="s">
        <v>995</v>
      </c>
      <c r="J219" s="176">
        <v>30</v>
      </c>
      <c r="K219" s="175" t="s">
        <v>1002</v>
      </c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  <c r="AL219" s="95"/>
      <c r="AM219" s="95"/>
      <c r="AN219" s="95"/>
      <c r="AO219" s="95"/>
      <c r="AP219" s="95"/>
      <c r="AQ219" s="95"/>
      <c r="AR219" s="95"/>
      <c r="AS219" s="95"/>
      <c r="AT219" s="95"/>
      <c r="AU219" s="95"/>
      <c r="AV219" s="95"/>
      <c r="AW219" s="192">
        <f t="shared" si="3"/>
        <v>9000</v>
      </c>
    </row>
    <row r="220" spans="1:49" ht="15.75" x14ac:dyDescent="0.25">
      <c r="A220" s="95">
        <v>205</v>
      </c>
      <c r="B220" s="95" t="s">
        <v>1104</v>
      </c>
      <c r="C220" s="95" t="s">
        <v>990</v>
      </c>
      <c r="D220" s="95" t="s">
        <v>988</v>
      </c>
      <c r="E220" s="95">
        <v>10</v>
      </c>
      <c r="F220" s="95" t="s">
        <v>989</v>
      </c>
      <c r="G220" s="95"/>
      <c r="H220" s="95"/>
      <c r="I220" s="175" t="s">
        <v>988</v>
      </c>
      <c r="J220" s="176">
        <v>10</v>
      </c>
      <c r="K220" s="175" t="s">
        <v>989</v>
      </c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  <c r="AL220" s="95"/>
      <c r="AM220" s="95"/>
      <c r="AN220" s="95"/>
      <c r="AO220" s="95"/>
      <c r="AP220" s="95"/>
      <c r="AQ220" s="95"/>
      <c r="AR220" s="95"/>
      <c r="AS220" s="95"/>
      <c r="AT220" s="95"/>
      <c r="AU220" s="95"/>
      <c r="AV220" s="95"/>
      <c r="AW220" s="192">
        <f t="shared" si="3"/>
        <v>4000</v>
      </c>
    </row>
    <row r="221" spans="1:49" ht="15.75" x14ac:dyDescent="0.25">
      <c r="A221" s="95">
        <v>206</v>
      </c>
      <c r="B221" s="95" t="s">
        <v>1104</v>
      </c>
      <c r="C221" s="95" t="s">
        <v>1018</v>
      </c>
      <c r="D221" s="95" t="s">
        <v>995</v>
      </c>
      <c r="E221" s="95">
        <v>10</v>
      </c>
      <c r="F221" s="95" t="s">
        <v>996</v>
      </c>
      <c r="G221" s="95"/>
      <c r="H221" s="95"/>
      <c r="I221" s="175" t="s">
        <v>995</v>
      </c>
      <c r="J221" s="176">
        <v>10</v>
      </c>
      <c r="K221" s="175" t="s">
        <v>996</v>
      </c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  <c r="AP221" s="95"/>
      <c r="AQ221" s="95"/>
      <c r="AR221" s="95"/>
      <c r="AS221" s="95"/>
      <c r="AT221" s="95"/>
      <c r="AU221" s="95"/>
      <c r="AV221" s="95"/>
      <c r="AW221" s="192">
        <f t="shared" si="3"/>
        <v>3000</v>
      </c>
    </row>
    <row r="222" spans="1:49" ht="15.75" x14ac:dyDescent="0.25">
      <c r="A222" s="95">
        <v>207</v>
      </c>
      <c r="B222" s="95" t="s">
        <v>1104</v>
      </c>
      <c r="C222" s="95" t="s">
        <v>1038</v>
      </c>
      <c r="D222" s="95" t="s">
        <v>1039</v>
      </c>
      <c r="E222" s="95">
        <v>10</v>
      </c>
      <c r="F222" s="95" t="s">
        <v>1040</v>
      </c>
      <c r="G222" s="95"/>
      <c r="H222" s="95"/>
      <c r="I222" s="175" t="s">
        <v>1039</v>
      </c>
      <c r="J222" s="176">
        <v>10</v>
      </c>
      <c r="K222" s="175" t="s">
        <v>1040</v>
      </c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  <c r="AP222" s="95"/>
      <c r="AQ222" s="95"/>
      <c r="AR222" s="95"/>
      <c r="AS222" s="95"/>
      <c r="AT222" s="95"/>
      <c r="AU222" s="95"/>
      <c r="AV222" s="95"/>
      <c r="AW222" s="192">
        <f t="shared" si="3"/>
        <v>7000</v>
      </c>
    </row>
    <row r="223" spans="1:49" ht="15.75" x14ac:dyDescent="0.25">
      <c r="A223" s="95">
        <v>208</v>
      </c>
      <c r="B223" s="95" t="s">
        <v>1104</v>
      </c>
      <c r="C223" s="95" t="s">
        <v>1013</v>
      </c>
      <c r="D223" s="95" t="s">
        <v>1014</v>
      </c>
      <c r="E223" s="95">
        <v>10</v>
      </c>
      <c r="F223" s="95" t="s">
        <v>1015</v>
      </c>
      <c r="G223" s="95"/>
      <c r="H223" s="95"/>
      <c r="I223" s="175" t="s">
        <v>1014</v>
      </c>
      <c r="J223" s="176">
        <v>10</v>
      </c>
      <c r="K223" s="175" t="s">
        <v>1015</v>
      </c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  <c r="AL223" s="95"/>
      <c r="AM223" s="95"/>
      <c r="AN223" s="95"/>
      <c r="AO223" s="95"/>
      <c r="AP223" s="95"/>
      <c r="AQ223" s="95"/>
      <c r="AR223" s="95"/>
      <c r="AS223" s="95"/>
      <c r="AT223" s="95"/>
      <c r="AU223" s="95"/>
      <c r="AV223" s="95"/>
      <c r="AW223" s="192">
        <f t="shared" si="3"/>
        <v>25000</v>
      </c>
    </row>
    <row r="224" spans="1:49" ht="15.75" x14ac:dyDescent="0.25">
      <c r="A224" s="95">
        <v>209</v>
      </c>
      <c r="B224" s="95" t="s">
        <v>1104</v>
      </c>
      <c r="C224" s="95" t="s">
        <v>1030</v>
      </c>
      <c r="D224" s="95" t="s">
        <v>1088</v>
      </c>
      <c r="E224" s="95">
        <v>10</v>
      </c>
      <c r="F224" s="95" t="s">
        <v>1098</v>
      </c>
      <c r="G224" s="95"/>
      <c r="H224" s="95"/>
      <c r="I224" s="175" t="s">
        <v>1088</v>
      </c>
      <c r="J224" s="176">
        <v>10</v>
      </c>
      <c r="K224" s="175" t="s">
        <v>1098</v>
      </c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  <c r="AL224" s="95"/>
      <c r="AM224" s="95"/>
      <c r="AN224" s="95"/>
      <c r="AO224" s="95"/>
      <c r="AP224" s="95"/>
      <c r="AQ224" s="95"/>
      <c r="AR224" s="95"/>
      <c r="AS224" s="95"/>
      <c r="AT224" s="95"/>
      <c r="AU224" s="95"/>
      <c r="AV224" s="95"/>
      <c r="AW224" s="192">
        <f t="shared" si="3"/>
        <v>36000</v>
      </c>
    </row>
    <row r="225" spans="1:49" ht="15.75" x14ac:dyDescent="0.25">
      <c r="A225" s="95">
        <v>210</v>
      </c>
      <c r="B225" s="95" t="s">
        <v>1104</v>
      </c>
      <c r="C225" s="95" t="s">
        <v>1068</v>
      </c>
      <c r="D225" s="95" t="s">
        <v>999</v>
      </c>
      <c r="E225" s="95">
        <v>10</v>
      </c>
      <c r="F225" s="95" t="s">
        <v>1000</v>
      </c>
      <c r="G225" s="95"/>
      <c r="H225" s="95"/>
      <c r="I225" s="175" t="s">
        <v>999</v>
      </c>
      <c r="J225" s="176">
        <v>10</v>
      </c>
      <c r="K225" s="175" t="s">
        <v>1000</v>
      </c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  <c r="AL225" s="95"/>
      <c r="AM225" s="95"/>
      <c r="AN225" s="95"/>
      <c r="AO225" s="95"/>
      <c r="AP225" s="95"/>
      <c r="AQ225" s="95"/>
      <c r="AR225" s="95"/>
      <c r="AS225" s="95"/>
      <c r="AT225" s="95"/>
      <c r="AU225" s="95"/>
      <c r="AV225" s="95"/>
      <c r="AW225" s="192">
        <f t="shared" si="3"/>
        <v>2000</v>
      </c>
    </row>
    <row r="226" spans="1:49" ht="15.75" x14ac:dyDescent="0.25">
      <c r="A226" s="95">
        <v>211</v>
      </c>
      <c r="B226" s="95" t="s">
        <v>1104</v>
      </c>
      <c r="C226" s="95" t="s">
        <v>1115</v>
      </c>
      <c r="D226" s="95" t="s">
        <v>999</v>
      </c>
      <c r="E226" s="95">
        <v>10</v>
      </c>
      <c r="F226" s="95" t="s">
        <v>1000</v>
      </c>
      <c r="G226" s="95"/>
      <c r="H226" s="95"/>
      <c r="I226" s="175" t="s">
        <v>999</v>
      </c>
      <c r="J226" s="176">
        <v>10</v>
      </c>
      <c r="K226" s="175" t="s">
        <v>1000</v>
      </c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  <c r="AL226" s="95"/>
      <c r="AM226" s="95"/>
      <c r="AN226" s="95"/>
      <c r="AO226" s="95"/>
      <c r="AP226" s="95"/>
      <c r="AQ226" s="95"/>
      <c r="AR226" s="95"/>
      <c r="AS226" s="95"/>
      <c r="AT226" s="95"/>
      <c r="AU226" s="95"/>
      <c r="AV226" s="95"/>
      <c r="AW226" s="192">
        <f t="shared" si="3"/>
        <v>2000</v>
      </c>
    </row>
    <row r="227" spans="1:49" ht="15.75" x14ac:dyDescent="0.25">
      <c r="A227" s="95">
        <v>212</v>
      </c>
      <c r="B227" s="95" t="s">
        <v>1104</v>
      </c>
      <c r="C227" s="95" t="s">
        <v>1068</v>
      </c>
      <c r="D227" s="95" t="s">
        <v>999</v>
      </c>
      <c r="E227" s="95">
        <v>10</v>
      </c>
      <c r="F227" s="95" t="s">
        <v>1000</v>
      </c>
      <c r="G227" s="95"/>
      <c r="H227" s="95"/>
      <c r="I227" s="175" t="s">
        <v>999</v>
      </c>
      <c r="J227" s="176">
        <v>10</v>
      </c>
      <c r="K227" s="175" t="s">
        <v>1000</v>
      </c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  <c r="AL227" s="95"/>
      <c r="AM227" s="95"/>
      <c r="AN227" s="95"/>
      <c r="AO227" s="95"/>
      <c r="AP227" s="95"/>
      <c r="AQ227" s="95"/>
      <c r="AR227" s="95"/>
      <c r="AS227" s="95"/>
      <c r="AT227" s="95"/>
      <c r="AU227" s="95"/>
      <c r="AV227" s="95"/>
      <c r="AW227" s="192">
        <f t="shared" si="3"/>
        <v>2000</v>
      </c>
    </row>
    <row r="228" spans="1:49" ht="15.75" x14ac:dyDescent="0.25">
      <c r="A228" s="95">
        <v>213</v>
      </c>
      <c r="B228" s="95" t="s">
        <v>1104</v>
      </c>
      <c r="C228" s="95" t="s">
        <v>994</v>
      </c>
      <c r="D228" s="95" t="s">
        <v>995</v>
      </c>
      <c r="E228" s="95">
        <v>10</v>
      </c>
      <c r="F228" s="95" t="s">
        <v>996</v>
      </c>
      <c r="G228" s="95"/>
      <c r="H228" s="95"/>
      <c r="I228" s="175" t="s">
        <v>995</v>
      </c>
      <c r="J228" s="176">
        <v>10</v>
      </c>
      <c r="K228" s="175" t="s">
        <v>996</v>
      </c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  <c r="AL228" s="95"/>
      <c r="AM228" s="95"/>
      <c r="AN228" s="95"/>
      <c r="AO228" s="95"/>
      <c r="AP228" s="95"/>
      <c r="AQ228" s="95"/>
      <c r="AR228" s="95"/>
      <c r="AS228" s="95"/>
      <c r="AT228" s="95"/>
      <c r="AU228" s="95"/>
      <c r="AV228" s="95"/>
      <c r="AW228" s="192">
        <f t="shared" si="3"/>
        <v>3000</v>
      </c>
    </row>
    <row r="229" spans="1:49" ht="15.75" x14ac:dyDescent="0.25">
      <c r="A229" s="95">
        <v>214</v>
      </c>
      <c r="B229" s="95" t="s">
        <v>1104</v>
      </c>
      <c r="C229" s="95" t="s">
        <v>1030</v>
      </c>
      <c r="D229" s="95" t="s">
        <v>1088</v>
      </c>
      <c r="E229" s="95">
        <v>10</v>
      </c>
      <c r="F229" s="95" t="s">
        <v>1098</v>
      </c>
      <c r="G229" s="95"/>
      <c r="H229" s="95"/>
      <c r="I229" s="175" t="s">
        <v>1088</v>
      </c>
      <c r="J229" s="176">
        <v>10</v>
      </c>
      <c r="K229" s="175" t="s">
        <v>1098</v>
      </c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  <c r="AL229" s="95"/>
      <c r="AM229" s="95"/>
      <c r="AN229" s="95"/>
      <c r="AO229" s="95"/>
      <c r="AP229" s="95"/>
      <c r="AQ229" s="95"/>
      <c r="AR229" s="95"/>
      <c r="AS229" s="95"/>
      <c r="AT229" s="95"/>
      <c r="AU229" s="95"/>
      <c r="AV229" s="95"/>
      <c r="AW229" s="192">
        <f t="shared" si="3"/>
        <v>36000</v>
      </c>
    </row>
    <row r="230" spans="1:49" ht="15.75" x14ac:dyDescent="0.25">
      <c r="A230" s="95">
        <v>215</v>
      </c>
      <c r="B230" s="95" t="s">
        <v>1104</v>
      </c>
      <c r="C230" s="95" t="s">
        <v>1001</v>
      </c>
      <c r="D230" s="95" t="s">
        <v>995</v>
      </c>
      <c r="E230" s="95">
        <v>30</v>
      </c>
      <c r="F230" s="95" t="s">
        <v>1002</v>
      </c>
      <c r="G230" s="95"/>
      <c r="H230" s="95"/>
      <c r="I230" s="175" t="s">
        <v>995</v>
      </c>
      <c r="J230" s="176">
        <v>30</v>
      </c>
      <c r="K230" s="175" t="s">
        <v>1002</v>
      </c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  <c r="AL230" s="95"/>
      <c r="AM230" s="95"/>
      <c r="AN230" s="95"/>
      <c r="AO230" s="95"/>
      <c r="AP230" s="95"/>
      <c r="AQ230" s="95"/>
      <c r="AR230" s="95"/>
      <c r="AS230" s="95"/>
      <c r="AT230" s="95"/>
      <c r="AU230" s="95"/>
      <c r="AV230" s="95"/>
      <c r="AW230" s="192">
        <f t="shared" si="3"/>
        <v>9000</v>
      </c>
    </row>
    <row r="231" spans="1:49" ht="15.75" x14ac:dyDescent="0.25">
      <c r="A231" s="95">
        <v>216</v>
      </c>
      <c r="B231" s="95" t="s">
        <v>1104</v>
      </c>
      <c r="C231" s="95" t="s">
        <v>1034</v>
      </c>
      <c r="D231" s="95" t="s">
        <v>1083</v>
      </c>
      <c r="E231" s="95">
        <v>10</v>
      </c>
      <c r="F231" s="95" t="s">
        <v>1084</v>
      </c>
      <c r="G231" s="95"/>
      <c r="H231" s="95"/>
      <c r="I231" s="175" t="s">
        <v>1083</v>
      </c>
      <c r="J231" s="176">
        <v>10</v>
      </c>
      <c r="K231" s="175" t="s">
        <v>1084</v>
      </c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  <c r="AL231" s="95"/>
      <c r="AM231" s="95"/>
      <c r="AN231" s="95"/>
      <c r="AO231" s="95"/>
      <c r="AP231" s="95"/>
      <c r="AQ231" s="95"/>
      <c r="AR231" s="95"/>
      <c r="AS231" s="95"/>
      <c r="AT231" s="95"/>
      <c r="AU231" s="95"/>
      <c r="AV231" s="95"/>
      <c r="AW231" s="192">
        <f t="shared" si="3"/>
        <v>16000</v>
      </c>
    </row>
    <row r="232" spans="1:49" ht="15.75" x14ac:dyDescent="0.25">
      <c r="A232" s="95">
        <v>217</v>
      </c>
      <c r="B232" s="95" t="s">
        <v>1104</v>
      </c>
      <c r="C232" s="95" t="s">
        <v>1097</v>
      </c>
      <c r="D232" s="95" t="s">
        <v>988</v>
      </c>
      <c r="E232" s="95">
        <v>10</v>
      </c>
      <c r="F232" s="95" t="s">
        <v>989</v>
      </c>
      <c r="G232" s="95"/>
      <c r="H232" s="95"/>
      <c r="I232" s="175" t="s">
        <v>988</v>
      </c>
      <c r="J232" s="176">
        <v>10</v>
      </c>
      <c r="K232" s="175" t="s">
        <v>989</v>
      </c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  <c r="AP232" s="95"/>
      <c r="AQ232" s="95"/>
      <c r="AR232" s="95"/>
      <c r="AS232" s="95"/>
      <c r="AT232" s="95"/>
      <c r="AU232" s="95"/>
      <c r="AV232" s="95"/>
      <c r="AW232" s="192">
        <f t="shared" si="3"/>
        <v>4000</v>
      </c>
    </row>
    <row r="233" spans="1:49" ht="15.75" x14ac:dyDescent="0.25">
      <c r="A233" s="95">
        <v>218</v>
      </c>
      <c r="B233" s="95" t="s">
        <v>1104</v>
      </c>
      <c r="C233" s="95" t="s">
        <v>1116</v>
      </c>
      <c r="D233" s="95" t="s">
        <v>1048</v>
      </c>
      <c r="E233" s="95">
        <v>10</v>
      </c>
      <c r="F233" s="95" t="s">
        <v>1012</v>
      </c>
      <c r="G233" s="95"/>
      <c r="H233" s="95"/>
      <c r="I233" s="175" t="s">
        <v>1048</v>
      </c>
      <c r="J233" s="176">
        <v>10</v>
      </c>
      <c r="K233" s="175" t="s">
        <v>1012</v>
      </c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  <c r="AP233" s="95"/>
      <c r="AQ233" s="95"/>
      <c r="AR233" s="95"/>
      <c r="AS233" s="95"/>
      <c r="AT233" s="95"/>
      <c r="AU233" s="95"/>
      <c r="AV233" s="95"/>
      <c r="AW233" s="192">
        <f t="shared" si="3"/>
        <v>6000</v>
      </c>
    </row>
    <row r="234" spans="1:49" ht="15.75" x14ac:dyDescent="0.25">
      <c r="A234" s="95">
        <v>219</v>
      </c>
      <c r="B234" s="95" t="s">
        <v>1104</v>
      </c>
      <c r="C234" s="95" t="s">
        <v>1068</v>
      </c>
      <c r="D234" s="95" t="s">
        <v>999</v>
      </c>
      <c r="E234" s="95">
        <v>10</v>
      </c>
      <c r="F234" s="95" t="s">
        <v>1000</v>
      </c>
      <c r="G234" s="95"/>
      <c r="H234" s="95"/>
      <c r="I234" s="175" t="s">
        <v>999</v>
      </c>
      <c r="J234" s="176">
        <v>10</v>
      </c>
      <c r="K234" s="175" t="s">
        <v>1000</v>
      </c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  <c r="AL234" s="95"/>
      <c r="AM234" s="95"/>
      <c r="AN234" s="95"/>
      <c r="AO234" s="95"/>
      <c r="AP234" s="95"/>
      <c r="AQ234" s="95"/>
      <c r="AR234" s="95"/>
      <c r="AS234" s="95"/>
      <c r="AT234" s="95"/>
      <c r="AU234" s="95"/>
      <c r="AV234" s="95"/>
      <c r="AW234" s="192">
        <f t="shared" si="3"/>
        <v>2000</v>
      </c>
    </row>
    <row r="235" spans="1:49" ht="15.75" x14ac:dyDescent="0.25">
      <c r="A235" s="95">
        <v>220</v>
      </c>
      <c r="B235" s="95" t="s">
        <v>1104</v>
      </c>
      <c r="C235" s="95" t="s">
        <v>1117</v>
      </c>
      <c r="D235" s="95" t="s">
        <v>1118</v>
      </c>
      <c r="E235" s="95">
        <v>1</v>
      </c>
      <c r="F235" s="95" t="s">
        <v>1118</v>
      </c>
      <c r="G235" s="95"/>
      <c r="H235" s="95"/>
      <c r="I235" s="175" t="s">
        <v>1118</v>
      </c>
      <c r="J235" s="176">
        <v>1</v>
      </c>
      <c r="K235" s="175" t="s">
        <v>1118</v>
      </c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  <c r="AL235" s="95"/>
      <c r="AM235" s="95"/>
      <c r="AN235" s="95"/>
      <c r="AO235" s="95"/>
      <c r="AP235" s="95"/>
      <c r="AQ235" s="95"/>
      <c r="AR235" s="95"/>
      <c r="AS235" s="95"/>
      <c r="AT235" s="95"/>
      <c r="AU235" s="95"/>
      <c r="AV235" s="95"/>
      <c r="AW235" s="192">
        <f t="shared" si="3"/>
        <v>14300</v>
      </c>
    </row>
    <row r="236" spans="1:49" ht="15.75" x14ac:dyDescent="0.25">
      <c r="A236" s="95">
        <v>221</v>
      </c>
      <c r="B236" s="95" t="s">
        <v>1104</v>
      </c>
      <c r="C236" s="95" t="s">
        <v>1049</v>
      </c>
      <c r="D236" s="95" t="s">
        <v>1042</v>
      </c>
      <c r="E236" s="95">
        <v>1</v>
      </c>
      <c r="F236" s="95" t="s">
        <v>1042</v>
      </c>
      <c r="G236" s="95"/>
      <c r="H236" s="95"/>
      <c r="I236" s="175" t="s">
        <v>1042</v>
      </c>
      <c r="J236" s="176">
        <v>1</v>
      </c>
      <c r="K236" s="175" t="s">
        <v>1042</v>
      </c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192">
        <f t="shared" si="3"/>
        <v>13700</v>
      </c>
    </row>
    <row r="237" spans="1:49" ht="15.75" x14ac:dyDescent="0.25">
      <c r="A237" s="95">
        <v>222</v>
      </c>
      <c r="B237" s="95" t="s">
        <v>1104</v>
      </c>
      <c r="C237" s="95" t="s">
        <v>1005</v>
      </c>
      <c r="D237" s="95" t="s">
        <v>1006</v>
      </c>
      <c r="E237" s="95">
        <v>30</v>
      </c>
      <c r="F237" s="95" t="s">
        <v>1007</v>
      </c>
      <c r="G237" s="95"/>
      <c r="H237" s="95"/>
      <c r="I237" s="175" t="s">
        <v>1006</v>
      </c>
      <c r="J237" s="176">
        <v>30</v>
      </c>
      <c r="K237" s="175" t="s">
        <v>1007</v>
      </c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  <c r="AL237" s="95"/>
      <c r="AM237" s="95"/>
      <c r="AN237" s="95"/>
      <c r="AO237" s="95"/>
      <c r="AP237" s="95"/>
      <c r="AQ237" s="95"/>
      <c r="AR237" s="95"/>
      <c r="AS237" s="95"/>
      <c r="AT237" s="95"/>
      <c r="AU237" s="95"/>
      <c r="AV237" s="95"/>
      <c r="AW237" s="192">
        <f t="shared" si="3"/>
        <v>33000</v>
      </c>
    </row>
    <row r="238" spans="1:49" ht="15.75" x14ac:dyDescent="0.25">
      <c r="A238" s="95">
        <v>223</v>
      </c>
      <c r="B238" s="95" t="s">
        <v>1104</v>
      </c>
      <c r="C238" s="95" t="s">
        <v>1030</v>
      </c>
      <c r="D238" s="95" t="s">
        <v>1088</v>
      </c>
      <c r="E238" s="95">
        <v>10</v>
      </c>
      <c r="F238" s="95" t="s">
        <v>1098</v>
      </c>
      <c r="G238" s="95"/>
      <c r="H238" s="95"/>
      <c r="I238" s="175" t="s">
        <v>1088</v>
      </c>
      <c r="J238" s="176">
        <v>10</v>
      </c>
      <c r="K238" s="175" t="s">
        <v>1098</v>
      </c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  <c r="AL238" s="95"/>
      <c r="AM238" s="95"/>
      <c r="AN238" s="95"/>
      <c r="AO238" s="95"/>
      <c r="AP238" s="95"/>
      <c r="AQ238" s="95"/>
      <c r="AR238" s="95"/>
      <c r="AS238" s="95"/>
      <c r="AT238" s="95"/>
      <c r="AU238" s="95"/>
      <c r="AV238" s="95"/>
      <c r="AW238" s="192">
        <f t="shared" si="3"/>
        <v>36000</v>
      </c>
    </row>
    <row r="239" spans="1:49" ht="15.75" x14ac:dyDescent="0.25">
      <c r="A239" s="95">
        <v>224</v>
      </c>
      <c r="B239" s="95" t="s">
        <v>1104</v>
      </c>
      <c r="C239" s="95" t="s">
        <v>1119</v>
      </c>
      <c r="D239" s="95" t="s">
        <v>1120</v>
      </c>
      <c r="E239" s="95">
        <v>10</v>
      </c>
      <c r="F239" s="95" t="s">
        <v>1103</v>
      </c>
      <c r="G239" s="95"/>
      <c r="H239" s="95"/>
      <c r="I239" s="175" t="s">
        <v>1120</v>
      </c>
      <c r="J239" s="176">
        <v>10</v>
      </c>
      <c r="K239" s="175" t="s">
        <v>1103</v>
      </c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  <c r="AL239" s="95"/>
      <c r="AM239" s="95"/>
      <c r="AN239" s="95"/>
      <c r="AO239" s="95"/>
      <c r="AP239" s="95"/>
      <c r="AQ239" s="95"/>
      <c r="AR239" s="95"/>
      <c r="AS239" s="95"/>
      <c r="AT239" s="95"/>
      <c r="AU239" s="95"/>
      <c r="AV239" s="95"/>
      <c r="AW239" s="192">
        <f t="shared" si="3"/>
        <v>1000</v>
      </c>
    </row>
    <row r="240" spans="1:49" ht="15.75" x14ac:dyDescent="0.25">
      <c r="A240" s="95">
        <v>225</v>
      </c>
      <c r="B240" s="95" t="s">
        <v>1104</v>
      </c>
      <c r="C240" s="95" t="s">
        <v>1050</v>
      </c>
      <c r="D240" s="95" t="s">
        <v>1051</v>
      </c>
      <c r="E240" s="95">
        <v>1</v>
      </c>
      <c r="F240" s="95" t="s">
        <v>1051</v>
      </c>
      <c r="G240" s="95"/>
      <c r="H240" s="95"/>
      <c r="I240" s="175" t="s">
        <v>1051</v>
      </c>
      <c r="J240" s="176">
        <v>1</v>
      </c>
      <c r="K240" s="175" t="s">
        <v>1051</v>
      </c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192">
        <f t="shared" si="3"/>
        <v>4700</v>
      </c>
    </row>
    <row r="241" spans="1:49" ht="15.75" x14ac:dyDescent="0.25">
      <c r="A241" s="95">
        <v>226</v>
      </c>
      <c r="B241" s="95" t="s">
        <v>1104</v>
      </c>
      <c r="C241" s="95" t="s">
        <v>1105</v>
      </c>
      <c r="D241" s="95" t="s">
        <v>1106</v>
      </c>
      <c r="E241" s="95">
        <v>10</v>
      </c>
      <c r="F241" s="95" t="s">
        <v>1107</v>
      </c>
      <c r="G241" s="95"/>
      <c r="H241" s="95"/>
      <c r="I241" s="175" t="s">
        <v>1106</v>
      </c>
      <c r="J241" s="176">
        <v>10</v>
      </c>
      <c r="K241" s="175" t="s">
        <v>1107</v>
      </c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  <c r="AL241" s="95"/>
      <c r="AM241" s="95"/>
      <c r="AN241" s="95"/>
      <c r="AO241" s="95"/>
      <c r="AP241" s="95"/>
      <c r="AQ241" s="95"/>
      <c r="AR241" s="95"/>
      <c r="AS241" s="95"/>
      <c r="AT241" s="95"/>
      <c r="AU241" s="95"/>
      <c r="AV241" s="95"/>
      <c r="AW241" s="192">
        <f t="shared" si="3"/>
        <v>27000</v>
      </c>
    </row>
    <row r="242" spans="1:49" ht="15.75" x14ac:dyDescent="0.25">
      <c r="A242" s="95">
        <v>227</v>
      </c>
      <c r="B242" s="95" t="s">
        <v>1104</v>
      </c>
      <c r="C242" s="95" t="s">
        <v>1023</v>
      </c>
      <c r="D242" s="95" t="s">
        <v>1009</v>
      </c>
      <c r="E242" s="95">
        <v>30</v>
      </c>
      <c r="F242" s="95" t="s">
        <v>1010</v>
      </c>
      <c r="G242" s="95"/>
      <c r="H242" s="95"/>
      <c r="I242" s="175" t="s">
        <v>1009</v>
      </c>
      <c r="J242" s="176">
        <v>30</v>
      </c>
      <c r="K242" s="175" t="s">
        <v>1010</v>
      </c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  <c r="AL242" s="95"/>
      <c r="AM242" s="95"/>
      <c r="AN242" s="95"/>
      <c r="AO242" s="95"/>
      <c r="AP242" s="95"/>
      <c r="AQ242" s="95"/>
      <c r="AR242" s="95"/>
      <c r="AS242" s="95"/>
      <c r="AT242" s="95"/>
      <c r="AU242" s="95"/>
      <c r="AV242" s="95"/>
      <c r="AW242" s="192">
        <f t="shared" si="3"/>
        <v>15000</v>
      </c>
    </row>
    <row r="243" spans="1:49" ht="15.75" x14ac:dyDescent="0.25">
      <c r="A243" s="95">
        <v>228</v>
      </c>
      <c r="B243" s="95" t="s">
        <v>1104</v>
      </c>
      <c r="C243" s="95" t="s">
        <v>1021</v>
      </c>
      <c r="D243" s="95" t="s">
        <v>1009</v>
      </c>
      <c r="E243" s="95">
        <v>30</v>
      </c>
      <c r="F243" s="95" t="s">
        <v>1010</v>
      </c>
      <c r="G243" s="95"/>
      <c r="H243" s="95"/>
      <c r="I243" s="175" t="s">
        <v>1009</v>
      </c>
      <c r="J243" s="176">
        <v>30</v>
      </c>
      <c r="K243" s="175" t="s">
        <v>1010</v>
      </c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  <c r="AP243" s="95"/>
      <c r="AQ243" s="95"/>
      <c r="AR243" s="95"/>
      <c r="AS243" s="95"/>
      <c r="AT243" s="95"/>
      <c r="AU243" s="95"/>
      <c r="AV243" s="95"/>
      <c r="AW243" s="192">
        <f t="shared" si="3"/>
        <v>15000</v>
      </c>
    </row>
    <row r="244" spans="1:49" ht="15.75" x14ac:dyDescent="0.25">
      <c r="A244" s="95">
        <v>229</v>
      </c>
      <c r="B244" s="95" t="s">
        <v>1104</v>
      </c>
      <c r="C244" s="95" t="s">
        <v>1121</v>
      </c>
      <c r="D244" s="95" t="s">
        <v>1122</v>
      </c>
      <c r="E244" s="95">
        <v>1</v>
      </c>
      <c r="F244" s="95" t="s">
        <v>1122</v>
      </c>
      <c r="G244" s="95"/>
      <c r="H244" s="95"/>
      <c r="I244" s="175" t="s">
        <v>1122</v>
      </c>
      <c r="J244" s="176">
        <v>1</v>
      </c>
      <c r="K244" s="175" t="s">
        <v>1122</v>
      </c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  <c r="AP244" s="95"/>
      <c r="AQ244" s="95"/>
      <c r="AR244" s="95"/>
      <c r="AS244" s="95"/>
      <c r="AT244" s="95"/>
      <c r="AU244" s="95"/>
      <c r="AV244" s="95"/>
      <c r="AW244" s="192">
        <f t="shared" si="3"/>
        <v>1300</v>
      </c>
    </row>
    <row r="245" spans="1:49" ht="15.75" x14ac:dyDescent="0.25">
      <c r="A245" s="95">
        <v>230</v>
      </c>
      <c r="B245" s="95" t="s">
        <v>1104</v>
      </c>
      <c r="C245" s="95" t="s">
        <v>1011</v>
      </c>
      <c r="D245" s="95" t="s">
        <v>999</v>
      </c>
      <c r="E245" s="95">
        <v>90</v>
      </c>
      <c r="F245" s="95" t="s">
        <v>1075</v>
      </c>
      <c r="G245" s="95"/>
      <c r="H245" s="95"/>
      <c r="I245" s="175" t="s">
        <v>999</v>
      </c>
      <c r="J245" s="176">
        <v>90</v>
      </c>
      <c r="K245" s="175" t="s">
        <v>1075</v>
      </c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  <c r="AL245" s="95"/>
      <c r="AM245" s="95"/>
      <c r="AN245" s="95"/>
      <c r="AO245" s="95"/>
      <c r="AP245" s="95"/>
      <c r="AQ245" s="95"/>
      <c r="AR245" s="95"/>
      <c r="AS245" s="95"/>
      <c r="AT245" s="95"/>
      <c r="AU245" s="95"/>
      <c r="AV245" s="95"/>
      <c r="AW245" s="192">
        <f t="shared" si="3"/>
        <v>18000</v>
      </c>
    </row>
    <row r="246" spans="1:49" ht="15.75" x14ac:dyDescent="0.25">
      <c r="A246" s="95">
        <v>231</v>
      </c>
      <c r="B246" s="95" t="s">
        <v>1104</v>
      </c>
      <c r="C246" s="95" t="s">
        <v>1121</v>
      </c>
      <c r="D246" s="95" t="s">
        <v>1006</v>
      </c>
      <c r="E246" s="95">
        <v>1</v>
      </c>
      <c r="F246" s="95" t="s">
        <v>1006</v>
      </c>
      <c r="G246" s="95"/>
      <c r="H246" s="95"/>
      <c r="I246" s="175" t="s">
        <v>1006</v>
      </c>
      <c r="J246" s="176">
        <v>1</v>
      </c>
      <c r="K246" s="175" t="s">
        <v>1006</v>
      </c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  <c r="AL246" s="95"/>
      <c r="AM246" s="95"/>
      <c r="AN246" s="95"/>
      <c r="AO246" s="95"/>
      <c r="AP246" s="95"/>
      <c r="AQ246" s="95"/>
      <c r="AR246" s="95"/>
      <c r="AS246" s="95"/>
      <c r="AT246" s="95"/>
      <c r="AU246" s="95"/>
      <c r="AV246" s="95"/>
      <c r="AW246" s="192">
        <f t="shared" si="3"/>
        <v>1100</v>
      </c>
    </row>
    <row r="247" spans="1:49" ht="15.75" x14ac:dyDescent="0.25">
      <c r="A247" s="95">
        <v>232</v>
      </c>
      <c r="B247" s="95" t="s">
        <v>1104</v>
      </c>
      <c r="C247" s="95" t="s">
        <v>1123</v>
      </c>
      <c r="D247" s="95" t="s">
        <v>999</v>
      </c>
      <c r="E247" s="95">
        <v>24</v>
      </c>
      <c r="F247" s="95" t="s">
        <v>1124</v>
      </c>
      <c r="G247" s="95"/>
      <c r="H247" s="95"/>
      <c r="I247" s="175" t="s">
        <v>999</v>
      </c>
      <c r="J247" s="176">
        <v>24</v>
      </c>
      <c r="K247" s="175" t="s">
        <v>1124</v>
      </c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  <c r="AL247" s="95"/>
      <c r="AM247" s="95"/>
      <c r="AN247" s="95"/>
      <c r="AO247" s="95"/>
      <c r="AP247" s="95"/>
      <c r="AQ247" s="95"/>
      <c r="AR247" s="95"/>
      <c r="AS247" s="95"/>
      <c r="AT247" s="95"/>
      <c r="AU247" s="95"/>
      <c r="AV247" s="95"/>
      <c r="AW247" s="192">
        <f t="shared" si="3"/>
        <v>4800</v>
      </c>
    </row>
    <row r="248" spans="1:49" ht="15.75" x14ac:dyDescent="0.25">
      <c r="A248" s="95">
        <v>233</v>
      </c>
      <c r="B248" s="95" t="s">
        <v>1104</v>
      </c>
      <c r="C248" s="95" t="s">
        <v>1121</v>
      </c>
      <c r="D248" s="95" t="s">
        <v>1006</v>
      </c>
      <c r="E248" s="95">
        <v>8</v>
      </c>
      <c r="F248" s="95" t="s">
        <v>1125</v>
      </c>
      <c r="G248" s="95"/>
      <c r="H248" s="95"/>
      <c r="I248" s="175" t="s">
        <v>1006</v>
      </c>
      <c r="J248" s="176">
        <v>8</v>
      </c>
      <c r="K248" s="175" t="s">
        <v>1125</v>
      </c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  <c r="AL248" s="95"/>
      <c r="AM248" s="95"/>
      <c r="AN248" s="95"/>
      <c r="AO248" s="95"/>
      <c r="AP248" s="95"/>
      <c r="AQ248" s="95"/>
      <c r="AR248" s="95"/>
      <c r="AS248" s="95"/>
      <c r="AT248" s="95"/>
      <c r="AU248" s="95"/>
      <c r="AV248" s="95"/>
      <c r="AW248" s="192">
        <f t="shared" si="3"/>
        <v>8800</v>
      </c>
    </row>
    <row r="249" spans="1:49" ht="15.75" x14ac:dyDescent="0.25">
      <c r="A249" s="95">
        <v>234</v>
      </c>
      <c r="B249" s="95" t="s">
        <v>1104</v>
      </c>
      <c r="C249" s="95" t="s">
        <v>1123</v>
      </c>
      <c r="D249" s="95" t="s">
        <v>995</v>
      </c>
      <c r="E249" s="95">
        <v>6</v>
      </c>
      <c r="F249" s="95" t="s">
        <v>1069</v>
      </c>
      <c r="G249" s="95"/>
      <c r="H249" s="95"/>
      <c r="I249" s="175" t="s">
        <v>995</v>
      </c>
      <c r="J249" s="176">
        <v>6</v>
      </c>
      <c r="K249" s="175" t="s">
        <v>1069</v>
      </c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  <c r="AL249" s="95"/>
      <c r="AM249" s="95"/>
      <c r="AN249" s="95"/>
      <c r="AO249" s="95"/>
      <c r="AP249" s="95"/>
      <c r="AQ249" s="95"/>
      <c r="AR249" s="95"/>
      <c r="AS249" s="95"/>
      <c r="AT249" s="95"/>
      <c r="AU249" s="95"/>
      <c r="AV249" s="95"/>
      <c r="AW249" s="192">
        <f t="shared" si="3"/>
        <v>1800</v>
      </c>
    </row>
    <row r="250" spans="1:49" ht="15.75" x14ac:dyDescent="0.25">
      <c r="A250" s="95">
        <v>235</v>
      </c>
      <c r="B250" s="95" t="s">
        <v>1104</v>
      </c>
      <c r="C250" s="95" t="s">
        <v>1060</v>
      </c>
      <c r="D250" s="95" t="s">
        <v>1061</v>
      </c>
      <c r="E250" s="95">
        <v>1</v>
      </c>
      <c r="F250" s="95" t="s">
        <v>1061</v>
      </c>
      <c r="G250" s="95"/>
      <c r="H250" s="95"/>
      <c r="I250" s="175" t="s">
        <v>1061</v>
      </c>
      <c r="J250" s="176">
        <v>1</v>
      </c>
      <c r="K250" s="175" t="s">
        <v>1061</v>
      </c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  <c r="AL250" s="95"/>
      <c r="AM250" s="95"/>
      <c r="AN250" s="95"/>
      <c r="AO250" s="95"/>
      <c r="AP250" s="95"/>
      <c r="AQ250" s="95"/>
      <c r="AR250" s="95"/>
      <c r="AS250" s="95"/>
      <c r="AT250" s="95"/>
      <c r="AU250" s="95"/>
      <c r="AV250" s="95"/>
      <c r="AW250" s="192">
        <f t="shared" si="3"/>
        <v>5400</v>
      </c>
    </row>
    <row r="251" spans="1:49" ht="15.75" x14ac:dyDescent="0.25">
      <c r="A251" s="95">
        <v>236</v>
      </c>
      <c r="B251" s="95" t="s">
        <v>1104</v>
      </c>
      <c r="C251" s="95" t="s">
        <v>1038</v>
      </c>
      <c r="D251" s="95" t="s">
        <v>1039</v>
      </c>
      <c r="E251" s="95">
        <v>10</v>
      </c>
      <c r="F251" s="95" t="s">
        <v>1040</v>
      </c>
      <c r="G251" s="95"/>
      <c r="H251" s="95"/>
      <c r="I251" s="175" t="s">
        <v>1039</v>
      </c>
      <c r="J251" s="176">
        <v>10</v>
      </c>
      <c r="K251" s="175" t="s">
        <v>1040</v>
      </c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  <c r="AL251" s="95"/>
      <c r="AM251" s="95"/>
      <c r="AN251" s="95"/>
      <c r="AO251" s="95"/>
      <c r="AP251" s="95"/>
      <c r="AQ251" s="95"/>
      <c r="AR251" s="95"/>
      <c r="AS251" s="95"/>
      <c r="AT251" s="95"/>
      <c r="AU251" s="95"/>
      <c r="AV251" s="95"/>
      <c r="AW251" s="192">
        <f t="shared" si="3"/>
        <v>7000</v>
      </c>
    </row>
    <row r="252" spans="1:49" ht="15.75" x14ac:dyDescent="0.25">
      <c r="A252" s="95">
        <v>237</v>
      </c>
      <c r="B252" s="95" t="s">
        <v>1104</v>
      </c>
      <c r="C252" s="95" t="s">
        <v>1037</v>
      </c>
      <c r="D252" s="95" t="s">
        <v>1027</v>
      </c>
      <c r="E252" s="95">
        <v>15</v>
      </c>
      <c r="F252" s="95" t="s">
        <v>1108</v>
      </c>
      <c r="G252" s="95"/>
      <c r="H252" s="95"/>
      <c r="I252" s="175" t="s">
        <v>1027</v>
      </c>
      <c r="J252" s="176">
        <v>15</v>
      </c>
      <c r="K252" s="175" t="s">
        <v>1108</v>
      </c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  <c r="AL252" s="95"/>
      <c r="AM252" s="95"/>
      <c r="AN252" s="95"/>
      <c r="AO252" s="95"/>
      <c r="AP252" s="95"/>
      <c r="AQ252" s="95"/>
      <c r="AR252" s="95"/>
      <c r="AS252" s="95"/>
      <c r="AT252" s="95"/>
      <c r="AU252" s="95"/>
      <c r="AV252" s="95"/>
      <c r="AW252" s="192">
        <f t="shared" si="3"/>
        <v>22500</v>
      </c>
    </row>
    <row r="253" spans="1:49" ht="15.75" x14ac:dyDescent="0.25">
      <c r="A253" s="95">
        <v>238</v>
      </c>
      <c r="B253" s="95" t="s">
        <v>1104</v>
      </c>
      <c r="C253" s="95" t="s">
        <v>997</v>
      </c>
      <c r="D253" s="95" t="s">
        <v>995</v>
      </c>
      <c r="E253" s="95">
        <v>15</v>
      </c>
      <c r="F253" s="95" t="s">
        <v>1055</v>
      </c>
      <c r="G253" s="95"/>
      <c r="H253" s="95"/>
      <c r="I253" s="175" t="s">
        <v>995</v>
      </c>
      <c r="J253" s="176">
        <v>15</v>
      </c>
      <c r="K253" s="175" t="s">
        <v>1055</v>
      </c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  <c r="AL253" s="95"/>
      <c r="AM253" s="95"/>
      <c r="AN253" s="95"/>
      <c r="AO253" s="95"/>
      <c r="AP253" s="95"/>
      <c r="AQ253" s="95"/>
      <c r="AR253" s="95"/>
      <c r="AS253" s="95"/>
      <c r="AT253" s="95"/>
      <c r="AU253" s="95"/>
      <c r="AV253" s="95"/>
      <c r="AW253" s="192">
        <f t="shared" si="3"/>
        <v>4500</v>
      </c>
    </row>
    <row r="254" spans="1:49" ht="15.75" x14ac:dyDescent="0.25">
      <c r="A254" s="95">
        <v>239</v>
      </c>
      <c r="B254" s="95" t="s">
        <v>1104</v>
      </c>
      <c r="C254" s="95" t="s">
        <v>778</v>
      </c>
      <c r="D254" s="95" t="s">
        <v>1043</v>
      </c>
      <c r="E254" s="95">
        <v>15</v>
      </c>
      <c r="F254" s="95" t="s">
        <v>1092</v>
      </c>
      <c r="G254" s="95"/>
      <c r="H254" s="95"/>
      <c r="I254" s="175" t="s">
        <v>1043</v>
      </c>
      <c r="J254" s="176">
        <v>15</v>
      </c>
      <c r="K254" s="175" t="s">
        <v>1092</v>
      </c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  <c r="AP254" s="95"/>
      <c r="AQ254" s="95"/>
      <c r="AR254" s="95"/>
      <c r="AS254" s="95"/>
      <c r="AT254" s="95"/>
      <c r="AU254" s="95"/>
      <c r="AV254" s="95"/>
      <c r="AW254" s="192">
        <f t="shared" si="3"/>
        <v>13500</v>
      </c>
    </row>
    <row r="255" spans="1:49" ht="15.75" x14ac:dyDescent="0.25">
      <c r="A255" s="95">
        <v>240</v>
      </c>
      <c r="B255" s="95" t="s">
        <v>1104</v>
      </c>
      <c r="C255" s="95" t="s">
        <v>1016</v>
      </c>
      <c r="D255" s="95" t="s">
        <v>1009</v>
      </c>
      <c r="E255" s="95">
        <v>10</v>
      </c>
      <c r="F255" s="95" t="s">
        <v>1017</v>
      </c>
      <c r="G255" s="95"/>
      <c r="H255" s="95"/>
      <c r="I255" s="175" t="s">
        <v>1009</v>
      </c>
      <c r="J255" s="176">
        <v>10</v>
      </c>
      <c r="K255" s="175" t="s">
        <v>1017</v>
      </c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  <c r="AP255" s="95"/>
      <c r="AQ255" s="95"/>
      <c r="AR255" s="95"/>
      <c r="AS255" s="95"/>
      <c r="AT255" s="95"/>
      <c r="AU255" s="95"/>
      <c r="AV255" s="95"/>
      <c r="AW255" s="192">
        <f t="shared" si="3"/>
        <v>5000</v>
      </c>
    </row>
    <row r="256" spans="1:49" ht="15.75" x14ac:dyDescent="0.25">
      <c r="A256" s="95">
        <v>241</v>
      </c>
      <c r="B256" s="95" t="s">
        <v>1104</v>
      </c>
      <c r="C256" s="95" t="s">
        <v>997</v>
      </c>
      <c r="D256" s="95" t="s">
        <v>995</v>
      </c>
      <c r="E256" s="95">
        <v>10</v>
      </c>
      <c r="F256" s="95" t="s">
        <v>996</v>
      </c>
      <c r="G256" s="95"/>
      <c r="H256" s="95"/>
      <c r="I256" s="175" t="s">
        <v>995</v>
      </c>
      <c r="J256" s="176">
        <v>10</v>
      </c>
      <c r="K256" s="175" t="s">
        <v>996</v>
      </c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  <c r="AL256" s="95"/>
      <c r="AM256" s="95"/>
      <c r="AN256" s="95"/>
      <c r="AO256" s="95"/>
      <c r="AP256" s="95"/>
      <c r="AQ256" s="95"/>
      <c r="AR256" s="95"/>
      <c r="AS256" s="95"/>
      <c r="AT256" s="95"/>
      <c r="AU256" s="95"/>
      <c r="AV256" s="95"/>
      <c r="AW256" s="192">
        <f t="shared" si="3"/>
        <v>3000</v>
      </c>
    </row>
    <row r="257" spans="1:49" ht="15.75" x14ac:dyDescent="0.25">
      <c r="A257" s="95">
        <v>242</v>
      </c>
      <c r="B257" s="95" t="s">
        <v>1104</v>
      </c>
      <c r="C257" s="95" t="s">
        <v>1030</v>
      </c>
      <c r="D257" s="95" t="s">
        <v>1088</v>
      </c>
      <c r="E257" s="95">
        <v>10</v>
      </c>
      <c r="F257" s="95" t="s">
        <v>1098</v>
      </c>
      <c r="G257" s="95"/>
      <c r="H257" s="95"/>
      <c r="I257" s="175" t="s">
        <v>1088</v>
      </c>
      <c r="J257" s="176">
        <v>10</v>
      </c>
      <c r="K257" s="175" t="s">
        <v>1098</v>
      </c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  <c r="AL257" s="95"/>
      <c r="AM257" s="95"/>
      <c r="AN257" s="95"/>
      <c r="AO257" s="95"/>
      <c r="AP257" s="95"/>
      <c r="AQ257" s="95"/>
      <c r="AR257" s="95"/>
      <c r="AS257" s="95"/>
      <c r="AT257" s="95"/>
      <c r="AU257" s="95"/>
      <c r="AV257" s="95"/>
      <c r="AW257" s="192">
        <f t="shared" si="3"/>
        <v>36000</v>
      </c>
    </row>
    <row r="258" spans="1:49" ht="15.75" x14ac:dyDescent="0.25">
      <c r="A258" s="95">
        <v>243</v>
      </c>
      <c r="B258" s="95" t="s">
        <v>1104</v>
      </c>
      <c r="C258" s="95" t="s">
        <v>1117</v>
      </c>
      <c r="D258" s="95" t="s">
        <v>1118</v>
      </c>
      <c r="E258" s="95">
        <v>1</v>
      </c>
      <c r="F258" s="95" t="s">
        <v>1118</v>
      </c>
      <c r="G258" s="95"/>
      <c r="H258" s="95"/>
      <c r="I258" s="175" t="s">
        <v>1118</v>
      </c>
      <c r="J258" s="176">
        <v>1</v>
      </c>
      <c r="K258" s="175" t="s">
        <v>1118</v>
      </c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  <c r="AL258" s="95"/>
      <c r="AM258" s="95"/>
      <c r="AN258" s="95"/>
      <c r="AO258" s="95"/>
      <c r="AP258" s="95"/>
      <c r="AQ258" s="95"/>
      <c r="AR258" s="95"/>
      <c r="AS258" s="95"/>
      <c r="AT258" s="95"/>
      <c r="AU258" s="95"/>
      <c r="AV258" s="95"/>
      <c r="AW258" s="192">
        <f t="shared" si="3"/>
        <v>14300</v>
      </c>
    </row>
    <row r="259" spans="1:49" ht="15.75" x14ac:dyDescent="0.25">
      <c r="A259" s="95">
        <v>244</v>
      </c>
      <c r="B259" s="95" t="s">
        <v>1104</v>
      </c>
      <c r="C259" s="95" t="s">
        <v>1037</v>
      </c>
      <c r="D259" s="95" t="s">
        <v>1027</v>
      </c>
      <c r="E259" s="95">
        <v>10</v>
      </c>
      <c r="F259" s="95" t="s">
        <v>1010</v>
      </c>
      <c r="G259" s="95"/>
      <c r="H259" s="95"/>
      <c r="I259" s="175" t="s">
        <v>1027</v>
      </c>
      <c r="J259" s="176">
        <v>10</v>
      </c>
      <c r="K259" s="175" t="s">
        <v>1010</v>
      </c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  <c r="AL259" s="95"/>
      <c r="AM259" s="95"/>
      <c r="AN259" s="95"/>
      <c r="AO259" s="95"/>
      <c r="AP259" s="95"/>
      <c r="AQ259" s="95"/>
      <c r="AR259" s="95"/>
      <c r="AS259" s="95"/>
      <c r="AT259" s="95"/>
      <c r="AU259" s="95"/>
      <c r="AV259" s="95"/>
      <c r="AW259" s="192">
        <f t="shared" si="3"/>
        <v>15000</v>
      </c>
    </row>
    <row r="260" spans="1:49" ht="15.75" x14ac:dyDescent="0.25">
      <c r="A260" s="95">
        <v>245</v>
      </c>
      <c r="B260" s="95" t="s">
        <v>1104</v>
      </c>
      <c r="C260" s="95" t="s">
        <v>1033</v>
      </c>
      <c r="D260" s="95" t="s">
        <v>988</v>
      </c>
      <c r="E260" s="95">
        <v>10</v>
      </c>
      <c r="F260" s="95" t="s">
        <v>989</v>
      </c>
      <c r="G260" s="95"/>
      <c r="H260" s="95"/>
      <c r="I260" s="175" t="s">
        <v>988</v>
      </c>
      <c r="J260" s="176">
        <v>10</v>
      </c>
      <c r="K260" s="175" t="s">
        <v>989</v>
      </c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  <c r="AL260" s="95"/>
      <c r="AM260" s="95"/>
      <c r="AN260" s="95"/>
      <c r="AO260" s="95"/>
      <c r="AP260" s="95"/>
      <c r="AQ260" s="95"/>
      <c r="AR260" s="95"/>
      <c r="AS260" s="95"/>
      <c r="AT260" s="95"/>
      <c r="AU260" s="95"/>
      <c r="AV260" s="95"/>
      <c r="AW260" s="192">
        <f t="shared" si="3"/>
        <v>4000</v>
      </c>
    </row>
    <row r="261" spans="1:49" ht="15.75" x14ac:dyDescent="0.25">
      <c r="A261" s="95">
        <v>246</v>
      </c>
      <c r="B261" s="95" t="s">
        <v>1104</v>
      </c>
      <c r="C261" s="95" t="s">
        <v>1003</v>
      </c>
      <c r="D261" s="95" t="s">
        <v>1126</v>
      </c>
      <c r="E261" s="95">
        <v>1</v>
      </c>
      <c r="F261" s="95" t="s">
        <v>1126</v>
      </c>
      <c r="G261" s="95"/>
      <c r="H261" s="95"/>
      <c r="I261" s="175" t="s">
        <v>1126</v>
      </c>
      <c r="J261" s="176">
        <v>1</v>
      </c>
      <c r="K261" s="175" t="s">
        <v>1126</v>
      </c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  <c r="AL261" s="95"/>
      <c r="AM261" s="95"/>
      <c r="AN261" s="95"/>
      <c r="AO261" s="95"/>
      <c r="AP261" s="95"/>
      <c r="AQ261" s="95"/>
      <c r="AR261" s="95"/>
      <c r="AS261" s="95"/>
      <c r="AT261" s="95"/>
      <c r="AU261" s="95"/>
      <c r="AV261" s="95"/>
      <c r="AW261" s="192">
        <f t="shared" si="3"/>
        <v>23900</v>
      </c>
    </row>
    <row r="262" spans="1:49" ht="15.75" x14ac:dyDescent="0.25">
      <c r="A262" s="95">
        <v>247</v>
      </c>
      <c r="B262" s="95" t="s">
        <v>1104</v>
      </c>
      <c r="C262" s="95" t="s">
        <v>994</v>
      </c>
      <c r="D262" s="95" t="s">
        <v>995</v>
      </c>
      <c r="E262" s="95">
        <v>10</v>
      </c>
      <c r="F262" s="95" t="s">
        <v>996</v>
      </c>
      <c r="G262" s="95"/>
      <c r="H262" s="95"/>
      <c r="I262" s="175" t="s">
        <v>995</v>
      </c>
      <c r="J262" s="176">
        <v>10</v>
      </c>
      <c r="K262" s="175" t="s">
        <v>996</v>
      </c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  <c r="AL262" s="95"/>
      <c r="AM262" s="95"/>
      <c r="AN262" s="95"/>
      <c r="AO262" s="95"/>
      <c r="AP262" s="95"/>
      <c r="AQ262" s="95"/>
      <c r="AR262" s="95"/>
      <c r="AS262" s="95"/>
      <c r="AT262" s="95"/>
      <c r="AU262" s="95"/>
      <c r="AV262" s="95"/>
      <c r="AW262" s="192">
        <f t="shared" si="3"/>
        <v>3000</v>
      </c>
    </row>
    <row r="263" spans="1:49" ht="15.75" x14ac:dyDescent="0.25">
      <c r="A263" s="95">
        <v>248</v>
      </c>
      <c r="B263" s="95" t="s">
        <v>1104</v>
      </c>
      <c r="C263" s="95" t="s">
        <v>1011</v>
      </c>
      <c r="D263" s="95" t="s">
        <v>999</v>
      </c>
      <c r="E263" s="95">
        <v>20</v>
      </c>
      <c r="F263" s="95" t="s">
        <v>989</v>
      </c>
      <c r="G263" s="95"/>
      <c r="H263" s="95"/>
      <c r="I263" s="175" t="s">
        <v>999</v>
      </c>
      <c r="J263" s="176">
        <v>20</v>
      </c>
      <c r="K263" s="175" t="s">
        <v>989</v>
      </c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  <c r="AL263" s="95"/>
      <c r="AM263" s="95"/>
      <c r="AN263" s="95"/>
      <c r="AO263" s="95"/>
      <c r="AP263" s="95"/>
      <c r="AQ263" s="95"/>
      <c r="AR263" s="95"/>
      <c r="AS263" s="95"/>
      <c r="AT263" s="95"/>
      <c r="AU263" s="95"/>
      <c r="AV263" s="95"/>
      <c r="AW263" s="192">
        <f t="shared" si="3"/>
        <v>4000</v>
      </c>
    </row>
    <row r="264" spans="1:49" ht="15.75" x14ac:dyDescent="0.25">
      <c r="A264" s="95">
        <v>249</v>
      </c>
      <c r="B264" s="95" t="s">
        <v>1104</v>
      </c>
      <c r="C264" s="95" t="s">
        <v>1021</v>
      </c>
      <c r="D264" s="95" t="s">
        <v>1009</v>
      </c>
      <c r="E264" s="95">
        <v>30</v>
      </c>
      <c r="F264" s="95" t="s">
        <v>1010</v>
      </c>
      <c r="G264" s="95"/>
      <c r="H264" s="95"/>
      <c r="I264" s="175" t="s">
        <v>1009</v>
      </c>
      <c r="J264" s="176">
        <v>30</v>
      </c>
      <c r="K264" s="175" t="s">
        <v>1010</v>
      </c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  <c r="AL264" s="95"/>
      <c r="AM264" s="95"/>
      <c r="AN264" s="95"/>
      <c r="AO264" s="95"/>
      <c r="AP264" s="95"/>
      <c r="AQ264" s="95"/>
      <c r="AR264" s="95"/>
      <c r="AS264" s="95"/>
      <c r="AT264" s="95"/>
      <c r="AU264" s="95"/>
      <c r="AV264" s="95"/>
      <c r="AW264" s="192">
        <f t="shared" si="3"/>
        <v>15000</v>
      </c>
    </row>
    <row r="265" spans="1:49" ht="15.75" x14ac:dyDescent="0.25">
      <c r="A265" s="95">
        <v>250</v>
      </c>
      <c r="B265" s="95" t="s">
        <v>1104</v>
      </c>
      <c r="C265" s="95" t="s">
        <v>1019</v>
      </c>
      <c r="D265" s="95" t="s">
        <v>995</v>
      </c>
      <c r="E265" s="95">
        <v>30</v>
      </c>
      <c r="F265" s="95" t="s">
        <v>1002</v>
      </c>
      <c r="G265" s="95"/>
      <c r="H265" s="95"/>
      <c r="I265" s="175" t="s">
        <v>995</v>
      </c>
      <c r="J265" s="176">
        <v>30</v>
      </c>
      <c r="K265" s="175" t="s">
        <v>1002</v>
      </c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  <c r="AP265" s="95"/>
      <c r="AQ265" s="95"/>
      <c r="AR265" s="95"/>
      <c r="AS265" s="95"/>
      <c r="AT265" s="95"/>
      <c r="AU265" s="95"/>
      <c r="AV265" s="95"/>
      <c r="AW265" s="192">
        <f t="shared" si="3"/>
        <v>9000</v>
      </c>
    </row>
    <row r="266" spans="1:49" ht="15.75" x14ac:dyDescent="0.25">
      <c r="A266" s="95">
        <v>251</v>
      </c>
      <c r="B266" s="95" t="s">
        <v>1104</v>
      </c>
      <c r="C266" s="95" t="s">
        <v>1001</v>
      </c>
      <c r="D266" s="95" t="s">
        <v>995</v>
      </c>
      <c r="E266" s="95">
        <v>30</v>
      </c>
      <c r="F266" s="95" t="s">
        <v>1002</v>
      </c>
      <c r="G266" s="95"/>
      <c r="H266" s="95"/>
      <c r="I266" s="175" t="s">
        <v>995</v>
      </c>
      <c r="J266" s="176">
        <v>30</v>
      </c>
      <c r="K266" s="175" t="s">
        <v>1002</v>
      </c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  <c r="AP266" s="95"/>
      <c r="AQ266" s="95"/>
      <c r="AR266" s="95"/>
      <c r="AS266" s="95"/>
      <c r="AT266" s="95"/>
      <c r="AU266" s="95"/>
      <c r="AV266" s="95"/>
      <c r="AW266" s="192">
        <f t="shared" si="3"/>
        <v>9000</v>
      </c>
    </row>
    <row r="267" spans="1:49" ht="15.75" x14ac:dyDescent="0.25">
      <c r="A267" s="95">
        <v>252</v>
      </c>
      <c r="B267" s="95" t="s">
        <v>1104</v>
      </c>
      <c r="C267" s="95" t="s">
        <v>1016</v>
      </c>
      <c r="D267" s="95" t="s">
        <v>1009</v>
      </c>
      <c r="E267" s="95">
        <v>10</v>
      </c>
      <c r="F267" s="95" t="s">
        <v>1017</v>
      </c>
      <c r="G267" s="95"/>
      <c r="H267" s="95"/>
      <c r="I267" s="175" t="s">
        <v>1009</v>
      </c>
      <c r="J267" s="176">
        <v>10</v>
      </c>
      <c r="K267" s="175" t="s">
        <v>1017</v>
      </c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  <c r="AL267" s="95"/>
      <c r="AM267" s="95"/>
      <c r="AN267" s="95"/>
      <c r="AO267" s="95"/>
      <c r="AP267" s="95"/>
      <c r="AQ267" s="95"/>
      <c r="AR267" s="95"/>
      <c r="AS267" s="95"/>
      <c r="AT267" s="95"/>
      <c r="AU267" s="95"/>
      <c r="AV267" s="95"/>
      <c r="AW267" s="192">
        <f t="shared" si="3"/>
        <v>5000</v>
      </c>
    </row>
    <row r="268" spans="1:49" ht="15.75" x14ac:dyDescent="0.25">
      <c r="A268" s="95">
        <v>253</v>
      </c>
      <c r="B268" s="95" t="s">
        <v>1104</v>
      </c>
      <c r="C268" s="95" t="s">
        <v>1030</v>
      </c>
      <c r="D268" s="95" t="s">
        <v>1088</v>
      </c>
      <c r="E268" s="95">
        <v>10</v>
      </c>
      <c r="F268" s="95" t="s">
        <v>1098</v>
      </c>
      <c r="G268" s="95"/>
      <c r="H268" s="95"/>
      <c r="I268" s="175" t="s">
        <v>1088</v>
      </c>
      <c r="J268" s="176">
        <v>10</v>
      </c>
      <c r="K268" s="175" t="s">
        <v>1098</v>
      </c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  <c r="AL268" s="95"/>
      <c r="AM268" s="95"/>
      <c r="AN268" s="95"/>
      <c r="AO268" s="95"/>
      <c r="AP268" s="95"/>
      <c r="AQ268" s="95"/>
      <c r="AR268" s="95"/>
      <c r="AS268" s="95"/>
      <c r="AT268" s="95"/>
      <c r="AU268" s="95"/>
      <c r="AV268" s="95"/>
      <c r="AW268" s="192">
        <f t="shared" si="3"/>
        <v>36000</v>
      </c>
    </row>
    <row r="269" spans="1:49" ht="15.75" x14ac:dyDescent="0.25">
      <c r="A269" s="95">
        <v>254</v>
      </c>
      <c r="B269" s="95" t="s">
        <v>1104</v>
      </c>
      <c r="C269" s="95" t="s">
        <v>1005</v>
      </c>
      <c r="D269" s="95" t="s">
        <v>1006</v>
      </c>
      <c r="E269" s="95">
        <v>30</v>
      </c>
      <c r="F269" s="95" t="s">
        <v>1007</v>
      </c>
      <c r="G269" s="95"/>
      <c r="H269" s="95"/>
      <c r="I269" s="175" t="s">
        <v>1006</v>
      </c>
      <c r="J269" s="176">
        <v>30</v>
      </c>
      <c r="K269" s="175" t="s">
        <v>1007</v>
      </c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  <c r="AL269" s="95"/>
      <c r="AM269" s="95"/>
      <c r="AN269" s="95"/>
      <c r="AO269" s="95"/>
      <c r="AP269" s="95"/>
      <c r="AQ269" s="95"/>
      <c r="AR269" s="95"/>
      <c r="AS269" s="95"/>
      <c r="AT269" s="95"/>
      <c r="AU269" s="95"/>
      <c r="AV269" s="95"/>
      <c r="AW269" s="192">
        <f t="shared" si="3"/>
        <v>33000</v>
      </c>
    </row>
    <row r="270" spans="1:49" ht="15.75" x14ac:dyDescent="0.25">
      <c r="A270" s="95">
        <v>255</v>
      </c>
      <c r="B270" s="95" t="s">
        <v>1104</v>
      </c>
      <c r="C270" s="95" t="s">
        <v>1011</v>
      </c>
      <c r="D270" s="95" t="s">
        <v>999</v>
      </c>
      <c r="E270" s="95">
        <v>60</v>
      </c>
      <c r="F270" s="95" t="s">
        <v>986</v>
      </c>
      <c r="G270" s="95"/>
      <c r="H270" s="95"/>
      <c r="I270" s="175" t="s">
        <v>999</v>
      </c>
      <c r="J270" s="176">
        <v>60</v>
      </c>
      <c r="K270" s="175" t="s">
        <v>986</v>
      </c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  <c r="AL270" s="95"/>
      <c r="AM270" s="95"/>
      <c r="AN270" s="95"/>
      <c r="AO270" s="95"/>
      <c r="AP270" s="95"/>
      <c r="AQ270" s="95"/>
      <c r="AR270" s="95"/>
      <c r="AS270" s="95"/>
      <c r="AT270" s="95"/>
      <c r="AU270" s="95"/>
      <c r="AV270" s="95"/>
      <c r="AW270" s="192">
        <f t="shared" si="3"/>
        <v>12000</v>
      </c>
    </row>
    <row r="271" spans="1:49" ht="15.75" x14ac:dyDescent="0.25">
      <c r="A271" s="95">
        <v>256</v>
      </c>
      <c r="B271" s="95" t="s">
        <v>1104</v>
      </c>
      <c r="C271" s="95" t="s">
        <v>1008</v>
      </c>
      <c r="D271" s="95" t="s">
        <v>1009</v>
      </c>
      <c r="E271" s="95">
        <v>30</v>
      </c>
      <c r="F271" s="95" t="s">
        <v>1010</v>
      </c>
      <c r="G271" s="95"/>
      <c r="H271" s="95"/>
      <c r="I271" s="175" t="s">
        <v>1009</v>
      </c>
      <c r="J271" s="176">
        <v>30</v>
      </c>
      <c r="K271" s="175" t="s">
        <v>1010</v>
      </c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  <c r="AL271" s="95"/>
      <c r="AM271" s="95"/>
      <c r="AN271" s="95"/>
      <c r="AO271" s="95"/>
      <c r="AP271" s="95"/>
      <c r="AQ271" s="95"/>
      <c r="AR271" s="95"/>
      <c r="AS271" s="95"/>
      <c r="AT271" s="95"/>
      <c r="AU271" s="95"/>
      <c r="AV271" s="95"/>
      <c r="AW271" s="192">
        <f t="shared" si="3"/>
        <v>15000</v>
      </c>
    </row>
    <row r="272" spans="1:49" ht="15.75" x14ac:dyDescent="0.25">
      <c r="A272" s="95">
        <v>257</v>
      </c>
      <c r="B272" s="95" t="s">
        <v>1104</v>
      </c>
      <c r="C272" s="95" t="s">
        <v>1127</v>
      </c>
      <c r="D272" s="95" t="s">
        <v>995</v>
      </c>
      <c r="E272" s="95">
        <v>60</v>
      </c>
      <c r="F272" s="95" t="s">
        <v>1075</v>
      </c>
      <c r="G272" s="95"/>
      <c r="H272" s="95"/>
      <c r="I272" s="175" t="s">
        <v>995</v>
      </c>
      <c r="J272" s="176">
        <v>60</v>
      </c>
      <c r="K272" s="175" t="s">
        <v>1075</v>
      </c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  <c r="AL272" s="95"/>
      <c r="AM272" s="95"/>
      <c r="AN272" s="95"/>
      <c r="AO272" s="95"/>
      <c r="AP272" s="95"/>
      <c r="AQ272" s="95"/>
      <c r="AR272" s="95"/>
      <c r="AS272" s="95"/>
      <c r="AT272" s="95"/>
      <c r="AU272" s="95"/>
      <c r="AV272" s="95"/>
      <c r="AW272" s="192">
        <f t="shared" si="3"/>
        <v>18000</v>
      </c>
    </row>
    <row r="273" spans="1:49" ht="15.75" x14ac:dyDescent="0.25">
      <c r="A273" s="95">
        <v>258</v>
      </c>
      <c r="B273" s="95" t="s">
        <v>1104</v>
      </c>
      <c r="C273" s="95" t="s">
        <v>1001</v>
      </c>
      <c r="D273" s="95" t="s">
        <v>995</v>
      </c>
      <c r="E273" s="95">
        <v>30</v>
      </c>
      <c r="F273" s="95" t="s">
        <v>1002</v>
      </c>
      <c r="G273" s="95"/>
      <c r="H273" s="95"/>
      <c r="I273" s="175" t="s">
        <v>995</v>
      </c>
      <c r="J273" s="176">
        <v>30</v>
      </c>
      <c r="K273" s="175" t="s">
        <v>1002</v>
      </c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  <c r="AL273" s="95"/>
      <c r="AM273" s="95"/>
      <c r="AN273" s="95"/>
      <c r="AO273" s="95"/>
      <c r="AP273" s="95"/>
      <c r="AQ273" s="95"/>
      <c r="AR273" s="95"/>
      <c r="AS273" s="95"/>
      <c r="AT273" s="95"/>
      <c r="AU273" s="95"/>
      <c r="AV273" s="95"/>
      <c r="AW273" s="192">
        <f t="shared" ref="AW273:AW336" si="4">I273*J273</f>
        <v>9000</v>
      </c>
    </row>
    <row r="274" spans="1:49" ht="15.75" x14ac:dyDescent="0.25">
      <c r="A274" s="95">
        <v>259</v>
      </c>
      <c r="B274" s="95" t="s">
        <v>1104</v>
      </c>
      <c r="C274" s="95" t="s">
        <v>1089</v>
      </c>
      <c r="D274" s="95" t="s">
        <v>1029</v>
      </c>
      <c r="E274" s="95">
        <v>5</v>
      </c>
      <c r="F274" s="95" t="s">
        <v>1071</v>
      </c>
      <c r="G274" s="95"/>
      <c r="H274" s="95"/>
      <c r="I274" s="175" t="s">
        <v>1029</v>
      </c>
      <c r="J274" s="176">
        <v>5</v>
      </c>
      <c r="K274" s="175" t="s">
        <v>1071</v>
      </c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  <c r="AL274" s="95"/>
      <c r="AM274" s="95"/>
      <c r="AN274" s="95"/>
      <c r="AO274" s="95"/>
      <c r="AP274" s="95"/>
      <c r="AQ274" s="95"/>
      <c r="AR274" s="95"/>
      <c r="AS274" s="95"/>
      <c r="AT274" s="95"/>
      <c r="AU274" s="95"/>
      <c r="AV274" s="95"/>
      <c r="AW274" s="192">
        <f t="shared" si="4"/>
        <v>14000</v>
      </c>
    </row>
    <row r="275" spans="1:49" ht="15.75" x14ac:dyDescent="0.25">
      <c r="A275" s="95">
        <v>260</v>
      </c>
      <c r="B275" s="95" t="s">
        <v>1104</v>
      </c>
      <c r="C275" s="95" t="s">
        <v>1089</v>
      </c>
      <c r="D275" s="95" t="s">
        <v>1043</v>
      </c>
      <c r="E275" s="95">
        <v>5</v>
      </c>
      <c r="F275" s="95" t="s">
        <v>1055</v>
      </c>
      <c r="G275" s="95"/>
      <c r="H275" s="95"/>
      <c r="I275" s="175" t="s">
        <v>1043</v>
      </c>
      <c r="J275" s="176">
        <v>5</v>
      </c>
      <c r="K275" s="175" t="s">
        <v>1055</v>
      </c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  <c r="AL275" s="95"/>
      <c r="AM275" s="95"/>
      <c r="AN275" s="95"/>
      <c r="AO275" s="95"/>
      <c r="AP275" s="95"/>
      <c r="AQ275" s="95"/>
      <c r="AR275" s="95"/>
      <c r="AS275" s="95"/>
      <c r="AT275" s="95"/>
      <c r="AU275" s="95"/>
      <c r="AV275" s="95"/>
      <c r="AW275" s="192">
        <f t="shared" si="4"/>
        <v>4500</v>
      </c>
    </row>
    <row r="276" spans="1:49" ht="15.75" x14ac:dyDescent="0.25">
      <c r="A276" s="95">
        <v>261</v>
      </c>
      <c r="B276" s="95" t="s">
        <v>1104</v>
      </c>
      <c r="C276" s="95" t="s">
        <v>1068</v>
      </c>
      <c r="D276" s="95" t="s">
        <v>999</v>
      </c>
      <c r="E276" s="95">
        <v>10</v>
      </c>
      <c r="F276" s="95" t="s">
        <v>1000</v>
      </c>
      <c r="G276" s="95"/>
      <c r="H276" s="95"/>
      <c r="I276" s="175" t="s">
        <v>999</v>
      </c>
      <c r="J276" s="176">
        <v>10</v>
      </c>
      <c r="K276" s="175" t="s">
        <v>1000</v>
      </c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95"/>
      <c r="AO276" s="95"/>
      <c r="AP276" s="95"/>
      <c r="AQ276" s="95"/>
      <c r="AR276" s="95"/>
      <c r="AS276" s="95"/>
      <c r="AT276" s="95"/>
      <c r="AU276" s="95"/>
      <c r="AV276" s="95"/>
      <c r="AW276" s="192">
        <f t="shared" si="4"/>
        <v>2000</v>
      </c>
    </row>
    <row r="277" spans="1:49" ht="15.75" x14ac:dyDescent="0.25">
      <c r="A277" s="95">
        <v>262</v>
      </c>
      <c r="B277" s="95" t="s">
        <v>1104</v>
      </c>
      <c r="C277" s="95" t="s">
        <v>1041</v>
      </c>
      <c r="D277" s="95" t="s">
        <v>1042</v>
      </c>
      <c r="E277" s="95">
        <v>1</v>
      </c>
      <c r="F277" s="95" t="s">
        <v>1042</v>
      </c>
      <c r="G277" s="95"/>
      <c r="H277" s="95"/>
      <c r="I277" s="175" t="s">
        <v>1042</v>
      </c>
      <c r="J277" s="176">
        <v>1</v>
      </c>
      <c r="K277" s="175" t="s">
        <v>1042</v>
      </c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  <c r="AL277" s="95"/>
      <c r="AM277" s="95"/>
      <c r="AN277" s="95"/>
      <c r="AO277" s="95"/>
      <c r="AP277" s="95"/>
      <c r="AQ277" s="95"/>
      <c r="AR277" s="95"/>
      <c r="AS277" s="95"/>
      <c r="AT277" s="95"/>
      <c r="AU277" s="95"/>
      <c r="AV277" s="95"/>
      <c r="AW277" s="192">
        <f t="shared" si="4"/>
        <v>13700</v>
      </c>
    </row>
    <row r="278" spans="1:49" ht="15.75" x14ac:dyDescent="0.25">
      <c r="A278" s="95">
        <v>263</v>
      </c>
      <c r="B278" s="95" t="s">
        <v>1104</v>
      </c>
      <c r="C278" s="95" t="s">
        <v>1016</v>
      </c>
      <c r="D278" s="95" t="s">
        <v>1009</v>
      </c>
      <c r="E278" s="95">
        <v>10</v>
      </c>
      <c r="F278" s="95" t="s">
        <v>1017</v>
      </c>
      <c r="G278" s="95"/>
      <c r="H278" s="95"/>
      <c r="I278" s="175" t="s">
        <v>1009</v>
      </c>
      <c r="J278" s="176">
        <v>10</v>
      </c>
      <c r="K278" s="175" t="s">
        <v>1017</v>
      </c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  <c r="AL278" s="95"/>
      <c r="AM278" s="95"/>
      <c r="AN278" s="95"/>
      <c r="AO278" s="95"/>
      <c r="AP278" s="95"/>
      <c r="AQ278" s="95"/>
      <c r="AR278" s="95"/>
      <c r="AS278" s="95"/>
      <c r="AT278" s="95"/>
      <c r="AU278" s="95"/>
      <c r="AV278" s="95"/>
      <c r="AW278" s="192">
        <f t="shared" si="4"/>
        <v>5000</v>
      </c>
    </row>
    <row r="279" spans="1:49" ht="15.75" x14ac:dyDescent="0.25">
      <c r="A279" s="95">
        <v>264</v>
      </c>
      <c r="B279" s="95" t="s">
        <v>1104</v>
      </c>
      <c r="C279" s="95" t="s">
        <v>997</v>
      </c>
      <c r="D279" s="95" t="s">
        <v>995</v>
      </c>
      <c r="E279" s="95">
        <v>15</v>
      </c>
      <c r="F279" s="95" t="s">
        <v>1055</v>
      </c>
      <c r="G279" s="95"/>
      <c r="H279" s="95"/>
      <c r="I279" s="175" t="s">
        <v>995</v>
      </c>
      <c r="J279" s="176">
        <v>15</v>
      </c>
      <c r="K279" s="175" t="s">
        <v>1055</v>
      </c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  <c r="AL279" s="95"/>
      <c r="AM279" s="95"/>
      <c r="AN279" s="95"/>
      <c r="AO279" s="95"/>
      <c r="AP279" s="95"/>
      <c r="AQ279" s="95"/>
      <c r="AR279" s="95"/>
      <c r="AS279" s="95"/>
      <c r="AT279" s="95"/>
      <c r="AU279" s="95"/>
      <c r="AV279" s="95"/>
      <c r="AW279" s="192">
        <f t="shared" si="4"/>
        <v>4500</v>
      </c>
    </row>
    <row r="280" spans="1:49" ht="15.75" x14ac:dyDescent="0.25">
      <c r="A280" s="95">
        <v>265</v>
      </c>
      <c r="B280" s="95" t="s">
        <v>1104</v>
      </c>
      <c r="C280" s="95" t="s">
        <v>1037</v>
      </c>
      <c r="D280" s="95" t="s">
        <v>1027</v>
      </c>
      <c r="E280" s="95">
        <v>15</v>
      </c>
      <c r="F280" s="95" t="s">
        <v>1108</v>
      </c>
      <c r="G280" s="95"/>
      <c r="H280" s="95"/>
      <c r="I280" s="175" t="s">
        <v>1027</v>
      </c>
      <c r="J280" s="176">
        <v>15</v>
      </c>
      <c r="K280" s="175" t="s">
        <v>1108</v>
      </c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  <c r="AL280" s="95"/>
      <c r="AM280" s="95"/>
      <c r="AN280" s="95"/>
      <c r="AO280" s="95"/>
      <c r="AP280" s="95"/>
      <c r="AQ280" s="95"/>
      <c r="AR280" s="95"/>
      <c r="AS280" s="95"/>
      <c r="AT280" s="95"/>
      <c r="AU280" s="95"/>
      <c r="AV280" s="95"/>
      <c r="AW280" s="192">
        <f t="shared" si="4"/>
        <v>22500</v>
      </c>
    </row>
    <row r="281" spans="1:49" ht="15.75" x14ac:dyDescent="0.25">
      <c r="A281" s="95">
        <v>266</v>
      </c>
      <c r="B281" s="95" t="s">
        <v>1104</v>
      </c>
      <c r="C281" s="95" t="s">
        <v>1013</v>
      </c>
      <c r="D281" s="95" t="s">
        <v>1014</v>
      </c>
      <c r="E281" s="95">
        <v>10</v>
      </c>
      <c r="F281" s="95" t="s">
        <v>1015</v>
      </c>
      <c r="G281" s="95"/>
      <c r="H281" s="95"/>
      <c r="I281" s="175" t="s">
        <v>1014</v>
      </c>
      <c r="J281" s="176">
        <v>10</v>
      </c>
      <c r="K281" s="175" t="s">
        <v>1015</v>
      </c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  <c r="AL281" s="95"/>
      <c r="AM281" s="95"/>
      <c r="AN281" s="95"/>
      <c r="AO281" s="95"/>
      <c r="AP281" s="95"/>
      <c r="AQ281" s="95"/>
      <c r="AR281" s="95"/>
      <c r="AS281" s="95"/>
      <c r="AT281" s="95"/>
      <c r="AU281" s="95"/>
      <c r="AV281" s="95"/>
      <c r="AW281" s="192">
        <f t="shared" si="4"/>
        <v>25000</v>
      </c>
    </row>
    <row r="282" spans="1:49" ht="15.75" x14ac:dyDescent="0.25">
      <c r="A282" s="95">
        <v>267</v>
      </c>
      <c r="B282" s="95" t="s">
        <v>1104</v>
      </c>
      <c r="C282" s="95" t="s">
        <v>1038</v>
      </c>
      <c r="D282" s="95" t="s">
        <v>1039</v>
      </c>
      <c r="E282" s="95">
        <v>10</v>
      </c>
      <c r="F282" s="95" t="s">
        <v>1040</v>
      </c>
      <c r="G282" s="95"/>
      <c r="H282" s="95"/>
      <c r="I282" s="175" t="s">
        <v>1039</v>
      </c>
      <c r="J282" s="176">
        <v>10</v>
      </c>
      <c r="K282" s="175" t="s">
        <v>1040</v>
      </c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  <c r="AL282" s="95"/>
      <c r="AM282" s="95"/>
      <c r="AN282" s="95"/>
      <c r="AO282" s="95"/>
      <c r="AP282" s="95"/>
      <c r="AQ282" s="95"/>
      <c r="AR282" s="95"/>
      <c r="AS282" s="95"/>
      <c r="AT282" s="95"/>
      <c r="AU282" s="95"/>
      <c r="AV282" s="95"/>
      <c r="AW282" s="192">
        <f t="shared" si="4"/>
        <v>7000</v>
      </c>
    </row>
    <row r="283" spans="1:49" ht="15.75" x14ac:dyDescent="0.25">
      <c r="A283" s="95">
        <v>268</v>
      </c>
      <c r="B283" s="95" t="s">
        <v>1104</v>
      </c>
      <c r="C283" s="95" t="s">
        <v>1128</v>
      </c>
      <c r="D283" s="95" t="s">
        <v>1129</v>
      </c>
      <c r="E283" s="95">
        <v>3</v>
      </c>
      <c r="F283" s="95" t="s">
        <v>1032</v>
      </c>
      <c r="G283" s="95"/>
      <c r="H283" s="95"/>
      <c r="I283" s="175" t="s">
        <v>1129</v>
      </c>
      <c r="J283" s="176">
        <v>3</v>
      </c>
      <c r="K283" s="175" t="s">
        <v>1032</v>
      </c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  <c r="AL283" s="95"/>
      <c r="AM283" s="95"/>
      <c r="AN283" s="95"/>
      <c r="AO283" s="95"/>
      <c r="AP283" s="95"/>
      <c r="AQ283" s="95"/>
      <c r="AR283" s="95"/>
      <c r="AS283" s="95"/>
      <c r="AT283" s="95"/>
      <c r="AU283" s="95"/>
      <c r="AV283" s="95"/>
      <c r="AW283" s="192">
        <f t="shared" si="4"/>
        <v>39000</v>
      </c>
    </row>
    <row r="284" spans="1:49" ht="15.75" x14ac:dyDescent="0.25">
      <c r="A284" s="95">
        <v>269</v>
      </c>
      <c r="B284" s="95" t="s">
        <v>1104</v>
      </c>
      <c r="C284" s="95" t="s">
        <v>1130</v>
      </c>
      <c r="D284" s="95" t="s">
        <v>1131</v>
      </c>
      <c r="E284" s="95">
        <v>1</v>
      </c>
      <c r="F284" s="95" t="s">
        <v>1131</v>
      </c>
      <c r="G284" s="95"/>
      <c r="H284" s="95"/>
      <c r="I284" s="175" t="s">
        <v>1131</v>
      </c>
      <c r="J284" s="176">
        <v>1</v>
      </c>
      <c r="K284" s="175" t="s">
        <v>1131</v>
      </c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  <c r="AL284" s="95"/>
      <c r="AM284" s="95"/>
      <c r="AN284" s="95"/>
      <c r="AO284" s="95"/>
      <c r="AP284" s="95"/>
      <c r="AQ284" s="95"/>
      <c r="AR284" s="95"/>
      <c r="AS284" s="95"/>
      <c r="AT284" s="95"/>
      <c r="AU284" s="95"/>
      <c r="AV284" s="95"/>
      <c r="AW284" s="192">
        <f t="shared" si="4"/>
        <v>5500</v>
      </c>
    </row>
    <row r="285" spans="1:49" ht="15.75" x14ac:dyDescent="0.25">
      <c r="A285" s="95">
        <v>270</v>
      </c>
      <c r="B285" s="95" t="s">
        <v>1104</v>
      </c>
      <c r="C285" s="95" t="s">
        <v>1132</v>
      </c>
      <c r="D285" s="95" t="s">
        <v>1133</v>
      </c>
      <c r="E285" s="95">
        <v>1</v>
      </c>
      <c r="F285" s="95" t="s">
        <v>1133</v>
      </c>
      <c r="G285" s="95"/>
      <c r="H285" s="95"/>
      <c r="I285" s="175" t="s">
        <v>1133</v>
      </c>
      <c r="J285" s="176">
        <v>1</v>
      </c>
      <c r="K285" s="175" t="s">
        <v>1133</v>
      </c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  <c r="AL285" s="95"/>
      <c r="AM285" s="95"/>
      <c r="AN285" s="95"/>
      <c r="AO285" s="95"/>
      <c r="AP285" s="95"/>
      <c r="AQ285" s="95"/>
      <c r="AR285" s="95"/>
      <c r="AS285" s="95"/>
      <c r="AT285" s="95"/>
      <c r="AU285" s="95"/>
      <c r="AV285" s="95"/>
      <c r="AW285" s="192">
        <f t="shared" si="4"/>
        <v>16700</v>
      </c>
    </row>
    <row r="286" spans="1:49" ht="15.75" x14ac:dyDescent="0.25">
      <c r="A286" s="95">
        <v>271</v>
      </c>
      <c r="B286" s="95" t="s">
        <v>1104</v>
      </c>
      <c r="C286" s="95" t="s">
        <v>1119</v>
      </c>
      <c r="D286" s="95" t="s">
        <v>1120</v>
      </c>
      <c r="E286" s="95">
        <v>10</v>
      </c>
      <c r="F286" s="95" t="s">
        <v>1103</v>
      </c>
      <c r="G286" s="95"/>
      <c r="H286" s="95"/>
      <c r="I286" s="175" t="s">
        <v>1120</v>
      </c>
      <c r="J286" s="176">
        <v>10</v>
      </c>
      <c r="K286" s="175" t="s">
        <v>1103</v>
      </c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  <c r="AL286" s="95"/>
      <c r="AM286" s="95"/>
      <c r="AN286" s="95"/>
      <c r="AO286" s="95"/>
      <c r="AP286" s="95"/>
      <c r="AQ286" s="95"/>
      <c r="AR286" s="95"/>
      <c r="AS286" s="95"/>
      <c r="AT286" s="95"/>
      <c r="AU286" s="95"/>
      <c r="AV286" s="95"/>
      <c r="AW286" s="192">
        <f t="shared" si="4"/>
        <v>1000</v>
      </c>
    </row>
    <row r="287" spans="1:49" ht="15.75" x14ac:dyDescent="0.25">
      <c r="A287" s="95">
        <v>272</v>
      </c>
      <c r="B287" s="95" t="s">
        <v>1104</v>
      </c>
      <c r="C287" s="95" t="s">
        <v>1049</v>
      </c>
      <c r="D287" s="95" t="s">
        <v>1042</v>
      </c>
      <c r="E287" s="95">
        <v>1</v>
      </c>
      <c r="F287" s="95" t="s">
        <v>1042</v>
      </c>
      <c r="G287" s="95"/>
      <c r="H287" s="95"/>
      <c r="I287" s="175" t="s">
        <v>1042</v>
      </c>
      <c r="J287" s="176">
        <v>1</v>
      </c>
      <c r="K287" s="175" t="s">
        <v>1042</v>
      </c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  <c r="AO287" s="95"/>
      <c r="AP287" s="95"/>
      <c r="AQ287" s="95"/>
      <c r="AR287" s="95"/>
      <c r="AS287" s="95"/>
      <c r="AT287" s="95"/>
      <c r="AU287" s="95"/>
      <c r="AV287" s="95"/>
      <c r="AW287" s="192">
        <f t="shared" si="4"/>
        <v>13700</v>
      </c>
    </row>
    <row r="288" spans="1:49" ht="15.75" x14ac:dyDescent="0.25">
      <c r="A288" s="95">
        <v>273</v>
      </c>
      <c r="B288" s="95" t="s">
        <v>1104</v>
      </c>
      <c r="C288" s="95" t="s">
        <v>1050</v>
      </c>
      <c r="D288" s="95" t="s">
        <v>1051</v>
      </c>
      <c r="E288" s="95">
        <v>1</v>
      </c>
      <c r="F288" s="95" t="s">
        <v>1051</v>
      </c>
      <c r="G288" s="95"/>
      <c r="H288" s="95"/>
      <c r="I288" s="175" t="s">
        <v>1051</v>
      </c>
      <c r="J288" s="176">
        <v>1</v>
      </c>
      <c r="K288" s="175" t="s">
        <v>1051</v>
      </c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  <c r="AL288" s="95"/>
      <c r="AM288" s="95"/>
      <c r="AN288" s="95"/>
      <c r="AO288" s="95"/>
      <c r="AP288" s="95"/>
      <c r="AQ288" s="95"/>
      <c r="AR288" s="95"/>
      <c r="AS288" s="95"/>
      <c r="AT288" s="95"/>
      <c r="AU288" s="95"/>
      <c r="AV288" s="95"/>
      <c r="AW288" s="192">
        <f t="shared" si="4"/>
        <v>4700</v>
      </c>
    </row>
    <row r="289" spans="1:49" ht="15.75" x14ac:dyDescent="0.25">
      <c r="A289" s="95">
        <v>274</v>
      </c>
      <c r="B289" s="95" t="s">
        <v>1104</v>
      </c>
      <c r="C289" s="95" t="s">
        <v>1119</v>
      </c>
      <c r="D289" s="95" t="s">
        <v>1120</v>
      </c>
      <c r="E289" s="95">
        <v>10</v>
      </c>
      <c r="F289" s="95" t="s">
        <v>1103</v>
      </c>
      <c r="G289" s="95"/>
      <c r="H289" s="95"/>
      <c r="I289" s="175" t="s">
        <v>1120</v>
      </c>
      <c r="J289" s="176">
        <v>10</v>
      </c>
      <c r="K289" s="175" t="s">
        <v>1103</v>
      </c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  <c r="AL289" s="95"/>
      <c r="AM289" s="95"/>
      <c r="AN289" s="95"/>
      <c r="AO289" s="95"/>
      <c r="AP289" s="95"/>
      <c r="AQ289" s="95"/>
      <c r="AR289" s="95"/>
      <c r="AS289" s="95"/>
      <c r="AT289" s="95"/>
      <c r="AU289" s="95"/>
      <c r="AV289" s="95"/>
      <c r="AW289" s="192">
        <f t="shared" si="4"/>
        <v>1000</v>
      </c>
    </row>
    <row r="290" spans="1:49" ht="15.75" x14ac:dyDescent="0.25">
      <c r="A290" s="95">
        <v>275</v>
      </c>
      <c r="B290" s="95" t="s">
        <v>1104</v>
      </c>
      <c r="C290" s="95" t="s">
        <v>1041</v>
      </c>
      <c r="D290" s="95" t="s">
        <v>1042</v>
      </c>
      <c r="E290" s="95">
        <v>1</v>
      </c>
      <c r="F290" s="95" t="s">
        <v>1042</v>
      </c>
      <c r="G290" s="95"/>
      <c r="H290" s="95"/>
      <c r="I290" s="175" t="s">
        <v>1042</v>
      </c>
      <c r="J290" s="176">
        <v>1</v>
      </c>
      <c r="K290" s="175" t="s">
        <v>1042</v>
      </c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  <c r="AL290" s="95"/>
      <c r="AM290" s="95"/>
      <c r="AN290" s="95"/>
      <c r="AO290" s="95"/>
      <c r="AP290" s="95"/>
      <c r="AQ290" s="95"/>
      <c r="AR290" s="95"/>
      <c r="AS290" s="95"/>
      <c r="AT290" s="95"/>
      <c r="AU290" s="95"/>
      <c r="AV290" s="95"/>
      <c r="AW290" s="192">
        <f t="shared" si="4"/>
        <v>13700</v>
      </c>
    </row>
    <row r="291" spans="1:49" ht="15.75" x14ac:dyDescent="0.25">
      <c r="A291" s="95">
        <v>276</v>
      </c>
      <c r="B291" s="95" t="s">
        <v>1104</v>
      </c>
      <c r="C291" s="95" t="s">
        <v>1016</v>
      </c>
      <c r="D291" s="95" t="s">
        <v>1009</v>
      </c>
      <c r="E291" s="95">
        <v>10</v>
      </c>
      <c r="F291" s="95" t="s">
        <v>1017</v>
      </c>
      <c r="G291" s="95"/>
      <c r="H291" s="95"/>
      <c r="I291" s="175" t="s">
        <v>1009</v>
      </c>
      <c r="J291" s="176">
        <v>10</v>
      </c>
      <c r="K291" s="175" t="s">
        <v>1017</v>
      </c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  <c r="AL291" s="95"/>
      <c r="AM291" s="95"/>
      <c r="AN291" s="95"/>
      <c r="AO291" s="95"/>
      <c r="AP291" s="95"/>
      <c r="AQ291" s="95"/>
      <c r="AR291" s="95"/>
      <c r="AS291" s="95"/>
      <c r="AT291" s="95"/>
      <c r="AU291" s="95"/>
      <c r="AV291" s="95"/>
      <c r="AW291" s="192">
        <f t="shared" si="4"/>
        <v>5000</v>
      </c>
    </row>
    <row r="292" spans="1:49" ht="15.75" x14ac:dyDescent="0.25">
      <c r="A292" s="95">
        <v>277</v>
      </c>
      <c r="B292" s="95" t="s">
        <v>1104</v>
      </c>
      <c r="C292" s="95" t="s">
        <v>1080</v>
      </c>
      <c r="D292" s="95" t="s">
        <v>995</v>
      </c>
      <c r="E292" s="95">
        <v>15</v>
      </c>
      <c r="F292" s="95" t="s">
        <v>1055</v>
      </c>
      <c r="G292" s="95"/>
      <c r="H292" s="95"/>
      <c r="I292" s="175" t="s">
        <v>995</v>
      </c>
      <c r="J292" s="176">
        <v>15</v>
      </c>
      <c r="K292" s="175" t="s">
        <v>1055</v>
      </c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  <c r="AL292" s="95"/>
      <c r="AM292" s="95"/>
      <c r="AN292" s="95"/>
      <c r="AO292" s="95"/>
      <c r="AP292" s="95"/>
      <c r="AQ292" s="95"/>
      <c r="AR292" s="95"/>
      <c r="AS292" s="95"/>
      <c r="AT292" s="95"/>
      <c r="AU292" s="95"/>
      <c r="AV292" s="95"/>
      <c r="AW292" s="192">
        <f t="shared" si="4"/>
        <v>4500</v>
      </c>
    </row>
    <row r="293" spans="1:49" ht="15.75" x14ac:dyDescent="0.25">
      <c r="A293" s="95">
        <v>278</v>
      </c>
      <c r="B293" s="95" t="s">
        <v>1134</v>
      </c>
      <c r="C293" s="95" t="s">
        <v>1030</v>
      </c>
      <c r="D293" s="95" t="s">
        <v>1088</v>
      </c>
      <c r="E293" s="95">
        <v>10</v>
      </c>
      <c r="F293" s="95" t="s">
        <v>1098</v>
      </c>
      <c r="G293" s="95"/>
      <c r="H293" s="95"/>
      <c r="I293" s="175" t="s">
        <v>1088</v>
      </c>
      <c r="J293" s="176">
        <v>10</v>
      </c>
      <c r="K293" s="175" t="s">
        <v>1098</v>
      </c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  <c r="AL293" s="95"/>
      <c r="AM293" s="95"/>
      <c r="AN293" s="95"/>
      <c r="AO293" s="95"/>
      <c r="AP293" s="95"/>
      <c r="AQ293" s="95"/>
      <c r="AR293" s="95"/>
      <c r="AS293" s="95"/>
      <c r="AT293" s="95"/>
      <c r="AU293" s="95"/>
      <c r="AV293" s="95"/>
      <c r="AW293" s="192">
        <f t="shared" si="4"/>
        <v>36000</v>
      </c>
    </row>
    <row r="294" spans="1:49" ht="15.75" x14ac:dyDescent="0.25">
      <c r="A294" s="95">
        <v>279</v>
      </c>
      <c r="B294" s="95" t="s">
        <v>1134</v>
      </c>
      <c r="C294" s="95" t="s">
        <v>1021</v>
      </c>
      <c r="D294" s="95" t="s">
        <v>1009</v>
      </c>
      <c r="E294" s="95">
        <v>30</v>
      </c>
      <c r="F294" s="95" t="s">
        <v>1010</v>
      </c>
      <c r="G294" s="95"/>
      <c r="H294" s="95"/>
      <c r="I294" s="175" t="s">
        <v>1009</v>
      </c>
      <c r="J294" s="176">
        <v>30</v>
      </c>
      <c r="K294" s="175" t="s">
        <v>1010</v>
      </c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  <c r="AL294" s="95"/>
      <c r="AM294" s="95"/>
      <c r="AN294" s="95"/>
      <c r="AO294" s="95"/>
      <c r="AP294" s="95"/>
      <c r="AQ294" s="95"/>
      <c r="AR294" s="95"/>
      <c r="AS294" s="95"/>
      <c r="AT294" s="95"/>
      <c r="AU294" s="95"/>
      <c r="AV294" s="95"/>
      <c r="AW294" s="192">
        <f t="shared" si="4"/>
        <v>15000</v>
      </c>
    </row>
    <row r="295" spans="1:49" ht="15.75" x14ac:dyDescent="0.25">
      <c r="A295" s="95">
        <v>280</v>
      </c>
      <c r="B295" s="95" t="s">
        <v>1134</v>
      </c>
      <c r="C295" s="95" t="s">
        <v>1023</v>
      </c>
      <c r="D295" s="95" t="s">
        <v>1009</v>
      </c>
      <c r="E295" s="95">
        <v>30</v>
      </c>
      <c r="F295" s="95" t="s">
        <v>1010</v>
      </c>
      <c r="G295" s="95"/>
      <c r="H295" s="95"/>
      <c r="I295" s="175" t="s">
        <v>1009</v>
      </c>
      <c r="J295" s="176">
        <v>30</v>
      </c>
      <c r="K295" s="175" t="s">
        <v>1010</v>
      </c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  <c r="AL295" s="95"/>
      <c r="AM295" s="95"/>
      <c r="AN295" s="95"/>
      <c r="AO295" s="95"/>
      <c r="AP295" s="95"/>
      <c r="AQ295" s="95"/>
      <c r="AR295" s="95"/>
      <c r="AS295" s="95"/>
      <c r="AT295" s="95"/>
      <c r="AU295" s="95"/>
      <c r="AV295" s="95"/>
      <c r="AW295" s="192">
        <f t="shared" si="4"/>
        <v>15000</v>
      </c>
    </row>
    <row r="296" spans="1:49" ht="15.75" x14ac:dyDescent="0.25">
      <c r="A296" s="95">
        <v>281</v>
      </c>
      <c r="B296" s="95" t="s">
        <v>1134</v>
      </c>
      <c r="C296" s="95" t="s">
        <v>1016</v>
      </c>
      <c r="D296" s="95" t="s">
        <v>1009</v>
      </c>
      <c r="E296" s="95">
        <v>10</v>
      </c>
      <c r="F296" s="95" t="s">
        <v>1017</v>
      </c>
      <c r="G296" s="95"/>
      <c r="H296" s="95"/>
      <c r="I296" s="175" t="s">
        <v>1009</v>
      </c>
      <c r="J296" s="176">
        <v>10</v>
      </c>
      <c r="K296" s="175" t="s">
        <v>1017</v>
      </c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  <c r="AL296" s="95"/>
      <c r="AM296" s="95"/>
      <c r="AN296" s="95"/>
      <c r="AO296" s="95"/>
      <c r="AP296" s="95"/>
      <c r="AQ296" s="95"/>
      <c r="AR296" s="95"/>
      <c r="AS296" s="95"/>
      <c r="AT296" s="95"/>
      <c r="AU296" s="95"/>
      <c r="AV296" s="95"/>
      <c r="AW296" s="192">
        <f t="shared" si="4"/>
        <v>5000</v>
      </c>
    </row>
    <row r="297" spans="1:49" ht="15.75" x14ac:dyDescent="0.25">
      <c r="A297" s="95">
        <v>282</v>
      </c>
      <c r="B297" s="95" t="s">
        <v>1134</v>
      </c>
      <c r="C297" s="95" t="s">
        <v>1068</v>
      </c>
      <c r="D297" s="95" t="s">
        <v>999</v>
      </c>
      <c r="E297" s="95">
        <v>10</v>
      </c>
      <c r="F297" s="95" t="s">
        <v>1000</v>
      </c>
      <c r="G297" s="95"/>
      <c r="H297" s="95"/>
      <c r="I297" s="175" t="s">
        <v>999</v>
      </c>
      <c r="J297" s="176">
        <v>10</v>
      </c>
      <c r="K297" s="175" t="s">
        <v>1000</v>
      </c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  <c r="AL297" s="95"/>
      <c r="AM297" s="95"/>
      <c r="AN297" s="95"/>
      <c r="AO297" s="95"/>
      <c r="AP297" s="95"/>
      <c r="AQ297" s="95"/>
      <c r="AR297" s="95"/>
      <c r="AS297" s="95"/>
      <c r="AT297" s="95"/>
      <c r="AU297" s="95"/>
      <c r="AV297" s="95"/>
      <c r="AW297" s="192">
        <f t="shared" si="4"/>
        <v>2000</v>
      </c>
    </row>
    <row r="298" spans="1:49" ht="15.75" x14ac:dyDescent="0.25">
      <c r="A298" s="95">
        <v>283</v>
      </c>
      <c r="B298" s="95" t="s">
        <v>1134</v>
      </c>
      <c r="C298" s="95" t="s">
        <v>1116</v>
      </c>
      <c r="D298" s="95" t="s">
        <v>1048</v>
      </c>
      <c r="E298" s="95">
        <v>10</v>
      </c>
      <c r="F298" s="95" t="s">
        <v>1012</v>
      </c>
      <c r="G298" s="95"/>
      <c r="H298" s="95"/>
      <c r="I298" s="175" t="s">
        <v>1048</v>
      </c>
      <c r="J298" s="176">
        <v>10</v>
      </c>
      <c r="K298" s="175" t="s">
        <v>1012</v>
      </c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  <c r="AL298" s="95"/>
      <c r="AM298" s="95"/>
      <c r="AN298" s="95"/>
      <c r="AO298" s="95"/>
      <c r="AP298" s="95"/>
      <c r="AQ298" s="95"/>
      <c r="AR298" s="95"/>
      <c r="AS298" s="95"/>
      <c r="AT298" s="95"/>
      <c r="AU298" s="95"/>
      <c r="AV298" s="95"/>
      <c r="AW298" s="192">
        <f t="shared" si="4"/>
        <v>6000</v>
      </c>
    </row>
    <row r="299" spans="1:49" ht="15.75" x14ac:dyDescent="0.25">
      <c r="A299" s="95">
        <v>284</v>
      </c>
      <c r="B299" s="95" t="s">
        <v>1134</v>
      </c>
      <c r="C299" s="95" t="s">
        <v>1115</v>
      </c>
      <c r="D299" s="95" t="s">
        <v>999</v>
      </c>
      <c r="E299" s="95">
        <v>10</v>
      </c>
      <c r="F299" s="95" t="s">
        <v>1000</v>
      </c>
      <c r="G299" s="95"/>
      <c r="H299" s="95"/>
      <c r="I299" s="175" t="s">
        <v>999</v>
      </c>
      <c r="J299" s="176">
        <v>10</v>
      </c>
      <c r="K299" s="175" t="s">
        <v>1000</v>
      </c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  <c r="AL299" s="95"/>
      <c r="AM299" s="95"/>
      <c r="AN299" s="95"/>
      <c r="AO299" s="95"/>
      <c r="AP299" s="95"/>
      <c r="AQ299" s="95"/>
      <c r="AR299" s="95"/>
      <c r="AS299" s="95"/>
      <c r="AT299" s="95"/>
      <c r="AU299" s="95"/>
      <c r="AV299" s="95"/>
      <c r="AW299" s="192">
        <f t="shared" si="4"/>
        <v>2000</v>
      </c>
    </row>
    <row r="300" spans="1:49" ht="15.75" x14ac:dyDescent="0.25">
      <c r="A300" s="95">
        <v>285</v>
      </c>
      <c r="B300" s="95" t="s">
        <v>1134</v>
      </c>
      <c r="C300" s="95" t="s">
        <v>1117</v>
      </c>
      <c r="D300" s="95" t="s">
        <v>1118</v>
      </c>
      <c r="E300" s="95">
        <v>1</v>
      </c>
      <c r="F300" s="95" t="s">
        <v>1118</v>
      </c>
      <c r="G300" s="95"/>
      <c r="H300" s="95"/>
      <c r="I300" s="175" t="s">
        <v>1118</v>
      </c>
      <c r="J300" s="176">
        <v>1</v>
      </c>
      <c r="K300" s="175" t="s">
        <v>1118</v>
      </c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  <c r="AL300" s="95"/>
      <c r="AM300" s="95"/>
      <c r="AN300" s="95"/>
      <c r="AO300" s="95"/>
      <c r="AP300" s="95"/>
      <c r="AQ300" s="95"/>
      <c r="AR300" s="95"/>
      <c r="AS300" s="95"/>
      <c r="AT300" s="95"/>
      <c r="AU300" s="95"/>
      <c r="AV300" s="95"/>
      <c r="AW300" s="192">
        <f t="shared" si="4"/>
        <v>14300</v>
      </c>
    </row>
    <row r="301" spans="1:49" ht="15.75" x14ac:dyDescent="0.25">
      <c r="A301" s="95">
        <v>286</v>
      </c>
      <c r="B301" s="95" t="s">
        <v>1134</v>
      </c>
      <c r="C301" s="95" t="s">
        <v>997</v>
      </c>
      <c r="D301" s="95" t="s">
        <v>995</v>
      </c>
      <c r="E301" s="95">
        <v>10</v>
      </c>
      <c r="F301" s="95" t="s">
        <v>996</v>
      </c>
      <c r="G301" s="95"/>
      <c r="H301" s="95"/>
      <c r="I301" s="175" t="s">
        <v>995</v>
      </c>
      <c r="J301" s="176">
        <v>10</v>
      </c>
      <c r="K301" s="175" t="s">
        <v>996</v>
      </c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  <c r="AL301" s="95"/>
      <c r="AM301" s="95"/>
      <c r="AN301" s="95"/>
      <c r="AO301" s="95"/>
      <c r="AP301" s="95"/>
      <c r="AQ301" s="95"/>
      <c r="AR301" s="95"/>
      <c r="AS301" s="95"/>
      <c r="AT301" s="95"/>
      <c r="AU301" s="95"/>
      <c r="AV301" s="95"/>
      <c r="AW301" s="192">
        <f t="shared" si="4"/>
        <v>3000</v>
      </c>
    </row>
    <row r="302" spans="1:49" ht="15.75" x14ac:dyDescent="0.25">
      <c r="A302" s="95">
        <v>287</v>
      </c>
      <c r="B302" s="95" t="s">
        <v>1134</v>
      </c>
      <c r="C302" s="95" t="s">
        <v>1037</v>
      </c>
      <c r="D302" s="95" t="s">
        <v>1027</v>
      </c>
      <c r="E302" s="95">
        <v>10</v>
      </c>
      <c r="F302" s="95" t="s">
        <v>1010</v>
      </c>
      <c r="G302" s="95"/>
      <c r="H302" s="95"/>
      <c r="I302" s="175" t="s">
        <v>1027</v>
      </c>
      <c r="J302" s="176">
        <v>10</v>
      </c>
      <c r="K302" s="175" t="s">
        <v>1010</v>
      </c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  <c r="AL302" s="95"/>
      <c r="AM302" s="95"/>
      <c r="AN302" s="95"/>
      <c r="AO302" s="95"/>
      <c r="AP302" s="95"/>
      <c r="AQ302" s="95"/>
      <c r="AR302" s="95"/>
      <c r="AS302" s="95"/>
      <c r="AT302" s="95"/>
      <c r="AU302" s="95"/>
      <c r="AV302" s="95"/>
      <c r="AW302" s="192">
        <f t="shared" si="4"/>
        <v>15000</v>
      </c>
    </row>
    <row r="303" spans="1:49" ht="15.75" x14ac:dyDescent="0.25">
      <c r="A303" s="95">
        <v>288</v>
      </c>
      <c r="B303" s="95" t="s">
        <v>1134</v>
      </c>
      <c r="C303" s="95" t="s">
        <v>1101</v>
      </c>
      <c r="D303" s="95" t="s">
        <v>988</v>
      </c>
      <c r="E303" s="95">
        <v>10</v>
      </c>
      <c r="F303" s="95" t="s">
        <v>989</v>
      </c>
      <c r="G303" s="95"/>
      <c r="H303" s="95"/>
      <c r="I303" s="175" t="s">
        <v>988</v>
      </c>
      <c r="J303" s="176">
        <v>10</v>
      </c>
      <c r="K303" s="175" t="s">
        <v>989</v>
      </c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  <c r="AL303" s="95"/>
      <c r="AM303" s="95"/>
      <c r="AN303" s="95"/>
      <c r="AO303" s="95"/>
      <c r="AP303" s="95"/>
      <c r="AQ303" s="95"/>
      <c r="AR303" s="95"/>
      <c r="AS303" s="95"/>
      <c r="AT303" s="95"/>
      <c r="AU303" s="95"/>
      <c r="AV303" s="95"/>
      <c r="AW303" s="192">
        <f t="shared" si="4"/>
        <v>4000</v>
      </c>
    </row>
    <row r="304" spans="1:49" ht="15.75" x14ac:dyDescent="0.25">
      <c r="A304" s="95">
        <v>289</v>
      </c>
      <c r="B304" s="95" t="s">
        <v>1134</v>
      </c>
      <c r="C304" s="95" t="s">
        <v>1033</v>
      </c>
      <c r="D304" s="95" t="s">
        <v>988</v>
      </c>
      <c r="E304" s="95">
        <v>3</v>
      </c>
      <c r="F304" s="95" t="s">
        <v>985</v>
      </c>
      <c r="G304" s="95"/>
      <c r="H304" s="95"/>
      <c r="I304" s="175" t="s">
        <v>988</v>
      </c>
      <c r="J304" s="176">
        <v>3</v>
      </c>
      <c r="K304" s="175" t="s">
        <v>985</v>
      </c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  <c r="AL304" s="95"/>
      <c r="AM304" s="95"/>
      <c r="AN304" s="95"/>
      <c r="AO304" s="95"/>
      <c r="AP304" s="95"/>
      <c r="AQ304" s="95"/>
      <c r="AR304" s="95"/>
      <c r="AS304" s="95"/>
      <c r="AT304" s="95"/>
      <c r="AU304" s="95"/>
      <c r="AV304" s="95"/>
      <c r="AW304" s="192">
        <f t="shared" si="4"/>
        <v>1200</v>
      </c>
    </row>
    <row r="305" spans="1:49" ht="15.75" x14ac:dyDescent="0.25">
      <c r="A305" s="95">
        <v>290</v>
      </c>
      <c r="B305" s="95" t="s">
        <v>1134</v>
      </c>
      <c r="C305" s="95" t="s">
        <v>1033</v>
      </c>
      <c r="D305" s="95" t="s">
        <v>988</v>
      </c>
      <c r="E305" s="95">
        <v>7</v>
      </c>
      <c r="F305" s="95" t="s">
        <v>1029</v>
      </c>
      <c r="G305" s="95"/>
      <c r="H305" s="95"/>
      <c r="I305" s="175" t="s">
        <v>988</v>
      </c>
      <c r="J305" s="176">
        <v>7</v>
      </c>
      <c r="K305" s="175" t="s">
        <v>1029</v>
      </c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  <c r="AL305" s="95"/>
      <c r="AM305" s="95"/>
      <c r="AN305" s="95"/>
      <c r="AO305" s="95"/>
      <c r="AP305" s="95"/>
      <c r="AQ305" s="95"/>
      <c r="AR305" s="95"/>
      <c r="AS305" s="95"/>
      <c r="AT305" s="95"/>
      <c r="AU305" s="95"/>
      <c r="AV305" s="95"/>
      <c r="AW305" s="192">
        <f t="shared" si="4"/>
        <v>2800</v>
      </c>
    </row>
    <row r="306" spans="1:49" ht="15.75" x14ac:dyDescent="0.25">
      <c r="A306" s="95">
        <v>291</v>
      </c>
      <c r="B306" s="95" t="s">
        <v>1134</v>
      </c>
      <c r="C306" s="95" t="s">
        <v>990</v>
      </c>
      <c r="D306" s="95" t="s">
        <v>988</v>
      </c>
      <c r="E306" s="95">
        <v>10</v>
      </c>
      <c r="F306" s="95" t="s">
        <v>989</v>
      </c>
      <c r="G306" s="95"/>
      <c r="H306" s="95"/>
      <c r="I306" s="175" t="s">
        <v>988</v>
      </c>
      <c r="J306" s="176">
        <v>10</v>
      </c>
      <c r="K306" s="175" t="s">
        <v>989</v>
      </c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  <c r="AL306" s="95"/>
      <c r="AM306" s="95"/>
      <c r="AN306" s="95"/>
      <c r="AO306" s="95"/>
      <c r="AP306" s="95"/>
      <c r="AQ306" s="95"/>
      <c r="AR306" s="95"/>
      <c r="AS306" s="95"/>
      <c r="AT306" s="95"/>
      <c r="AU306" s="95"/>
      <c r="AV306" s="95"/>
      <c r="AW306" s="192">
        <f t="shared" si="4"/>
        <v>4000</v>
      </c>
    </row>
    <row r="307" spans="1:49" ht="15.75" x14ac:dyDescent="0.25">
      <c r="A307" s="95">
        <v>292</v>
      </c>
      <c r="B307" s="95" t="s">
        <v>1134</v>
      </c>
      <c r="C307" s="95" t="s">
        <v>1101</v>
      </c>
      <c r="D307" s="95" t="s">
        <v>988</v>
      </c>
      <c r="E307" s="95">
        <v>10</v>
      </c>
      <c r="F307" s="95" t="s">
        <v>989</v>
      </c>
      <c r="G307" s="95"/>
      <c r="H307" s="95"/>
      <c r="I307" s="175" t="s">
        <v>988</v>
      </c>
      <c r="J307" s="176">
        <v>10</v>
      </c>
      <c r="K307" s="175" t="s">
        <v>989</v>
      </c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  <c r="AL307" s="95"/>
      <c r="AM307" s="95"/>
      <c r="AN307" s="95"/>
      <c r="AO307" s="95"/>
      <c r="AP307" s="95"/>
      <c r="AQ307" s="95"/>
      <c r="AR307" s="95"/>
      <c r="AS307" s="95"/>
      <c r="AT307" s="95"/>
      <c r="AU307" s="95"/>
      <c r="AV307" s="95"/>
      <c r="AW307" s="192">
        <f t="shared" si="4"/>
        <v>4000</v>
      </c>
    </row>
    <row r="308" spans="1:49" ht="15.75" x14ac:dyDescent="0.25">
      <c r="A308" s="95">
        <v>293</v>
      </c>
      <c r="B308" s="95" t="s">
        <v>1134</v>
      </c>
      <c r="C308" s="95" t="s">
        <v>1013</v>
      </c>
      <c r="D308" s="95" t="s">
        <v>1014</v>
      </c>
      <c r="E308" s="95">
        <v>10</v>
      </c>
      <c r="F308" s="95" t="s">
        <v>1015</v>
      </c>
      <c r="G308" s="95"/>
      <c r="H308" s="95"/>
      <c r="I308" s="175" t="s">
        <v>1014</v>
      </c>
      <c r="J308" s="176">
        <v>10</v>
      </c>
      <c r="K308" s="175" t="s">
        <v>1015</v>
      </c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  <c r="AL308" s="95"/>
      <c r="AM308" s="95"/>
      <c r="AN308" s="95"/>
      <c r="AO308" s="95"/>
      <c r="AP308" s="95"/>
      <c r="AQ308" s="95"/>
      <c r="AR308" s="95"/>
      <c r="AS308" s="95"/>
      <c r="AT308" s="95"/>
      <c r="AU308" s="95"/>
      <c r="AV308" s="95"/>
      <c r="AW308" s="192">
        <f t="shared" si="4"/>
        <v>25000</v>
      </c>
    </row>
    <row r="309" spans="1:49" ht="15.75" x14ac:dyDescent="0.25">
      <c r="A309" s="95">
        <v>294</v>
      </c>
      <c r="B309" s="95" t="s">
        <v>1134</v>
      </c>
      <c r="C309" s="95" t="s">
        <v>1115</v>
      </c>
      <c r="D309" s="95" t="s">
        <v>999</v>
      </c>
      <c r="E309" s="95">
        <v>10</v>
      </c>
      <c r="F309" s="95" t="s">
        <v>1000</v>
      </c>
      <c r="G309" s="95"/>
      <c r="H309" s="95"/>
      <c r="I309" s="175" t="s">
        <v>999</v>
      </c>
      <c r="J309" s="176">
        <v>10</v>
      </c>
      <c r="K309" s="175" t="s">
        <v>1000</v>
      </c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  <c r="AL309" s="95"/>
      <c r="AM309" s="95"/>
      <c r="AN309" s="95"/>
      <c r="AO309" s="95"/>
      <c r="AP309" s="95"/>
      <c r="AQ309" s="95"/>
      <c r="AR309" s="95"/>
      <c r="AS309" s="95"/>
      <c r="AT309" s="95"/>
      <c r="AU309" s="95"/>
      <c r="AV309" s="95"/>
      <c r="AW309" s="192">
        <f t="shared" si="4"/>
        <v>2000</v>
      </c>
    </row>
    <row r="310" spans="1:49" ht="15.75" x14ac:dyDescent="0.25">
      <c r="A310" s="95">
        <v>295</v>
      </c>
      <c r="B310" s="95" t="s">
        <v>1134</v>
      </c>
      <c r="C310" s="95" t="s">
        <v>1016</v>
      </c>
      <c r="D310" s="95" t="s">
        <v>1009</v>
      </c>
      <c r="E310" s="95">
        <v>10</v>
      </c>
      <c r="F310" s="95" t="s">
        <v>1017</v>
      </c>
      <c r="G310" s="95"/>
      <c r="H310" s="95"/>
      <c r="I310" s="175" t="s">
        <v>1009</v>
      </c>
      <c r="J310" s="176">
        <v>10</v>
      </c>
      <c r="K310" s="175" t="s">
        <v>1017</v>
      </c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  <c r="AL310" s="95"/>
      <c r="AM310" s="95"/>
      <c r="AN310" s="95"/>
      <c r="AO310" s="95"/>
      <c r="AP310" s="95"/>
      <c r="AQ310" s="95"/>
      <c r="AR310" s="95"/>
      <c r="AS310" s="95"/>
      <c r="AT310" s="95"/>
      <c r="AU310" s="95"/>
      <c r="AV310" s="95"/>
      <c r="AW310" s="192">
        <f t="shared" si="4"/>
        <v>5000</v>
      </c>
    </row>
    <row r="311" spans="1:49" ht="15.75" x14ac:dyDescent="0.25">
      <c r="A311" s="95">
        <v>296</v>
      </c>
      <c r="B311" s="95" t="s">
        <v>1134</v>
      </c>
      <c r="C311" s="95" t="s">
        <v>1019</v>
      </c>
      <c r="D311" s="95" t="s">
        <v>995</v>
      </c>
      <c r="E311" s="95">
        <v>30</v>
      </c>
      <c r="F311" s="95" t="s">
        <v>1002</v>
      </c>
      <c r="G311" s="95"/>
      <c r="H311" s="95"/>
      <c r="I311" s="175" t="s">
        <v>995</v>
      </c>
      <c r="J311" s="176">
        <v>30</v>
      </c>
      <c r="K311" s="175" t="s">
        <v>1002</v>
      </c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  <c r="AL311" s="95"/>
      <c r="AM311" s="95"/>
      <c r="AN311" s="95"/>
      <c r="AO311" s="95"/>
      <c r="AP311" s="95"/>
      <c r="AQ311" s="95"/>
      <c r="AR311" s="95"/>
      <c r="AS311" s="95"/>
      <c r="AT311" s="95"/>
      <c r="AU311" s="95"/>
      <c r="AV311" s="95"/>
      <c r="AW311" s="192">
        <f t="shared" si="4"/>
        <v>9000</v>
      </c>
    </row>
    <row r="312" spans="1:49" ht="15.75" x14ac:dyDescent="0.25">
      <c r="A312" s="95">
        <v>297</v>
      </c>
      <c r="B312" s="95" t="s">
        <v>1134</v>
      </c>
      <c r="C312" s="95" t="s">
        <v>1011</v>
      </c>
      <c r="D312" s="95" t="s">
        <v>999</v>
      </c>
      <c r="E312" s="95">
        <v>60</v>
      </c>
      <c r="F312" s="95" t="s">
        <v>986</v>
      </c>
      <c r="G312" s="95"/>
      <c r="H312" s="95"/>
      <c r="I312" s="175" t="s">
        <v>999</v>
      </c>
      <c r="J312" s="176">
        <v>60</v>
      </c>
      <c r="K312" s="175" t="s">
        <v>986</v>
      </c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  <c r="AL312" s="95"/>
      <c r="AM312" s="95"/>
      <c r="AN312" s="95"/>
      <c r="AO312" s="95"/>
      <c r="AP312" s="95"/>
      <c r="AQ312" s="95"/>
      <c r="AR312" s="95"/>
      <c r="AS312" s="95"/>
      <c r="AT312" s="95"/>
      <c r="AU312" s="95"/>
      <c r="AV312" s="95"/>
      <c r="AW312" s="192">
        <f t="shared" si="4"/>
        <v>12000</v>
      </c>
    </row>
    <row r="313" spans="1:49" ht="15.75" x14ac:dyDescent="0.25">
      <c r="A313" s="95">
        <v>298</v>
      </c>
      <c r="B313" s="95" t="s">
        <v>1134</v>
      </c>
      <c r="C313" s="95" t="s">
        <v>1097</v>
      </c>
      <c r="D313" s="95" t="s">
        <v>988</v>
      </c>
      <c r="E313" s="95">
        <v>15</v>
      </c>
      <c r="F313" s="95" t="s">
        <v>1012</v>
      </c>
      <c r="G313" s="95"/>
      <c r="H313" s="95"/>
      <c r="I313" s="175" t="s">
        <v>988</v>
      </c>
      <c r="J313" s="176">
        <v>15</v>
      </c>
      <c r="K313" s="175" t="s">
        <v>1012</v>
      </c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  <c r="AL313" s="95"/>
      <c r="AM313" s="95"/>
      <c r="AN313" s="95"/>
      <c r="AO313" s="95"/>
      <c r="AP313" s="95"/>
      <c r="AQ313" s="95"/>
      <c r="AR313" s="95"/>
      <c r="AS313" s="95"/>
      <c r="AT313" s="95"/>
      <c r="AU313" s="95"/>
      <c r="AV313" s="95"/>
      <c r="AW313" s="192">
        <f t="shared" si="4"/>
        <v>6000</v>
      </c>
    </row>
    <row r="314" spans="1:49" ht="15.75" x14ac:dyDescent="0.25">
      <c r="A314" s="95">
        <v>299</v>
      </c>
      <c r="B314" s="95" t="s">
        <v>1134</v>
      </c>
      <c r="C314" s="95" t="s">
        <v>1135</v>
      </c>
      <c r="D314" s="95" t="s">
        <v>995</v>
      </c>
      <c r="E314" s="95">
        <v>7</v>
      </c>
      <c r="F314" s="95" t="s">
        <v>1136</v>
      </c>
      <c r="G314" s="95"/>
      <c r="H314" s="95"/>
      <c r="I314" s="175" t="s">
        <v>995</v>
      </c>
      <c r="J314" s="176">
        <v>7</v>
      </c>
      <c r="K314" s="175" t="s">
        <v>1136</v>
      </c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  <c r="AL314" s="95"/>
      <c r="AM314" s="95"/>
      <c r="AN314" s="95"/>
      <c r="AO314" s="95"/>
      <c r="AP314" s="95"/>
      <c r="AQ314" s="95"/>
      <c r="AR314" s="95"/>
      <c r="AS314" s="95"/>
      <c r="AT314" s="95"/>
      <c r="AU314" s="95"/>
      <c r="AV314" s="95"/>
      <c r="AW314" s="192">
        <f t="shared" si="4"/>
        <v>2100</v>
      </c>
    </row>
    <row r="315" spans="1:49" ht="15.75" x14ac:dyDescent="0.25">
      <c r="A315" s="95">
        <v>300</v>
      </c>
      <c r="B315" s="95" t="s">
        <v>1134</v>
      </c>
      <c r="C315" s="95" t="s">
        <v>1008</v>
      </c>
      <c r="D315" s="95" t="s">
        <v>1009</v>
      </c>
      <c r="E315" s="95">
        <v>30</v>
      </c>
      <c r="F315" s="95" t="s">
        <v>1010</v>
      </c>
      <c r="G315" s="95"/>
      <c r="H315" s="95"/>
      <c r="I315" s="175" t="s">
        <v>1009</v>
      </c>
      <c r="J315" s="176">
        <v>30</v>
      </c>
      <c r="K315" s="175" t="s">
        <v>1010</v>
      </c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  <c r="AL315" s="95"/>
      <c r="AM315" s="95"/>
      <c r="AN315" s="95"/>
      <c r="AO315" s="95"/>
      <c r="AP315" s="95"/>
      <c r="AQ315" s="95"/>
      <c r="AR315" s="95"/>
      <c r="AS315" s="95"/>
      <c r="AT315" s="95"/>
      <c r="AU315" s="95"/>
      <c r="AV315" s="95"/>
      <c r="AW315" s="192">
        <f t="shared" si="4"/>
        <v>15000</v>
      </c>
    </row>
    <row r="316" spans="1:49" ht="15.75" x14ac:dyDescent="0.25">
      <c r="A316" s="95">
        <v>301</v>
      </c>
      <c r="B316" s="95" t="s">
        <v>1134</v>
      </c>
      <c r="C316" s="95" t="s">
        <v>1135</v>
      </c>
      <c r="D316" s="95" t="s">
        <v>995</v>
      </c>
      <c r="E316" s="95">
        <v>23</v>
      </c>
      <c r="F316" s="95" t="s">
        <v>1137</v>
      </c>
      <c r="G316" s="95"/>
      <c r="H316" s="95"/>
      <c r="I316" s="175" t="s">
        <v>995</v>
      </c>
      <c r="J316" s="176">
        <v>23</v>
      </c>
      <c r="K316" s="175" t="s">
        <v>1137</v>
      </c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  <c r="AL316" s="95"/>
      <c r="AM316" s="95"/>
      <c r="AN316" s="95"/>
      <c r="AO316" s="95"/>
      <c r="AP316" s="95"/>
      <c r="AQ316" s="95"/>
      <c r="AR316" s="95"/>
      <c r="AS316" s="95"/>
      <c r="AT316" s="95"/>
      <c r="AU316" s="95"/>
      <c r="AV316" s="95"/>
      <c r="AW316" s="192">
        <f t="shared" si="4"/>
        <v>6900</v>
      </c>
    </row>
    <row r="317" spans="1:49" ht="15.75" x14ac:dyDescent="0.25">
      <c r="A317" s="95">
        <v>302</v>
      </c>
      <c r="B317" s="95" t="s">
        <v>1134</v>
      </c>
      <c r="C317" s="95" t="s">
        <v>1041</v>
      </c>
      <c r="D317" s="95" t="s">
        <v>1042</v>
      </c>
      <c r="E317" s="95">
        <v>1</v>
      </c>
      <c r="F317" s="95" t="s">
        <v>1042</v>
      </c>
      <c r="G317" s="95"/>
      <c r="H317" s="95"/>
      <c r="I317" s="175" t="s">
        <v>1042</v>
      </c>
      <c r="J317" s="176">
        <v>1</v>
      </c>
      <c r="K317" s="175" t="s">
        <v>1042</v>
      </c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  <c r="AL317" s="95"/>
      <c r="AM317" s="95"/>
      <c r="AN317" s="95"/>
      <c r="AO317" s="95"/>
      <c r="AP317" s="95"/>
      <c r="AQ317" s="95"/>
      <c r="AR317" s="95"/>
      <c r="AS317" s="95"/>
      <c r="AT317" s="95"/>
      <c r="AU317" s="95"/>
      <c r="AV317" s="95"/>
      <c r="AW317" s="192">
        <f t="shared" si="4"/>
        <v>13700</v>
      </c>
    </row>
    <row r="318" spans="1:49" ht="15.75" x14ac:dyDescent="0.25">
      <c r="A318" s="95">
        <v>303</v>
      </c>
      <c r="B318" s="95" t="s">
        <v>1134</v>
      </c>
      <c r="C318" s="95" t="s">
        <v>1023</v>
      </c>
      <c r="D318" s="95" t="s">
        <v>1009</v>
      </c>
      <c r="E318" s="95">
        <v>30</v>
      </c>
      <c r="F318" s="95" t="s">
        <v>1010</v>
      </c>
      <c r="G318" s="95"/>
      <c r="H318" s="95"/>
      <c r="I318" s="175" t="s">
        <v>1009</v>
      </c>
      <c r="J318" s="176">
        <v>30</v>
      </c>
      <c r="K318" s="175" t="s">
        <v>1010</v>
      </c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  <c r="AL318" s="95"/>
      <c r="AM318" s="95"/>
      <c r="AN318" s="95"/>
      <c r="AO318" s="95"/>
      <c r="AP318" s="95"/>
      <c r="AQ318" s="95"/>
      <c r="AR318" s="95"/>
      <c r="AS318" s="95"/>
      <c r="AT318" s="95"/>
      <c r="AU318" s="95"/>
      <c r="AV318" s="95"/>
      <c r="AW318" s="192">
        <f t="shared" si="4"/>
        <v>15000</v>
      </c>
    </row>
    <row r="319" spans="1:49" ht="15.75" x14ac:dyDescent="0.25">
      <c r="A319" s="95">
        <v>304</v>
      </c>
      <c r="B319" s="95" t="s">
        <v>1134</v>
      </c>
      <c r="C319" s="95" t="s">
        <v>1016</v>
      </c>
      <c r="D319" s="95" t="s">
        <v>1009</v>
      </c>
      <c r="E319" s="95">
        <v>15</v>
      </c>
      <c r="F319" s="95" t="s">
        <v>1057</v>
      </c>
      <c r="G319" s="95"/>
      <c r="H319" s="95"/>
      <c r="I319" s="175" t="s">
        <v>1009</v>
      </c>
      <c r="J319" s="176">
        <v>15</v>
      </c>
      <c r="K319" s="175" t="s">
        <v>1057</v>
      </c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  <c r="AF319" s="95"/>
      <c r="AG319" s="95"/>
      <c r="AH319" s="95"/>
      <c r="AI319" s="95"/>
      <c r="AJ319" s="95"/>
      <c r="AK319" s="95"/>
      <c r="AL319" s="95"/>
      <c r="AM319" s="95"/>
      <c r="AN319" s="95"/>
      <c r="AO319" s="95"/>
      <c r="AP319" s="95"/>
      <c r="AQ319" s="95"/>
      <c r="AR319" s="95"/>
      <c r="AS319" s="95"/>
      <c r="AT319" s="95"/>
      <c r="AU319" s="95"/>
      <c r="AV319" s="95"/>
      <c r="AW319" s="192">
        <f t="shared" si="4"/>
        <v>7500</v>
      </c>
    </row>
    <row r="320" spans="1:49" ht="15.75" x14ac:dyDescent="0.25">
      <c r="A320" s="95">
        <v>305</v>
      </c>
      <c r="B320" s="95" t="s">
        <v>1134</v>
      </c>
      <c r="C320" s="95" t="s">
        <v>1023</v>
      </c>
      <c r="D320" s="95" t="s">
        <v>1009</v>
      </c>
      <c r="E320" s="95">
        <v>30</v>
      </c>
      <c r="F320" s="95" t="s">
        <v>1010</v>
      </c>
      <c r="G320" s="95"/>
      <c r="H320" s="95"/>
      <c r="I320" s="175" t="s">
        <v>1009</v>
      </c>
      <c r="J320" s="176">
        <v>30</v>
      </c>
      <c r="K320" s="175" t="s">
        <v>1010</v>
      </c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  <c r="AL320" s="95"/>
      <c r="AM320" s="95"/>
      <c r="AN320" s="95"/>
      <c r="AO320" s="95"/>
      <c r="AP320" s="95"/>
      <c r="AQ320" s="95"/>
      <c r="AR320" s="95"/>
      <c r="AS320" s="95"/>
      <c r="AT320" s="95"/>
      <c r="AU320" s="95"/>
      <c r="AV320" s="95"/>
      <c r="AW320" s="192">
        <f t="shared" si="4"/>
        <v>15000</v>
      </c>
    </row>
    <row r="321" spans="1:49" ht="15.75" x14ac:dyDescent="0.25">
      <c r="A321" s="95">
        <v>306</v>
      </c>
      <c r="B321" s="95" t="s">
        <v>1134</v>
      </c>
      <c r="C321" s="95" t="s">
        <v>1011</v>
      </c>
      <c r="D321" s="95" t="s">
        <v>999</v>
      </c>
      <c r="E321" s="95">
        <v>30</v>
      </c>
      <c r="F321" s="95" t="s">
        <v>1012</v>
      </c>
      <c r="G321" s="95"/>
      <c r="H321" s="95"/>
      <c r="I321" s="175" t="s">
        <v>999</v>
      </c>
      <c r="J321" s="176">
        <v>30</v>
      </c>
      <c r="K321" s="175" t="s">
        <v>1012</v>
      </c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  <c r="AL321" s="95"/>
      <c r="AM321" s="95"/>
      <c r="AN321" s="95"/>
      <c r="AO321" s="95"/>
      <c r="AP321" s="95"/>
      <c r="AQ321" s="95"/>
      <c r="AR321" s="95"/>
      <c r="AS321" s="95"/>
      <c r="AT321" s="95"/>
      <c r="AU321" s="95"/>
      <c r="AV321" s="95"/>
      <c r="AW321" s="192">
        <f t="shared" si="4"/>
        <v>6000</v>
      </c>
    </row>
    <row r="322" spans="1:49" ht="15.75" x14ac:dyDescent="0.25">
      <c r="A322" s="95">
        <v>307</v>
      </c>
      <c r="B322" s="95" t="s">
        <v>1134</v>
      </c>
      <c r="C322" s="95" t="s">
        <v>1085</v>
      </c>
      <c r="D322" s="95" t="s">
        <v>1086</v>
      </c>
      <c r="E322" s="95">
        <v>2</v>
      </c>
      <c r="F322" s="95" t="s">
        <v>1054</v>
      </c>
      <c r="G322" s="95"/>
      <c r="H322" s="95"/>
      <c r="I322" s="175" t="s">
        <v>1086</v>
      </c>
      <c r="J322" s="176">
        <v>2</v>
      </c>
      <c r="K322" s="175" t="s">
        <v>1054</v>
      </c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  <c r="AF322" s="95"/>
      <c r="AG322" s="95"/>
      <c r="AH322" s="95"/>
      <c r="AI322" s="95"/>
      <c r="AJ322" s="95"/>
      <c r="AK322" s="95"/>
      <c r="AL322" s="95"/>
      <c r="AM322" s="95"/>
      <c r="AN322" s="95"/>
      <c r="AO322" s="95"/>
      <c r="AP322" s="95"/>
      <c r="AQ322" s="95"/>
      <c r="AR322" s="95"/>
      <c r="AS322" s="95"/>
      <c r="AT322" s="95"/>
      <c r="AU322" s="95"/>
      <c r="AV322" s="95"/>
      <c r="AW322" s="192">
        <f t="shared" si="4"/>
        <v>21000</v>
      </c>
    </row>
    <row r="323" spans="1:49" ht="15.75" x14ac:dyDescent="0.25">
      <c r="A323" s="95">
        <v>308</v>
      </c>
      <c r="B323" s="95" t="s">
        <v>1134</v>
      </c>
      <c r="C323" s="95" t="s">
        <v>1019</v>
      </c>
      <c r="D323" s="95" t="s">
        <v>995</v>
      </c>
      <c r="E323" s="95">
        <v>30</v>
      </c>
      <c r="F323" s="95" t="s">
        <v>1002</v>
      </c>
      <c r="G323" s="95"/>
      <c r="H323" s="95"/>
      <c r="I323" s="175" t="s">
        <v>995</v>
      </c>
      <c r="J323" s="176">
        <v>30</v>
      </c>
      <c r="K323" s="175" t="s">
        <v>1002</v>
      </c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  <c r="AF323" s="95"/>
      <c r="AG323" s="95"/>
      <c r="AH323" s="95"/>
      <c r="AI323" s="95"/>
      <c r="AJ323" s="95"/>
      <c r="AK323" s="95"/>
      <c r="AL323" s="95"/>
      <c r="AM323" s="95"/>
      <c r="AN323" s="95"/>
      <c r="AO323" s="95"/>
      <c r="AP323" s="95"/>
      <c r="AQ323" s="95"/>
      <c r="AR323" s="95"/>
      <c r="AS323" s="95"/>
      <c r="AT323" s="95"/>
      <c r="AU323" s="95"/>
      <c r="AV323" s="95"/>
      <c r="AW323" s="192">
        <f t="shared" si="4"/>
        <v>9000</v>
      </c>
    </row>
    <row r="324" spans="1:49" ht="15.75" x14ac:dyDescent="0.25">
      <c r="A324" s="95">
        <v>309</v>
      </c>
      <c r="B324" s="95" t="s">
        <v>1134</v>
      </c>
      <c r="C324" s="95" t="s">
        <v>987</v>
      </c>
      <c r="D324" s="95" t="s">
        <v>988</v>
      </c>
      <c r="E324" s="95">
        <v>10</v>
      </c>
      <c r="F324" s="95" t="s">
        <v>989</v>
      </c>
      <c r="G324" s="95"/>
      <c r="H324" s="95"/>
      <c r="I324" s="175" t="s">
        <v>988</v>
      </c>
      <c r="J324" s="176">
        <v>10</v>
      </c>
      <c r="K324" s="175" t="s">
        <v>989</v>
      </c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  <c r="AF324" s="95"/>
      <c r="AG324" s="95"/>
      <c r="AH324" s="95"/>
      <c r="AI324" s="95"/>
      <c r="AJ324" s="95"/>
      <c r="AK324" s="95"/>
      <c r="AL324" s="95"/>
      <c r="AM324" s="95"/>
      <c r="AN324" s="95"/>
      <c r="AO324" s="95"/>
      <c r="AP324" s="95"/>
      <c r="AQ324" s="95"/>
      <c r="AR324" s="95"/>
      <c r="AS324" s="95"/>
      <c r="AT324" s="95"/>
      <c r="AU324" s="95"/>
      <c r="AV324" s="95"/>
      <c r="AW324" s="192">
        <f t="shared" si="4"/>
        <v>4000</v>
      </c>
    </row>
    <row r="325" spans="1:49" ht="15.75" x14ac:dyDescent="0.25">
      <c r="A325" s="95">
        <v>310</v>
      </c>
      <c r="B325" s="95" t="s">
        <v>1134</v>
      </c>
      <c r="C325" s="95" t="s">
        <v>1041</v>
      </c>
      <c r="D325" s="95" t="s">
        <v>1079</v>
      </c>
      <c r="E325" s="95">
        <v>1</v>
      </c>
      <c r="F325" s="95" t="s">
        <v>1079</v>
      </c>
      <c r="G325" s="95"/>
      <c r="H325" s="95"/>
      <c r="I325" s="175" t="s">
        <v>1079</v>
      </c>
      <c r="J325" s="176">
        <v>1</v>
      </c>
      <c r="K325" s="175" t="s">
        <v>1079</v>
      </c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  <c r="AF325" s="95"/>
      <c r="AG325" s="95"/>
      <c r="AH325" s="95"/>
      <c r="AI325" s="95"/>
      <c r="AJ325" s="95"/>
      <c r="AK325" s="95"/>
      <c r="AL325" s="95"/>
      <c r="AM325" s="95"/>
      <c r="AN325" s="95"/>
      <c r="AO325" s="95"/>
      <c r="AP325" s="95"/>
      <c r="AQ325" s="95"/>
      <c r="AR325" s="95"/>
      <c r="AS325" s="95"/>
      <c r="AT325" s="95"/>
      <c r="AU325" s="95"/>
      <c r="AV325" s="95"/>
      <c r="AW325" s="192">
        <f t="shared" si="4"/>
        <v>16400</v>
      </c>
    </row>
    <row r="326" spans="1:49" ht="15.75" x14ac:dyDescent="0.25">
      <c r="A326" s="95">
        <v>311</v>
      </c>
      <c r="B326" s="95" t="s">
        <v>1134</v>
      </c>
      <c r="C326" s="95" t="s">
        <v>994</v>
      </c>
      <c r="D326" s="95" t="s">
        <v>995</v>
      </c>
      <c r="E326" s="95">
        <v>10</v>
      </c>
      <c r="F326" s="95" t="s">
        <v>996</v>
      </c>
      <c r="G326" s="95"/>
      <c r="H326" s="95"/>
      <c r="I326" s="175" t="s">
        <v>995</v>
      </c>
      <c r="J326" s="176">
        <v>10</v>
      </c>
      <c r="K326" s="175" t="s">
        <v>996</v>
      </c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  <c r="AF326" s="95"/>
      <c r="AG326" s="95"/>
      <c r="AH326" s="95"/>
      <c r="AI326" s="95"/>
      <c r="AJ326" s="95"/>
      <c r="AK326" s="95"/>
      <c r="AL326" s="95"/>
      <c r="AM326" s="95"/>
      <c r="AN326" s="95"/>
      <c r="AO326" s="95"/>
      <c r="AP326" s="95"/>
      <c r="AQ326" s="95"/>
      <c r="AR326" s="95"/>
      <c r="AS326" s="95"/>
      <c r="AT326" s="95"/>
      <c r="AU326" s="95"/>
      <c r="AV326" s="95"/>
      <c r="AW326" s="192">
        <f t="shared" si="4"/>
        <v>3000</v>
      </c>
    </row>
    <row r="327" spans="1:49" ht="15.75" x14ac:dyDescent="0.25">
      <c r="A327" s="95">
        <v>312</v>
      </c>
      <c r="B327" s="95" t="s">
        <v>1134</v>
      </c>
      <c r="C327" s="95" t="s">
        <v>1049</v>
      </c>
      <c r="D327" s="95" t="s">
        <v>1042</v>
      </c>
      <c r="E327" s="95">
        <v>1</v>
      </c>
      <c r="F327" s="95" t="s">
        <v>1042</v>
      </c>
      <c r="G327" s="95"/>
      <c r="H327" s="95"/>
      <c r="I327" s="175" t="s">
        <v>1042</v>
      </c>
      <c r="J327" s="176">
        <v>1</v>
      </c>
      <c r="K327" s="175" t="s">
        <v>1042</v>
      </c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  <c r="AF327" s="95"/>
      <c r="AG327" s="95"/>
      <c r="AH327" s="95"/>
      <c r="AI327" s="95"/>
      <c r="AJ327" s="95"/>
      <c r="AK327" s="95"/>
      <c r="AL327" s="95"/>
      <c r="AM327" s="95"/>
      <c r="AN327" s="95"/>
      <c r="AO327" s="95"/>
      <c r="AP327" s="95"/>
      <c r="AQ327" s="95"/>
      <c r="AR327" s="95"/>
      <c r="AS327" s="95"/>
      <c r="AT327" s="95"/>
      <c r="AU327" s="95"/>
      <c r="AV327" s="95"/>
      <c r="AW327" s="192">
        <f t="shared" si="4"/>
        <v>13700</v>
      </c>
    </row>
    <row r="328" spans="1:49" ht="15.75" x14ac:dyDescent="0.25">
      <c r="A328" s="95">
        <v>313</v>
      </c>
      <c r="B328" s="95" t="s">
        <v>1134</v>
      </c>
      <c r="C328" s="95" t="s">
        <v>1013</v>
      </c>
      <c r="D328" s="95" t="s">
        <v>1014</v>
      </c>
      <c r="E328" s="95">
        <v>10</v>
      </c>
      <c r="F328" s="95" t="s">
        <v>1015</v>
      </c>
      <c r="G328" s="95"/>
      <c r="H328" s="95"/>
      <c r="I328" s="175" t="s">
        <v>1014</v>
      </c>
      <c r="J328" s="176">
        <v>10</v>
      </c>
      <c r="K328" s="175" t="s">
        <v>1015</v>
      </c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  <c r="AL328" s="95"/>
      <c r="AM328" s="95"/>
      <c r="AN328" s="95"/>
      <c r="AO328" s="95"/>
      <c r="AP328" s="95"/>
      <c r="AQ328" s="95"/>
      <c r="AR328" s="95"/>
      <c r="AS328" s="95"/>
      <c r="AT328" s="95"/>
      <c r="AU328" s="95"/>
      <c r="AV328" s="95"/>
      <c r="AW328" s="192">
        <f t="shared" si="4"/>
        <v>25000</v>
      </c>
    </row>
    <row r="329" spans="1:49" ht="15.75" x14ac:dyDescent="0.25">
      <c r="A329" s="95">
        <v>314</v>
      </c>
      <c r="B329" s="95" t="s">
        <v>1134</v>
      </c>
      <c r="C329" s="95" t="s">
        <v>1038</v>
      </c>
      <c r="D329" s="95" t="s">
        <v>1039</v>
      </c>
      <c r="E329" s="95">
        <v>10</v>
      </c>
      <c r="F329" s="95" t="s">
        <v>1040</v>
      </c>
      <c r="G329" s="95"/>
      <c r="H329" s="95"/>
      <c r="I329" s="175" t="s">
        <v>1039</v>
      </c>
      <c r="J329" s="176">
        <v>10</v>
      </c>
      <c r="K329" s="175" t="s">
        <v>1040</v>
      </c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  <c r="AF329" s="95"/>
      <c r="AG329" s="95"/>
      <c r="AH329" s="95"/>
      <c r="AI329" s="95"/>
      <c r="AJ329" s="95"/>
      <c r="AK329" s="95"/>
      <c r="AL329" s="95"/>
      <c r="AM329" s="95"/>
      <c r="AN329" s="95"/>
      <c r="AO329" s="95"/>
      <c r="AP329" s="95"/>
      <c r="AQ329" s="95"/>
      <c r="AR329" s="95"/>
      <c r="AS329" s="95"/>
      <c r="AT329" s="95"/>
      <c r="AU329" s="95"/>
      <c r="AV329" s="95"/>
      <c r="AW329" s="192">
        <f t="shared" si="4"/>
        <v>7000</v>
      </c>
    </row>
    <row r="330" spans="1:49" ht="15.75" x14ac:dyDescent="0.25">
      <c r="A330" s="95">
        <v>315</v>
      </c>
      <c r="B330" s="95" t="s">
        <v>1134</v>
      </c>
      <c r="C330" s="95" t="s">
        <v>1016</v>
      </c>
      <c r="D330" s="95" t="s">
        <v>1009</v>
      </c>
      <c r="E330" s="95">
        <v>10</v>
      </c>
      <c r="F330" s="95" t="s">
        <v>1017</v>
      </c>
      <c r="G330" s="95"/>
      <c r="H330" s="95"/>
      <c r="I330" s="175" t="s">
        <v>1009</v>
      </c>
      <c r="J330" s="176">
        <v>10</v>
      </c>
      <c r="K330" s="175" t="s">
        <v>1017</v>
      </c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  <c r="AL330" s="95"/>
      <c r="AM330" s="95"/>
      <c r="AN330" s="95"/>
      <c r="AO330" s="95"/>
      <c r="AP330" s="95"/>
      <c r="AQ330" s="95"/>
      <c r="AR330" s="95"/>
      <c r="AS330" s="95"/>
      <c r="AT330" s="95"/>
      <c r="AU330" s="95"/>
      <c r="AV330" s="95"/>
      <c r="AW330" s="192">
        <f t="shared" si="4"/>
        <v>5000</v>
      </c>
    </row>
    <row r="331" spans="1:49" ht="15.75" x14ac:dyDescent="0.25">
      <c r="A331" s="95">
        <v>316</v>
      </c>
      <c r="B331" s="95" t="s">
        <v>1134</v>
      </c>
      <c r="C331" s="95" t="s">
        <v>1018</v>
      </c>
      <c r="D331" s="95" t="s">
        <v>995</v>
      </c>
      <c r="E331" s="95">
        <v>10</v>
      </c>
      <c r="F331" s="95" t="s">
        <v>996</v>
      </c>
      <c r="G331" s="95"/>
      <c r="H331" s="95"/>
      <c r="I331" s="175" t="s">
        <v>995</v>
      </c>
      <c r="J331" s="176">
        <v>10</v>
      </c>
      <c r="K331" s="175" t="s">
        <v>996</v>
      </c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  <c r="AL331" s="95"/>
      <c r="AM331" s="95"/>
      <c r="AN331" s="95"/>
      <c r="AO331" s="95"/>
      <c r="AP331" s="95"/>
      <c r="AQ331" s="95"/>
      <c r="AR331" s="95"/>
      <c r="AS331" s="95"/>
      <c r="AT331" s="95"/>
      <c r="AU331" s="95"/>
      <c r="AV331" s="95"/>
      <c r="AW331" s="192">
        <f t="shared" si="4"/>
        <v>3000</v>
      </c>
    </row>
    <row r="332" spans="1:49" ht="15.75" x14ac:dyDescent="0.25">
      <c r="A332" s="95">
        <v>317</v>
      </c>
      <c r="B332" s="95" t="s">
        <v>1134</v>
      </c>
      <c r="C332" s="95" t="s">
        <v>997</v>
      </c>
      <c r="D332" s="95" t="s">
        <v>995</v>
      </c>
      <c r="E332" s="95">
        <v>10</v>
      </c>
      <c r="F332" s="95" t="s">
        <v>996</v>
      </c>
      <c r="G332" s="95"/>
      <c r="H332" s="95"/>
      <c r="I332" s="175" t="s">
        <v>995</v>
      </c>
      <c r="J332" s="176">
        <v>10</v>
      </c>
      <c r="K332" s="175" t="s">
        <v>996</v>
      </c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  <c r="AL332" s="95"/>
      <c r="AM332" s="95"/>
      <c r="AN332" s="95"/>
      <c r="AO332" s="95"/>
      <c r="AP332" s="95"/>
      <c r="AQ332" s="95"/>
      <c r="AR332" s="95"/>
      <c r="AS332" s="95"/>
      <c r="AT332" s="95"/>
      <c r="AU332" s="95"/>
      <c r="AV332" s="95"/>
      <c r="AW332" s="192">
        <f t="shared" si="4"/>
        <v>3000</v>
      </c>
    </row>
    <row r="333" spans="1:49" ht="15.75" x14ac:dyDescent="0.25">
      <c r="A333" s="95">
        <v>318</v>
      </c>
      <c r="B333" s="95" t="s">
        <v>1134</v>
      </c>
      <c r="C333" s="95" t="s">
        <v>1068</v>
      </c>
      <c r="D333" s="95" t="s">
        <v>999</v>
      </c>
      <c r="E333" s="95">
        <v>10</v>
      </c>
      <c r="F333" s="95" t="s">
        <v>1000</v>
      </c>
      <c r="G333" s="95"/>
      <c r="H333" s="95"/>
      <c r="I333" s="175" t="s">
        <v>999</v>
      </c>
      <c r="J333" s="176">
        <v>10</v>
      </c>
      <c r="K333" s="175" t="s">
        <v>1000</v>
      </c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  <c r="AF333" s="95"/>
      <c r="AG333" s="95"/>
      <c r="AH333" s="95"/>
      <c r="AI333" s="95"/>
      <c r="AJ333" s="95"/>
      <c r="AK333" s="95"/>
      <c r="AL333" s="95"/>
      <c r="AM333" s="95"/>
      <c r="AN333" s="95"/>
      <c r="AO333" s="95"/>
      <c r="AP333" s="95"/>
      <c r="AQ333" s="95"/>
      <c r="AR333" s="95"/>
      <c r="AS333" s="95"/>
      <c r="AT333" s="95"/>
      <c r="AU333" s="95"/>
      <c r="AV333" s="95"/>
      <c r="AW333" s="192">
        <f t="shared" si="4"/>
        <v>2000</v>
      </c>
    </row>
    <row r="334" spans="1:49" ht="15.75" x14ac:dyDescent="0.25">
      <c r="A334" s="95">
        <v>319</v>
      </c>
      <c r="B334" s="95" t="s">
        <v>1134</v>
      </c>
      <c r="C334" s="95" t="s">
        <v>1037</v>
      </c>
      <c r="D334" s="95" t="s">
        <v>1027</v>
      </c>
      <c r="E334" s="95">
        <v>10</v>
      </c>
      <c r="F334" s="95" t="s">
        <v>1010</v>
      </c>
      <c r="G334" s="95"/>
      <c r="H334" s="95"/>
      <c r="I334" s="175" t="s">
        <v>1027</v>
      </c>
      <c r="J334" s="176">
        <v>10</v>
      </c>
      <c r="K334" s="175" t="s">
        <v>1010</v>
      </c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  <c r="AL334" s="95"/>
      <c r="AM334" s="95"/>
      <c r="AN334" s="95"/>
      <c r="AO334" s="95"/>
      <c r="AP334" s="95"/>
      <c r="AQ334" s="95"/>
      <c r="AR334" s="95"/>
      <c r="AS334" s="95"/>
      <c r="AT334" s="95"/>
      <c r="AU334" s="95"/>
      <c r="AV334" s="95"/>
      <c r="AW334" s="192">
        <f t="shared" si="4"/>
        <v>15000</v>
      </c>
    </row>
    <row r="335" spans="1:49" ht="15.75" x14ac:dyDescent="0.25">
      <c r="A335" s="95">
        <v>320</v>
      </c>
      <c r="B335" s="95" t="s">
        <v>1134</v>
      </c>
      <c r="C335" s="95" t="s">
        <v>1068</v>
      </c>
      <c r="D335" s="95" t="s">
        <v>999</v>
      </c>
      <c r="E335" s="95">
        <v>10</v>
      </c>
      <c r="F335" s="95" t="s">
        <v>1000</v>
      </c>
      <c r="G335" s="95"/>
      <c r="H335" s="95"/>
      <c r="I335" s="175" t="s">
        <v>999</v>
      </c>
      <c r="J335" s="176">
        <v>10</v>
      </c>
      <c r="K335" s="175" t="s">
        <v>1000</v>
      </c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  <c r="AF335" s="95"/>
      <c r="AG335" s="95"/>
      <c r="AH335" s="95"/>
      <c r="AI335" s="95"/>
      <c r="AJ335" s="95"/>
      <c r="AK335" s="95"/>
      <c r="AL335" s="95"/>
      <c r="AM335" s="95"/>
      <c r="AN335" s="95"/>
      <c r="AO335" s="95"/>
      <c r="AP335" s="95"/>
      <c r="AQ335" s="95"/>
      <c r="AR335" s="95"/>
      <c r="AS335" s="95"/>
      <c r="AT335" s="95"/>
      <c r="AU335" s="95"/>
      <c r="AV335" s="95"/>
      <c r="AW335" s="192">
        <f t="shared" si="4"/>
        <v>2000</v>
      </c>
    </row>
    <row r="336" spans="1:49" ht="15.75" x14ac:dyDescent="0.25">
      <c r="A336" s="95">
        <v>321</v>
      </c>
      <c r="B336" s="95" t="s">
        <v>1134</v>
      </c>
      <c r="C336" s="95" t="s">
        <v>997</v>
      </c>
      <c r="D336" s="95" t="s">
        <v>995</v>
      </c>
      <c r="E336" s="95">
        <v>10</v>
      </c>
      <c r="F336" s="95" t="s">
        <v>996</v>
      </c>
      <c r="G336" s="95"/>
      <c r="H336" s="95"/>
      <c r="I336" s="175" t="s">
        <v>995</v>
      </c>
      <c r="J336" s="176">
        <v>10</v>
      </c>
      <c r="K336" s="175" t="s">
        <v>996</v>
      </c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  <c r="AL336" s="95"/>
      <c r="AM336" s="95"/>
      <c r="AN336" s="95"/>
      <c r="AO336" s="95"/>
      <c r="AP336" s="95"/>
      <c r="AQ336" s="95"/>
      <c r="AR336" s="95"/>
      <c r="AS336" s="95"/>
      <c r="AT336" s="95"/>
      <c r="AU336" s="95"/>
      <c r="AV336" s="95"/>
      <c r="AW336" s="192">
        <f t="shared" si="4"/>
        <v>3000</v>
      </c>
    </row>
    <row r="337" spans="1:49" ht="15.75" x14ac:dyDescent="0.25">
      <c r="A337" s="95">
        <v>322</v>
      </c>
      <c r="B337" s="95" t="s">
        <v>1134</v>
      </c>
      <c r="C337" s="95" t="s">
        <v>1018</v>
      </c>
      <c r="D337" s="95" t="s">
        <v>995</v>
      </c>
      <c r="E337" s="95">
        <v>10</v>
      </c>
      <c r="F337" s="95" t="s">
        <v>996</v>
      </c>
      <c r="G337" s="95"/>
      <c r="H337" s="95"/>
      <c r="I337" s="175" t="s">
        <v>995</v>
      </c>
      <c r="J337" s="176">
        <v>10</v>
      </c>
      <c r="K337" s="175" t="s">
        <v>996</v>
      </c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  <c r="AL337" s="95"/>
      <c r="AM337" s="95"/>
      <c r="AN337" s="95"/>
      <c r="AO337" s="95"/>
      <c r="AP337" s="95"/>
      <c r="AQ337" s="95"/>
      <c r="AR337" s="95"/>
      <c r="AS337" s="95"/>
      <c r="AT337" s="95"/>
      <c r="AU337" s="95"/>
      <c r="AV337" s="95"/>
      <c r="AW337" s="192">
        <f t="shared" ref="AW337:AW400" si="5">I337*J337</f>
        <v>3000</v>
      </c>
    </row>
    <row r="338" spans="1:49" ht="15.75" x14ac:dyDescent="0.25">
      <c r="A338" s="95">
        <v>323</v>
      </c>
      <c r="B338" s="95" t="s">
        <v>1134</v>
      </c>
      <c r="C338" s="95" t="s">
        <v>1011</v>
      </c>
      <c r="D338" s="95" t="s">
        <v>999</v>
      </c>
      <c r="E338" s="95">
        <v>90</v>
      </c>
      <c r="F338" s="95" t="s">
        <v>1075</v>
      </c>
      <c r="G338" s="95"/>
      <c r="H338" s="95"/>
      <c r="I338" s="175" t="s">
        <v>999</v>
      </c>
      <c r="J338" s="176">
        <v>90</v>
      </c>
      <c r="K338" s="175" t="s">
        <v>1075</v>
      </c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  <c r="AL338" s="95"/>
      <c r="AM338" s="95"/>
      <c r="AN338" s="95"/>
      <c r="AO338" s="95"/>
      <c r="AP338" s="95"/>
      <c r="AQ338" s="95"/>
      <c r="AR338" s="95"/>
      <c r="AS338" s="95"/>
      <c r="AT338" s="95"/>
      <c r="AU338" s="95"/>
      <c r="AV338" s="95"/>
      <c r="AW338" s="192">
        <f t="shared" si="5"/>
        <v>18000</v>
      </c>
    </row>
    <row r="339" spans="1:49" ht="15.75" x14ac:dyDescent="0.25">
      <c r="A339" s="95">
        <v>324</v>
      </c>
      <c r="B339" s="95" t="s">
        <v>1134</v>
      </c>
      <c r="C339" s="95" t="s">
        <v>1089</v>
      </c>
      <c r="D339" s="95" t="s">
        <v>1029</v>
      </c>
      <c r="E339" s="95">
        <v>15</v>
      </c>
      <c r="F339" s="95" t="s">
        <v>1138</v>
      </c>
      <c r="G339" s="95"/>
      <c r="H339" s="95"/>
      <c r="I339" s="175" t="s">
        <v>1029</v>
      </c>
      <c r="J339" s="176">
        <v>15</v>
      </c>
      <c r="K339" s="175" t="s">
        <v>1138</v>
      </c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  <c r="AL339" s="95"/>
      <c r="AM339" s="95"/>
      <c r="AN339" s="95"/>
      <c r="AO339" s="95"/>
      <c r="AP339" s="95"/>
      <c r="AQ339" s="95"/>
      <c r="AR339" s="95"/>
      <c r="AS339" s="95"/>
      <c r="AT339" s="95"/>
      <c r="AU339" s="95"/>
      <c r="AV339" s="95"/>
      <c r="AW339" s="192">
        <f t="shared" si="5"/>
        <v>42000</v>
      </c>
    </row>
    <row r="340" spans="1:49" ht="15.75" x14ac:dyDescent="0.25">
      <c r="A340" s="95">
        <v>325</v>
      </c>
      <c r="B340" s="95" t="s">
        <v>1134</v>
      </c>
      <c r="C340" s="95" t="s">
        <v>1030</v>
      </c>
      <c r="D340" s="95" t="s">
        <v>1088</v>
      </c>
      <c r="E340" s="95">
        <v>15</v>
      </c>
      <c r="F340" s="95" t="s">
        <v>1139</v>
      </c>
      <c r="G340" s="95"/>
      <c r="H340" s="95"/>
      <c r="I340" s="175" t="s">
        <v>1088</v>
      </c>
      <c r="J340" s="176">
        <v>15</v>
      </c>
      <c r="K340" s="175" t="s">
        <v>1139</v>
      </c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  <c r="AL340" s="95"/>
      <c r="AM340" s="95"/>
      <c r="AN340" s="95"/>
      <c r="AO340" s="95"/>
      <c r="AP340" s="95"/>
      <c r="AQ340" s="95"/>
      <c r="AR340" s="95"/>
      <c r="AS340" s="95"/>
      <c r="AT340" s="95"/>
      <c r="AU340" s="95"/>
      <c r="AV340" s="95"/>
      <c r="AW340" s="192">
        <f t="shared" si="5"/>
        <v>54000</v>
      </c>
    </row>
    <row r="341" spans="1:49" ht="15.75" x14ac:dyDescent="0.25">
      <c r="A341" s="95">
        <v>326</v>
      </c>
      <c r="B341" s="95" t="s">
        <v>1134</v>
      </c>
      <c r="C341" s="95" t="s">
        <v>1001</v>
      </c>
      <c r="D341" s="95" t="s">
        <v>995</v>
      </c>
      <c r="E341" s="95">
        <v>30</v>
      </c>
      <c r="F341" s="95" t="s">
        <v>1002</v>
      </c>
      <c r="G341" s="95"/>
      <c r="H341" s="95"/>
      <c r="I341" s="175" t="s">
        <v>995</v>
      </c>
      <c r="J341" s="176">
        <v>30</v>
      </c>
      <c r="K341" s="175" t="s">
        <v>1002</v>
      </c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  <c r="AL341" s="95"/>
      <c r="AM341" s="95"/>
      <c r="AN341" s="95"/>
      <c r="AO341" s="95"/>
      <c r="AP341" s="95"/>
      <c r="AQ341" s="95"/>
      <c r="AR341" s="95"/>
      <c r="AS341" s="95"/>
      <c r="AT341" s="95"/>
      <c r="AU341" s="95"/>
      <c r="AV341" s="95"/>
      <c r="AW341" s="192">
        <f t="shared" si="5"/>
        <v>9000</v>
      </c>
    </row>
    <row r="342" spans="1:49" ht="15.75" x14ac:dyDescent="0.25">
      <c r="A342" s="95">
        <v>327</v>
      </c>
      <c r="B342" s="95" t="s">
        <v>1134</v>
      </c>
      <c r="C342" s="95" t="s">
        <v>1003</v>
      </c>
      <c r="D342" s="95" t="s">
        <v>1126</v>
      </c>
      <c r="E342" s="95">
        <v>1</v>
      </c>
      <c r="F342" s="95" t="s">
        <v>1126</v>
      </c>
      <c r="G342" s="95"/>
      <c r="H342" s="95"/>
      <c r="I342" s="175" t="s">
        <v>1126</v>
      </c>
      <c r="J342" s="176">
        <v>1</v>
      </c>
      <c r="K342" s="175" t="s">
        <v>1126</v>
      </c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  <c r="AL342" s="95"/>
      <c r="AM342" s="95"/>
      <c r="AN342" s="95"/>
      <c r="AO342" s="95"/>
      <c r="AP342" s="95"/>
      <c r="AQ342" s="95"/>
      <c r="AR342" s="95"/>
      <c r="AS342" s="95"/>
      <c r="AT342" s="95"/>
      <c r="AU342" s="95"/>
      <c r="AV342" s="95"/>
      <c r="AW342" s="192">
        <f t="shared" si="5"/>
        <v>23900</v>
      </c>
    </row>
    <row r="343" spans="1:49" ht="15.75" x14ac:dyDescent="0.25">
      <c r="A343" s="95">
        <v>328</v>
      </c>
      <c r="B343" s="95" t="s">
        <v>1134</v>
      </c>
      <c r="C343" s="95" t="s">
        <v>1033</v>
      </c>
      <c r="D343" s="95" t="s">
        <v>988</v>
      </c>
      <c r="E343" s="95">
        <v>10</v>
      </c>
      <c r="F343" s="95" t="s">
        <v>989</v>
      </c>
      <c r="G343" s="95"/>
      <c r="H343" s="95"/>
      <c r="I343" s="175" t="s">
        <v>988</v>
      </c>
      <c r="J343" s="176">
        <v>10</v>
      </c>
      <c r="K343" s="175" t="s">
        <v>989</v>
      </c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  <c r="AL343" s="95"/>
      <c r="AM343" s="95"/>
      <c r="AN343" s="95"/>
      <c r="AO343" s="95"/>
      <c r="AP343" s="95"/>
      <c r="AQ343" s="95"/>
      <c r="AR343" s="95"/>
      <c r="AS343" s="95"/>
      <c r="AT343" s="95"/>
      <c r="AU343" s="95"/>
      <c r="AV343" s="95"/>
      <c r="AW343" s="192">
        <f t="shared" si="5"/>
        <v>4000</v>
      </c>
    </row>
    <row r="344" spans="1:49" ht="15.75" x14ac:dyDescent="0.25">
      <c r="A344" s="95">
        <v>329</v>
      </c>
      <c r="B344" s="95" t="s">
        <v>1134</v>
      </c>
      <c r="C344" s="95" t="s">
        <v>1038</v>
      </c>
      <c r="D344" s="95" t="s">
        <v>1039</v>
      </c>
      <c r="E344" s="95">
        <v>10</v>
      </c>
      <c r="F344" s="95" t="s">
        <v>1040</v>
      </c>
      <c r="G344" s="95"/>
      <c r="H344" s="95"/>
      <c r="I344" s="175" t="s">
        <v>1039</v>
      </c>
      <c r="J344" s="176">
        <v>10</v>
      </c>
      <c r="K344" s="175" t="s">
        <v>1040</v>
      </c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  <c r="AL344" s="95"/>
      <c r="AM344" s="95"/>
      <c r="AN344" s="95"/>
      <c r="AO344" s="95"/>
      <c r="AP344" s="95"/>
      <c r="AQ344" s="95"/>
      <c r="AR344" s="95"/>
      <c r="AS344" s="95"/>
      <c r="AT344" s="95"/>
      <c r="AU344" s="95"/>
      <c r="AV344" s="95"/>
      <c r="AW344" s="192">
        <f t="shared" si="5"/>
        <v>7000</v>
      </c>
    </row>
    <row r="345" spans="1:49" ht="15.75" x14ac:dyDescent="0.25">
      <c r="A345" s="95">
        <v>330</v>
      </c>
      <c r="B345" s="95" t="s">
        <v>1134</v>
      </c>
      <c r="C345" s="95" t="s">
        <v>1127</v>
      </c>
      <c r="D345" s="95" t="s">
        <v>995</v>
      </c>
      <c r="E345" s="95">
        <v>30</v>
      </c>
      <c r="F345" s="95" t="s">
        <v>1002</v>
      </c>
      <c r="G345" s="95"/>
      <c r="H345" s="95"/>
      <c r="I345" s="175" t="s">
        <v>995</v>
      </c>
      <c r="J345" s="176">
        <v>30</v>
      </c>
      <c r="K345" s="175" t="s">
        <v>1002</v>
      </c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  <c r="AL345" s="95"/>
      <c r="AM345" s="95"/>
      <c r="AN345" s="95"/>
      <c r="AO345" s="95"/>
      <c r="AP345" s="95"/>
      <c r="AQ345" s="95"/>
      <c r="AR345" s="95"/>
      <c r="AS345" s="95"/>
      <c r="AT345" s="95"/>
      <c r="AU345" s="95"/>
      <c r="AV345" s="95"/>
      <c r="AW345" s="192">
        <f t="shared" si="5"/>
        <v>9000</v>
      </c>
    </row>
    <row r="346" spans="1:49" ht="15.75" x14ac:dyDescent="0.25">
      <c r="A346" s="95">
        <v>331</v>
      </c>
      <c r="B346" s="95" t="s">
        <v>1134</v>
      </c>
      <c r="C346" s="95" t="s">
        <v>1135</v>
      </c>
      <c r="D346" s="95" t="s">
        <v>995</v>
      </c>
      <c r="E346" s="95">
        <v>30</v>
      </c>
      <c r="F346" s="95" t="s">
        <v>1002</v>
      </c>
      <c r="G346" s="95"/>
      <c r="H346" s="95"/>
      <c r="I346" s="175" t="s">
        <v>995</v>
      </c>
      <c r="J346" s="176">
        <v>30</v>
      </c>
      <c r="K346" s="175" t="s">
        <v>1002</v>
      </c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  <c r="AE346" s="95"/>
      <c r="AF346" s="95"/>
      <c r="AG346" s="95"/>
      <c r="AH346" s="95"/>
      <c r="AI346" s="95"/>
      <c r="AJ346" s="95"/>
      <c r="AK346" s="95"/>
      <c r="AL346" s="95"/>
      <c r="AM346" s="95"/>
      <c r="AN346" s="95"/>
      <c r="AO346" s="95"/>
      <c r="AP346" s="95"/>
      <c r="AQ346" s="95"/>
      <c r="AR346" s="95"/>
      <c r="AS346" s="95"/>
      <c r="AT346" s="95"/>
      <c r="AU346" s="95"/>
      <c r="AV346" s="95"/>
      <c r="AW346" s="192">
        <f t="shared" si="5"/>
        <v>9000</v>
      </c>
    </row>
    <row r="347" spans="1:49" ht="15.75" x14ac:dyDescent="0.25">
      <c r="A347" s="95">
        <v>332</v>
      </c>
      <c r="B347" s="95" t="s">
        <v>1134</v>
      </c>
      <c r="C347" s="95" t="s">
        <v>1011</v>
      </c>
      <c r="D347" s="95" t="s">
        <v>999</v>
      </c>
      <c r="E347" s="95">
        <v>90</v>
      </c>
      <c r="F347" s="95" t="s">
        <v>1075</v>
      </c>
      <c r="G347" s="95"/>
      <c r="H347" s="95"/>
      <c r="I347" s="175" t="s">
        <v>999</v>
      </c>
      <c r="J347" s="176">
        <v>90</v>
      </c>
      <c r="K347" s="175" t="s">
        <v>1075</v>
      </c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  <c r="AL347" s="95"/>
      <c r="AM347" s="95"/>
      <c r="AN347" s="95"/>
      <c r="AO347" s="95"/>
      <c r="AP347" s="95"/>
      <c r="AQ347" s="95"/>
      <c r="AR347" s="95"/>
      <c r="AS347" s="95"/>
      <c r="AT347" s="95"/>
      <c r="AU347" s="95"/>
      <c r="AV347" s="95"/>
      <c r="AW347" s="192">
        <f t="shared" si="5"/>
        <v>18000</v>
      </c>
    </row>
    <row r="348" spans="1:49" ht="15.75" x14ac:dyDescent="0.25">
      <c r="A348" s="95">
        <v>333</v>
      </c>
      <c r="B348" s="95" t="s">
        <v>1134</v>
      </c>
      <c r="C348" s="95" t="s">
        <v>1005</v>
      </c>
      <c r="D348" s="95" t="s">
        <v>1043</v>
      </c>
      <c r="E348" s="95">
        <v>30</v>
      </c>
      <c r="F348" s="95" t="s">
        <v>1107</v>
      </c>
      <c r="G348" s="95"/>
      <c r="H348" s="95"/>
      <c r="I348" s="175" t="s">
        <v>1043</v>
      </c>
      <c r="J348" s="176">
        <v>30</v>
      </c>
      <c r="K348" s="175" t="s">
        <v>1107</v>
      </c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  <c r="AL348" s="95"/>
      <c r="AM348" s="95"/>
      <c r="AN348" s="95"/>
      <c r="AO348" s="95"/>
      <c r="AP348" s="95"/>
      <c r="AQ348" s="95"/>
      <c r="AR348" s="95"/>
      <c r="AS348" s="95"/>
      <c r="AT348" s="95"/>
      <c r="AU348" s="95"/>
      <c r="AV348" s="95"/>
      <c r="AW348" s="192">
        <f t="shared" si="5"/>
        <v>27000</v>
      </c>
    </row>
    <row r="349" spans="1:49" ht="15.75" x14ac:dyDescent="0.25">
      <c r="A349" s="95">
        <v>334</v>
      </c>
      <c r="B349" s="95" t="s">
        <v>1134</v>
      </c>
      <c r="C349" s="95" t="s">
        <v>1046</v>
      </c>
      <c r="D349" s="95" t="s">
        <v>988</v>
      </c>
      <c r="E349" s="95">
        <v>20</v>
      </c>
      <c r="F349" s="95" t="s">
        <v>1140</v>
      </c>
      <c r="G349" s="95"/>
      <c r="H349" s="95"/>
      <c r="I349" s="175" t="s">
        <v>988</v>
      </c>
      <c r="J349" s="176">
        <v>20</v>
      </c>
      <c r="K349" s="175" t="s">
        <v>1140</v>
      </c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  <c r="AL349" s="95"/>
      <c r="AM349" s="95"/>
      <c r="AN349" s="95"/>
      <c r="AO349" s="95"/>
      <c r="AP349" s="95"/>
      <c r="AQ349" s="95"/>
      <c r="AR349" s="95"/>
      <c r="AS349" s="95"/>
      <c r="AT349" s="95"/>
      <c r="AU349" s="95"/>
      <c r="AV349" s="95"/>
      <c r="AW349" s="192">
        <f t="shared" si="5"/>
        <v>8000</v>
      </c>
    </row>
    <row r="350" spans="1:49" ht="15.75" x14ac:dyDescent="0.25">
      <c r="A350" s="95">
        <v>335</v>
      </c>
      <c r="B350" s="95" t="s">
        <v>1134</v>
      </c>
      <c r="C350" s="95" t="s">
        <v>1013</v>
      </c>
      <c r="D350" s="95" t="s">
        <v>1014</v>
      </c>
      <c r="E350" s="95">
        <v>20</v>
      </c>
      <c r="F350" s="95" t="s">
        <v>1141</v>
      </c>
      <c r="G350" s="95"/>
      <c r="H350" s="95"/>
      <c r="I350" s="175" t="s">
        <v>1014</v>
      </c>
      <c r="J350" s="176">
        <v>20</v>
      </c>
      <c r="K350" s="175" t="s">
        <v>1141</v>
      </c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  <c r="AF350" s="95"/>
      <c r="AG350" s="95"/>
      <c r="AH350" s="95"/>
      <c r="AI350" s="95"/>
      <c r="AJ350" s="95"/>
      <c r="AK350" s="95"/>
      <c r="AL350" s="95"/>
      <c r="AM350" s="95"/>
      <c r="AN350" s="95"/>
      <c r="AO350" s="95"/>
      <c r="AP350" s="95"/>
      <c r="AQ350" s="95"/>
      <c r="AR350" s="95"/>
      <c r="AS350" s="95"/>
      <c r="AT350" s="95"/>
      <c r="AU350" s="95"/>
      <c r="AV350" s="95"/>
      <c r="AW350" s="192">
        <f t="shared" si="5"/>
        <v>50000</v>
      </c>
    </row>
    <row r="351" spans="1:49" ht="15.75" x14ac:dyDescent="0.25">
      <c r="A351" s="95">
        <v>336</v>
      </c>
      <c r="B351" s="95" t="s">
        <v>1134</v>
      </c>
      <c r="C351" s="95" t="s">
        <v>1142</v>
      </c>
      <c r="D351" s="95" t="s">
        <v>988</v>
      </c>
      <c r="E351" s="95">
        <v>10</v>
      </c>
      <c r="F351" s="95" t="s">
        <v>989</v>
      </c>
      <c r="G351" s="95"/>
      <c r="H351" s="95"/>
      <c r="I351" s="175" t="s">
        <v>988</v>
      </c>
      <c r="J351" s="176">
        <v>10</v>
      </c>
      <c r="K351" s="175" t="s">
        <v>989</v>
      </c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  <c r="AG351" s="95"/>
      <c r="AH351" s="95"/>
      <c r="AI351" s="95"/>
      <c r="AJ351" s="95"/>
      <c r="AK351" s="95"/>
      <c r="AL351" s="95"/>
      <c r="AM351" s="95"/>
      <c r="AN351" s="95"/>
      <c r="AO351" s="95"/>
      <c r="AP351" s="95"/>
      <c r="AQ351" s="95"/>
      <c r="AR351" s="95"/>
      <c r="AS351" s="95"/>
      <c r="AT351" s="95"/>
      <c r="AU351" s="95"/>
      <c r="AV351" s="95"/>
      <c r="AW351" s="192">
        <f t="shared" si="5"/>
        <v>4000</v>
      </c>
    </row>
    <row r="352" spans="1:49" ht="15.75" x14ac:dyDescent="0.25">
      <c r="A352" s="95">
        <v>337</v>
      </c>
      <c r="B352" s="95" t="s">
        <v>1134</v>
      </c>
      <c r="C352" s="95" t="s">
        <v>1001</v>
      </c>
      <c r="D352" s="95" t="s">
        <v>995</v>
      </c>
      <c r="E352" s="95">
        <v>30</v>
      </c>
      <c r="F352" s="95" t="s">
        <v>1002</v>
      </c>
      <c r="G352" s="95"/>
      <c r="H352" s="95"/>
      <c r="I352" s="175" t="s">
        <v>995</v>
      </c>
      <c r="J352" s="176">
        <v>30</v>
      </c>
      <c r="K352" s="175" t="s">
        <v>1002</v>
      </c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  <c r="AF352" s="95"/>
      <c r="AG352" s="95"/>
      <c r="AH352" s="95"/>
      <c r="AI352" s="95"/>
      <c r="AJ352" s="95"/>
      <c r="AK352" s="95"/>
      <c r="AL352" s="95"/>
      <c r="AM352" s="95"/>
      <c r="AN352" s="95"/>
      <c r="AO352" s="95"/>
      <c r="AP352" s="95"/>
      <c r="AQ352" s="95"/>
      <c r="AR352" s="95"/>
      <c r="AS352" s="95"/>
      <c r="AT352" s="95"/>
      <c r="AU352" s="95"/>
      <c r="AV352" s="95"/>
      <c r="AW352" s="192">
        <f t="shared" si="5"/>
        <v>9000</v>
      </c>
    </row>
    <row r="353" spans="1:49" ht="15.75" x14ac:dyDescent="0.25">
      <c r="A353" s="95">
        <v>338</v>
      </c>
      <c r="B353" s="95" t="s">
        <v>1134</v>
      </c>
      <c r="C353" s="95" t="s">
        <v>1005</v>
      </c>
      <c r="D353" s="95" t="s">
        <v>1043</v>
      </c>
      <c r="E353" s="95">
        <v>16</v>
      </c>
      <c r="F353" s="95" t="s">
        <v>1143</v>
      </c>
      <c r="G353" s="95"/>
      <c r="H353" s="95"/>
      <c r="I353" s="175" t="s">
        <v>1043</v>
      </c>
      <c r="J353" s="176">
        <v>16</v>
      </c>
      <c r="K353" s="175" t="s">
        <v>1143</v>
      </c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  <c r="AL353" s="95"/>
      <c r="AM353" s="95"/>
      <c r="AN353" s="95"/>
      <c r="AO353" s="95"/>
      <c r="AP353" s="95"/>
      <c r="AQ353" s="95"/>
      <c r="AR353" s="95"/>
      <c r="AS353" s="95"/>
      <c r="AT353" s="95"/>
      <c r="AU353" s="95"/>
      <c r="AV353" s="95"/>
      <c r="AW353" s="192">
        <f t="shared" si="5"/>
        <v>14400</v>
      </c>
    </row>
    <row r="354" spans="1:49" ht="15.75" x14ac:dyDescent="0.25">
      <c r="A354" s="95">
        <v>339</v>
      </c>
      <c r="B354" s="95" t="s">
        <v>1134</v>
      </c>
      <c r="C354" s="95" t="s">
        <v>1005</v>
      </c>
      <c r="D354" s="95" t="s">
        <v>1006</v>
      </c>
      <c r="E354" s="95">
        <v>14</v>
      </c>
      <c r="F354" s="95" t="s">
        <v>1144</v>
      </c>
      <c r="G354" s="95"/>
      <c r="H354" s="95"/>
      <c r="I354" s="175" t="s">
        <v>1006</v>
      </c>
      <c r="J354" s="176">
        <v>14</v>
      </c>
      <c r="K354" s="175" t="s">
        <v>1144</v>
      </c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  <c r="AL354" s="95"/>
      <c r="AM354" s="95"/>
      <c r="AN354" s="95"/>
      <c r="AO354" s="95"/>
      <c r="AP354" s="95"/>
      <c r="AQ354" s="95"/>
      <c r="AR354" s="95"/>
      <c r="AS354" s="95"/>
      <c r="AT354" s="95"/>
      <c r="AU354" s="95"/>
      <c r="AV354" s="95"/>
      <c r="AW354" s="192">
        <f t="shared" si="5"/>
        <v>15400</v>
      </c>
    </row>
    <row r="355" spans="1:49" ht="15.75" x14ac:dyDescent="0.25">
      <c r="A355" s="95">
        <v>340</v>
      </c>
      <c r="B355" s="95" t="s">
        <v>1134</v>
      </c>
      <c r="C355" s="95" t="s">
        <v>1145</v>
      </c>
      <c r="D355" s="95" t="s">
        <v>1146</v>
      </c>
      <c r="E355" s="95">
        <v>10</v>
      </c>
      <c r="F355" s="95" t="s">
        <v>1140</v>
      </c>
      <c r="G355" s="95"/>
      <c r="H355" s="95"/>
      <c r="I355" s="175" t="s">
        <v>1146</v>
      </c>
      <c r="J355" s="176">
        <v>10</v>
      </c>
      <c r="K355" s="175" t="s">
        <v>1140</v>
      </c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  <c r="AL355" s="95"/>
      <c r="AM355" s="95"/>
      <c r="AN355" s="95"/>
      <c r="AO355" s="95"/>
      <c r="AP355" s="95"/>
      <c r="AQ355" s="95"/>
      <c r="AR355" s="95"/>
      <c r="AS355" s="95"/>
      <c r="AT355" s="95"/>
      <c r="AU355" s="95"/>
      <c r="AV355" s="95"/>
      <c r="AW355" s="192">
        <f t="shared" si="5"/>
        <v>8000</v>
      </c>
    </row>
    <row r="356" spans="1:49" ht="15.75" x14ac:dyDescent="0.25">
      <c r="A356" s="95">
        <v>341</v>
      </c>
      <c r="B356" s="95" t="s">
        <v>1134</v>
      </c>
      <c r="C356" s="95" t="s">
        <v>1038</v>
      </c>
      <c r="D356" s="95" t="s">
        <v>1039</v>
      </c>
      <c r="E356" s="95">
        <v>10</v>
      </c>
      <c r="F356" s="95" t="s">
        <v>1040</v>
      </c>
      <c r="G356" s="95"/>
      <c r="H356" s="95"/>
      <c r="I356" s="175" t="s">
        <v>1039</v>
      </c>
      <c r="J356" s="176">
        <v>10</v>
      </c>
      <c r="K356" s="175" t="s">
        <v>1040</v>
      </c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5"/>
      <c r="AG356" s="95"/>
      <c r="AH356" s="95"/>
      <c r="AI356" s="95"/>
      <c r="AJ356" s="95"/>
      <c r="AK356" s="95"/>
      <c r="AL356" s="95"/>
      <c r="AM356" s="95"/>
      <c r="AN356" s="95"/>
      <c r="AO356" s="95"/>
      <c r="AP356" s="95"/>
      <c r="AQ356" s="95"/>
      <c r="AR356" s="95"/>
      <c r="AS356" s="95"/>
      <c r="AT356" s="95"/>
      <c r="AU356" s="95"/>
      <c r="AV356" s="95"/>
      <c r="AW356" s="192">
        <f t="shared" si="5"/>
        <v>7000</v>
      </c>
    </row>
    <row r="357" spans="1:49" ht="15.75" x14ac:dyDescent="0.25">
      <c r="A357" s="95">
        <v>342</v>
      </c>
      <c r="B357" s="95" t="s">
        <v>1134</v>
      </c>
      <c r="C357" s="95" t="s">
        <v>1047</v>
      </c>
      <c r="D357" s="95" t="s">
        <v>1048</v>
      </c>
      <c r="E357" s="95">
        <v>10</v>
      </c>
      <c r="F357" s="95" t="s">
        <v>1012</v>
      </c>
      <c r="G357" s="95"/>
      <c r="H357" s="95"/>
      <c r="I357" s="175" t="s">
        <v>1048</v>
      </c>
      <c r="J357" s="176">
        <v>10</v>
      </c>
      <c r="K357" s="175" t="s">
        <v>1012</v>
      </c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  <c r="AL357" s="95"/>
      <c r="AM357" s="95"/>
      <c r="AN357" s="95"/>
      <c r="AO357" s="95"/>
      <c r="AP357" s="95"/>
      <c r="AQ357" s="95"/>
      <c r="AR357" s="95"/>
      <c r="AS357" s="95"/>
      <c r="AT357" s="95"/>
      <c r="AU357" s="95"/>
      <c r="AV357" s="95"/>
      <c r="AW357" s="192">
        <f t="shared" si="5"/>
        <v>6000</v>
      </c>
    </row>
    <row r="358" spans="1:49" ht="15.75" x14ac:dyDescent="0.25">
      <c r="A358" s="95">
        <v>343</v>
      </c>
      <c r="B358" s="95" t="s">
        <v>1134</v>
      </c>
      <c r="C358" s="95" t="s">
        <v>1037</v>
      </c>
      <c r="D358" s="95" t="s">
        <v>1027</v>
      </c>
      <c r="E358" s="95">
        <v>10</v>
      </c>
      <c r="F358" s="95" t="s">
        <v>1010</v>
      </c>
      <c r="G358" s="95"/>
      <c r="H358" s="95"/>
      <c r="I358" s="175" t="s">
        <v>1027</v>
      </c>
      <c r="J358" s="176">
        <v>10</v>
      </c>
      <c r="K358" s="175" t="s">
        <v>1010</v>
      </c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  <c r="AL358" s="95"/>
      <c r="AM358" s="95"/>
      <c r="AN358" s="95"/>
      <c r="AO358" s="95"/>
      <c r="AP358" s="95"/>
      <c r="AQ358" s="95"/>
      <c r="AR358" s="95"/>
      <c r="AS358" s="95"/>
      <c r="AT358" s="95"/>
      <c r="AU358" s="95"/>
      <c r="AV358" s="95"/>
      <c r="AW358" s="192">
        <f t="shared" si="5"/>
        <v>15000</v>
      </c>
    </row>
    <row r="359" spans="1:49" ht="15.75" x14ac:dyDescent="0.25">
      <c r="A359" s="95">
        <v>344</v>
      </c>
      <c r="B359" s="95" t="s">
        <v>1134</v>
      </c>
      <c r="C359" s="95" t="s">
        <v>1062</v>
      </c>
      <c r="D359" s="95" t="s">
        <v>1009</v>
      </c>
      <c r="E359" s="95">
        <v>10</v>
      </c>
      <c r="F359" s="95" t="s">
        <v>1017</v>
      </c>
      <c r="G359" s="95"/>
      <c r="H359" s="95"/>
      <c r="I359" s="175" t="s">
        <v>1009</v>
      </c>
      <c r="J359" s="176">
        <v>10</v>
      </c>
      <c r="K359" s="175" t="s">
        <v>1017</v>
      </c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5"/>
      <c r="AG359" s="95"/>
      <c r="AH359" s="95"/>
      <c r="AI359" s="95"/>
      <c r="AJ359" s="95"/>
      <c r="AK359" s="95"/>
      <c r="AL359" s="95"/>
      <c r="AM359" s="95"/>
      <c r="AN359" s="95"/>
      <c r="AO359" s="95"/>
      <c r="AP359" s="95"/>
      <c r="AQ359" s="95"/>
      <c r="AR359" s="95"/>
      <c r="AS359" s="95"/>
      <c r="AT359" s="95"/>
      <c r="AU359" s="95"/>
      <c r="AV359" s="95"/>
      <c r="AW359" s="192">
        <f t="shared" si="5"/>
        <v>5000</v>
      </c>
    </row>
    <row r="360" spans="1:49" ht="15.75" x14ac:dyDescent="0.25">
      <c r="A360" s="95">
        <v>345</v>
      </c>
      <c r="B360" s="95" t="s">
        <v>1134</v>
      </c>
      <c r="C360" s="95" t="s">
        <v>1047</v>
      </c>
      <c r="D360" s="95" t="s">
        <v>1048</v>
      </c>
      <c r="E360" s="95">
        <v>10</v>
      </c>
      <c r="F360" s="95" t="s">
        <v>1012</v>
      </c>
      <c r="G360" s="95"/>
      <c r="H360" s="95"/>
      <c r="I360" s="175" t="s">
        <v>1048</v>
      </c>
      <c r="J360" s="176">
        <v>10</v>
      </c>
      <c r="K360" s="175" t="s">
        <v>1012</v>
      </c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  <c r="AF360" s="95"/>
      <c r="AG360" s="95"/>
      <c r="AH360" s="95"/>
      <c r="AI360" s="95"/>
      <c r="AJ360" s="95"/>
      <c r="AK360" s="95"/>
      <c r="AL360" s="95"/>
      <c r="AM360" s="95"/>
      <c r="AN360" s="95"/>
      <c r="AO360" s="95"/>
      <c r="AP360" s="95"/>
      <c r="AQ360" s="95"/>
      <c r="AR360" s="95"/>
      <c r="AS360" s="95"/>
      <c r="AT360" s="95"/>
      <c r="AU360" s="95"/>
      <c r="AV360" s="95"/>
      <c r="AW360" s="192">
        <f t="shared" si="5"/>
        <v>6000</v>
      </c>
    </row>
    <row r="361" spans="1:49" ht="15.75" x14ac:dyDescent="0.25">
      <c r="A361" s="95">
        <v>346</v>
      </c>
      <c r="B361" s="95" t="s">
        <v>1134</v>
      </c>
      <c r="C361" s="95" t="s">
        <v>1117</v>
      </c>
      <c r="D361" s="95" t="s">
        <v>1118</v>
      </c>
      <c r="E361" s="95">
        <v>1</v>
      </c>
      <c r="F361" s="95" t="s">
        <v>1118</v>
      </c>
      <c r="G361" s="95"/>
      <c r="H361" s="95"/>
      <c r="I361" s="175" t="s">
        <v>1118</v>
      </c>
      <c r="J361" s="176">
        <v>1</v>
      </c>
      <c r="K361" s="175" t="s">
        <v>1118</v>
      </c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  <c r="AF361" s="95"/>
      <c r="AG361" s="95"/>
      <c r="AH361" s="95"/>
      <c r="AI361" s="95"/>
      <c r="AJ361" s="95"/>
      <c r="AK361" s="95"/>
      <c r="AL361" s="95"/>
      <c r="AM361" s="95"/>
      <c r="AN361" s="95"/>
      <c r="AO361" s="95"/>
      <c r="AP361" s="95"/>
      <c r="AQ361" s="95"/>
      <c r="AR361" s="95"/>
      <c r="AS361" s="95"/>
      <c r="AT361" s="95"/>
      <c r="AU361" s="95"/>
      <c r="AV361" s="95"/>
      <c r="AW361" s="192">
        <f t="shared" si="5"/>
        <v>14300</v>
      </c>
    </row>
    <row r="362" spans="1:49" ht="15.75" x14ac:dyDescent="0.25">
      <c r="A362" s="95">
        <v>347</v>
      </c>
      <c r="B362" s="95" t="s">
        <v>1134</v>
      </c>
      <c r="C362" s="95" t="s">
        <v>990</v>
      </c>
      <c r="D362" s="95" t="s">
        <v>988</v>
      </c>
      <c r="E362" s="95">
        <v>10</v>
      </c>
      <c r="F362" s="95" t="s">
        <v>989</v>
      </c>
      <c r="G362" s="95"/>
      <c r="H362" s="95"/>
      <c r="I362" s="175" t="s">
        <v>988</v>
      </c>
      <c r="J362" s="176">
        <v>10</v>
      </c>
      <c r="K362" s="175" t="s">
        <v>989</v>
      </c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5"/>
      <c r="AG362" s="95"/>
      <c r="AH362" s="95"/>
      <c r="AI362" s="95"/>
      <c r="AJ362" s="95"/>
      <c r="AK362" s="95"/>
      <c r="AL362" s="95"/>
      <c r="AM362" s="95"/>
      <c r="AN362" s="95"/>
      <c r="AO362" s="95"/>
      <c r="AP362" s="95"/>
      <c r="AQ362" s="95"/>
      <c r="AR362" s="95"/>
      <c r="AS362" s="95"/>
      <c r="AT362" s="95"/>
      <c r="AU362" s="95"/>
      <c r="AV362" s="95"/>
      <c r="AW362" s="192">
        <f t="shared" si="5"/>
        <v>4000</v>
      </c>
    </row>
    <row r="363" spans="1:49" ht="15.75" x14ac:dyDescent="0.25">
      <c r="A363" s="95">
        <v>348</v>
      </c>
      <c r="B363" s="95" t="s">
        <v>1134</v>
      </c>
      <c r="C363" s="95" t="s">
        <v>1023</v>
      </c>
      <c r="D363" s="95" t="s">
        <v>1009</v>
      </c>
      <c r="E363" s="95">
        <v>30</v>
      </c>
      <c r="F363" s="95" t="s">
        <v>1010</v>
      </c>
      <c r="G363" s="95"/>
      <c r="H363" s="95"/>
      <c r="I363" s="175" t="s">
        <v>1009</v>
      </c>
      <c r="J363" s="176">
        <v>30</v>
      </c>
      <c r="K363" s="175" t="s">
        <v>1010</v>
      </c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  <c r="AF363" s="95"/>
      <c r="AG363" s="95"/>
      <c r="AH363" s="95"/>
      <c r="AI363" s="95"/>
      <c r="AJ363" s="95"/>
      <c r="AK363" s="95"/>
      <c r="AL363" s="95"/>
      <c r="AM363" s="95"/>
      <c r="AN363" s="95"/>
      <c r="AO363" s="95"/>
      <c r="AP363" s="95"/>
      <c r="AQ363" s="95"/>
      <c r="AR363" s="95"/>
      <c r="AS363" s="95"/>
      <c r="AT363" s="95"/>
      <c r="AU363" s="95"/>
      <c r="AV363" s="95"/>
      <c r="AW363" s="192">
        <f t="shared" si="5"/>
        <v>15000</v>
      </c>
    </row>
    <row r="364" spans="1:49" ht="15.75" x14ac:dyDescent="0.25">
      <c r="A364" s="95">
        <v>349</v>
      </c>
      <c r="B364" s="95" t="s">
        <v>1134</v>
      </c>
      <c r="C364" s="95" t="s">
        <v>1013</v>
      </c>
      <c r="D364" s="95" t="s">
        <v>1014</v>
      </c>
      <c r="E364" s="95">
        <v>10</v>
      </c>
      <c r="F364" s="95" t="s">
        <v>1015</v>
      </c>
      <c r="G364" s="95"/>
      <c r="H364" s="95"/>
      <c r="I364" s="175" t="s">
        <v>1014</v>
      </c>
      <c r="J364" s="176">
        <v>10</v>
      </c>
      <c r="K364" s="175" t="s">
        <v>1015</v>
      </c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  <c r="AL364" s="95"/>
      <c r="AM364" s="95"/>
      <c r="AN364" s="95"/>
      <c r="AO364" s="95"/>
      <c r="AP364" s="95"/>
      <c r="AQ364" s="95"/>
      <c r="AR364" s="95"/>
      <c r="AS364" s="95"/>
      <c r="AT364" s="95"/>
      <c r="AU364" s="95"/>
      <c r="AV364" s="95"/>
      <c r="AW364" s="192">
        <f t="shared" si="5"/>
        <v>25000</v>
      </c>
    </row>
    <row r="365" spans="1:49" ht="15.75" x14ac:dyDescent="0.25">
      <c r="A365" s="95">
        <v>350</v>
      </c>
      <c r="B365" s="95" t="s">
        <v>1134</v>
      </c>
      <c r="C365" s="95" t="s">
        <v>1128</v>
      </c>
      <c r="D365" s="95" t="s">
        <v>1147</v>
      </c>
      <c r="E365" s="95">
        <v>1</v>
      </c>
      <c r="F365" s="95" t="s">
        <v>1147</v>
      </c>
      <c r="G365" s="95"/>
      <c r="H365" s="95"/>
      <c r="I365" s="175" t="s">
        <v>1147</v>
      </c>
      <c r="J365" s="176">
        <v>1</v>
      </c>
      <c r="K365" s="175" t="s">
        <v>1147</v>
      </c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  <c r="AL365" s="95"/>
      <c r="AM365" s="95"/>
      <c r="AN365" s="95"/>
      <c r="AO365" s="95"/>
      <c r="AP365" s="95"/>
      <c r="AQ365" s="95"/>
      <c r="AR365" s="95"/>
      <c r="AS365" s="95"/>
      <c r="AT365" s="95"/>
      <c r="AU365" s="95"/>
      <c r="AV365" s="95"/>
      <c r="AW365" s="192">
        <f t="shared" si="5"/>
        <v>15600</v>
      </c>
    </row>
    <row r="366" spans="1:49" ht="15.75" x14ac:dyDescent="0.25">
      <c r="A366" s="95">
        <v>351</v>
      </c>
      <c r="B366" s="95" t="s">
        <v>1134</v>
      </c>
      <c r="C366" s="95" t="s">
        <v>1148</v>
      </c>
      <c r="D366" s="95" t="s">
        <v>1149</v>
      </c>
      <c r="E366" s="95">
        <v>1</v>
      </c>
      <c r="F366" s="95" t="s">
        <v>1149</v>
      </c>
      <c r="G366" s="95"/>
      <c r="H366" s="95"/>
      <c r="I366" s="175" t="s">
        <v>1149</v>
      </c>
      <c r="J366" s="176">
        <v>1</v>
      </c>
      <c r="K366" s="175" t="s">
        <v>1149</v>
      </c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  <c r="AE366" s="95"/>
      <c r="AF366" s="95"/>
      <c r="AG366" s="95"/>
      <c r="AH366" s="95"/>
      <c r="AI366" s="95"/>
      <c r="AJ366" s="95"/>
      <c r="AK366" s="95"/>
      <c r="AL366" s="95"/>
      <c r="AM366" s="95"/>
      <c r="AN366" s="95"/>
      <c r="AO366" s="95"/>
      <c r="AP366" s="95"/>
      <c r="AQ366" s="95"/>
      <c r="AR366" s="95"/>
      <c r="AS366" s="95"/>
      <c r="AT366" s="95"/>
      <c r="AU366" s="95"/>
      <c r="AV366" s="95"/>
      <c r="AW366" s="192">
        <f t="shared" si="5"/>
        <v>19800</v>
      </c>
    </row>
    <row r="367" spans="1:49" ht="15.75" x14ac:dyDescent="0.25">
      <c r="A367" s="95">
        <v>352</v>
      </c>
      <c r="B367" s="95" t="s">
        <v>1134</v>
      </c>
      <c r="C367" s="95" t="s">
        <v>1019</v>
      </c>
      <c r="D367" s="95" t="s">
        <v>995</v>
      </c>
      <c r="E367" s="95">
        <v>15</v>
      </c>
      <c r="F367" s="95" t="s">
        <v>1055</v>
      </c>
      <c r="G367" s="95"/>
      <c r="H367" s="95"/>
      <c r="I367" s="175" t="s">
        <v>995</v>
      </c>
      <c r="J367" s="176">
        <v>15</v>
      </c>
      <c r="K367" s="175" t="s">
        <v>1055</v>
      </c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  <c r="AE367" s="95"/>
      <c r="AF367" s="95"/>
      <c r="AG367" s="95"/>
      <c r="AH367" s="95"/>
      <c r="AI367" s="95"/>
      <c r="AJ367" s="95"/>
      <c r="AK367" s="95"/>
      <c r="AL367" s="95"/>
      <c r="AM367" s="95"/>
      <c r="AN367" s="95"/>
      <c r="AO367" s="95"/>
      <c r="AP367" s="95"/>
      <c r="AQ367" s="95"/>
      <c r="AR367" s="95"/>
      <c r="AS367" s="95"/>
      <c r="AT367" s="95"/>
      <c r="AU367" s="95"/>
      <c r="AV367" s="95"/>
      <c r="AW367" s="192">
        <f t="shared" si="5"/>
        <v>4500</v>
      </c>
    </row>
    <row r="368" spans="1:49" ht="15.75" x14ac:dyDescent="0.25">
      <c r="A368" s="95">
        <v>353</v>
      </c>
      <c r="B368" s="95" t="s">
        <v>1134</v>
      </c>
      <c r="C368" s="95" t="s">
        <v>1047</v>
      </c>
      <c r="D368" s="95" t="s">
        <v>1048</v>
      </c>
      <c r="E368" s="95">
        <v>10</v>
      </c>
      <c r="F368" s="95" t="s">
        <v>1012</v>
      </c>
      <c r="G368" s="95"/>
      <c r="H368" s="95"/>
      <c r="I368" s="175" t="s">
        <v>1048</v>
      </c>
      <c r="J368" s="176">
        <v>10</v>
      </c>
      <c r="K368" s="175" t="s">
        <v>1012</v>
      </c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  <c r="AE368" s="95"/>
      <c r="AF368" s="95"/>
      <c r="AG368" s="95"/>
      <c r="AH368" s="95"/>
      <c r="AI368" s="95"/>
      <c r="AJ368" s="95"/>
      <c r="AK368" s="95"/>
      <c r="AL368" s="95"/>
      <c r="AM368" s="95"/>
      <c r="AN368" s="95"/>
      <c r="AO368" s="95"/>
      <c r="AP368" s="95"/>
      <c r="AQ368" s="95"/>
      <c r="AR368" s="95"/>
      <c r="AS368" s="95"/>
      <c r="AT368" s="95"/>
      <c r="AU368" s="95"/>
      <c r="AV368" s="95"/>
      <c r="AW368" s="192">
        <f t="shared" si="5"/>
        <v>6000</v>
      </c>
    </row>
    <row r="369" spans="1:49" ht="15.75" x14ac:dyDescent="0.25">
      <c r="A369" s="95">
        <v>354</v>
      </c>
      <c r="B369" s="95" t="s">
        <v>1134</v>
      </c>
      <c r="C369" s="95" t="s">
        <v>1023</v>
      </c>
      <c r="D369" s="95" t="s">
        <v>1009</v>
      </c>
      <c r="E369" s="95">
        <v>30</v>
      </c>
      <c r="F369" s="95" t="s">
        <v>1010</v>
      </c>
      <c r="G369" s="95"/>
      <c r="H369" s="95"/>
      <c r="I369" s="175" t="s">
        <v>1009</v>
      </c>
      <c r="J369" s="176">
        <v>30</v>
      </c>
      <c r="K369" s="175" t="s">
        <v>1010</v>
      </c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  <c r="AE369" s="95"/>
      <c r="AF369" s="95"/>
      <c r="AG369" s="95"/>
      <c r="AH369" s="95"/>
      <c r="AI369" s="95"/>
      <c r="AJ369" s="95"/>
      <c r="AK369" s="95"/>
      <c r="AL369" s="95"/>
      <c r="AM369" s="95"/>
      <c r="AN369" s="95"/>
      <c r="AO369" s="95"/>
      <c r="AP369" s="95"/>
      <c r="AQ369" s="95"/>
      <c r="AR369" s="95"/>
      <c r="AS369" s="95"/>
      <c r="AT369" s="95"/>
      <c r="AU369" s="95"/>
      <c r="AV369" s="95"/>
      <c r="AW369" s="192">
        <f t="shared" si="5"/>
        <v>15000</v>
      </c>
    </row>
    <row r="370" spans="1:49" ht="15.75" x14ac:dyDescent="0.25">
      <c r="A370" s="95">
        <v>355</v>
      </c>
      <c r="B370" s="95" t="s">
        <v>1134</v>
      </c>
      <c r="C370" s="95" t="s">
        <v>1102</v>
      </c>
      <c r="D370" s="95" t="s">
        <v>1103</v>
      </c>
      <c r="E370" s="95">
        <v>10</v>
      </c>
      <c r="F370" s="95" t="s">
        <v>1150</v>
      </c>
      <c r="G370" s="95"/>
      <c r="H370" s="95"/>
      <c r="I370" s="175" t="s">
        <v>1103</v>
      </c>
      <c r="J370" s="176">
        <v>10</v>
      </c>
      <c r="K370" s="175" t="s">
        <v>1150</v>
      </c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  <c r="AE370" s="95"/>
      <c r="AF370" s="95"/>
      <c r="AG370" s="95"/>
      <c r="AH370" s="95"/>
      <c r="AI370" s="95"/>
      <c r="AJ370" s="95"/>
      <c r="AK370" s="95"/>
      <c r="AL370" s="95"/>
      <c r="AM370" s="95"/>
      <c r="AN370" s="95"/>
      <c r="AO370" s="95"/>
      <c r="AP370" s="95"/>
      <c r="AQ370" s="95"/>
      <c r="AR370" s="95"/>
      <c r="AS370" s="95"/>
      <c r="AT370" s="95"/>
      <c r="AU370" s="95"/>
      <c r="AV370" s="95"/>
      <c r="AW370" s="192">
        <f t="shared" si="5"/>
        <v>10000</v>
      </c>
    </row>
    <row r="371" spans="1:49" ht="15.75" x14ac:dyDescent="0.25">
      <c r="A371" s="95">
        <v>356</v>
      </c>
      <c r="B371" s="95" t="s">
        <v>1134</v>
      </c>
      <c r="C371" s="95" t="s">
        <v>1016</v>
      </c>
      <c r="D371" s="95" t="s">
        <v>1009</v>
      </c>
      <c r="E371" s="95">
        <v>10</v>
      </c>
      <c r="F371" s="95" t="s">
        <v>1017</v>
      </c>
      <c r="G371" s="95"/>
      <c r="H371" s="95"/>
      <c r="I371" s="175" t="s">
        <v>1009</v>
      </c>
      <c r="J371" s="176">
        <v>10</v>
      </c>
      <c r="K371" s="175" t="s">
        <v>1017</v>
      </c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  <c r="AE371" s="95"/>
      <c r="AF371" s="95"/>
      <c r="AG371" s="95"/>
      <c r="AH371" s="95"/>
      <c r="AI371" s="95"/>
      <c r="AJ371" s="95"/>
      <c r="AK371" s="95"/>
      <c r="AL371" s="95"/>
      <c r="AM371" s="95"/>
      <c r="AN371" s="95"/>
      <c r="AO371" s="95"/>
      <c r="AP371" s="95"/>
      <c r="AQ371" s="95"/>
      <c r="AR371" s="95"/>
      <c r="AS371" s="95"/>
      <c r="AT371" s="95"/>
      <c r="AU371" s="95"/>
      <c r="AV371" s="95"/>
      <c r="AW371" s="192">
        <f t="shared" si="5"/>
        <v>5000</v>
      </c>
    </row>
    <row r="372" spans="1:49" ht="15.75" x14ac:dyDescent="0.25">
      <c r="A372" s="95">
        <v>357</v>
      </c>
      <c r="B372" s="95" t="s">
        <v>1134</v>
      </c>
      <c r="C372" s="95" t="s">
        <v>1013</v>
      </c>
      <c r="D372" s="95" t="s">
        <v>1014</v>
      </c>
      <c r="E372" s="95">
        <v>10</v>
      </c>
      <c r="F372" s="95" t="s">
        <v>1015</v>
      </c>
      <c r="G372" s="95"/>
      <c r="H372" s="95"/>
      <c r="I372" s="175" t="s">
        <v>1014</v>
      </c>
      <c r="J372" s="176">
        <v>10</v>
      </c>
      <c r="K372" s="175" t="s">
        <v>1015</v>
      </c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  <c r="AE372" s="95"/>
      <c r="AF372" s="95"/>
      <c r="AG372" s="95"/>
      <c r="AH372" s="95"/>
      <c r="AI372" s="95"/>
      <c r="AJ372" s="95"/>
      <c r="AK372" s="95"/>
      <c r="AL372" s="95"/>
      <c r="AM372" s="95"/>
      <c r="AN372" s="95"/>
      <c r="AO372" s="95"/>
      <c r="AP372" s="95"/>
      <c r="AQ372" s="95"/>
      <c r="AR372" s="95"/>
      <c r="AS372" s="95"/>
      <c r="AT372" s="95"/>
      <c r="AU372" s="95"/>
      <c r="AV372" s="95"/>
      <c r="AW372" s="192">
        <f t="shared" si="5"/>
        <v>25000</v>
      </c>
    </row>
    <row r="373" spans="1:49" ht="15.75" x14ac:dyDescent="0.25">
      <c r="A373" s="95">
        <v>358</v>
      </c>
      <c r="B373" s="95" t="s">
        <v>1134</v>
      </c>
      <c r="C373" s="95" t="s">
        <v>1117</v>
      </c>
      <c r="D373" s="95" t="s">
        <v>1118</v>
      </c>
      <c r="E373" s="95">
        <v>1</v>
      </c>
      <c r="F373" s="95" t="s">
        <v>1118</v>
      </c>
      <c r="G373" s="95"/>
      <c r="H373" s="95"/>
      <c r="I373" s="175" t="s">
        <v>1118</v>
      </c>
      <c r="J373" s="176">
        <v>1</v>
      </c>
      <c r="K373" s="175" t="s">
        <v>1118</v>
      </c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  <c r="AF373" s="95"/>
      <c r="AG373" s="95"/>
      <c r="AH373" s="95"/>
      <c r="AI373" s="95"/>
      <c r="AJ373" s="95"/>
      <c r="AK373" s="95"/>
      <c r="AL373" s="95"/>
      <c r="AM373" s="95"/>
      <c r="AN373" s="95"/>
      <c r="AO373" s="95"/>
      <c r="AP373" s="95"/>
      <c r="AQ373" s="95"/>
      <c r="AR373" s="95"/>
      <c r="AS373" s="95"/>
      <c r="AT373" s="95"/>
      <c r="AU373" s="95"/>
      <c r="AV373" s="95"/>
      <c r="AW373" s="192">
        <f t="shared" si="5"/>
        <v>14300</v>
      </c>
    </row>
    <row r="374" spans="1:49" ht="15.75" x14ac:dyDescent="0.25">
      <c r="A374" s="95">
        <v>359</v>
      </c>
      <c r="B374" s="95" t="s">
        <v>1134</v>
      </c>
      <c r="C374" s="95" t="s">
        <v>1047</v>
      </c>
      <c r="D374" s="95" t="s">
        <v>1048</v>
      </c>
      <c r="E374" s="95">
        <v>10</v>
      </c>
      <c r="F374" s="95" t="s">
        <v>1012</v>
      </c>
      <c r="G374" s="95"/>
      <c r="H374" s="95"/>
      <c r="I374" s="175" t="s">
        <v>1048</v>
      </c>
      <c r="J374" s="176">
        <v>10</v>
      </c>
      <c r="K374" s="175" t="s">
        <v>1012</v>
      </c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  <c r="AE374" s="95"/>
      <c r="AF374" s="95"/>
      <c r="AG374" s="95"/>
      <c r="AH374" s="95"/>
      <c r="AI374" s="95"/>
      <c r="AJ374" s="95"/>
      <c r="AK374" s="95"/>
      <c r="AL374" s="95"/>
      <c r="AM374" s="95"/>
      <c r="AN374" s="95"/>
      <c r="AO374" s="95"/>
      <c r="AP374" s="95"/>
      <c r="AQ374" s="95"/>
      <c r="AR374" s="95"/>
      <c r="AS374" s="95"/>
      <c r="AT374" s="95"/>
      <c r="AU374" s="95"/>
      <c r="AV374" s="95"/>
      <c r="AW374" s="192">
        <f t="shared" si="5"/>
        <v>6000</v>
      </c>
    </row>
    <row r="375" spans="1:49" ht="15.75" x14ac:dyDescent="0.25">
      <c r="A375" s="95">
        <v>360</v>
      </c>
      <c r="B375" s="95" t="s">
        <v>1151</v>
      </c>
      <c r="C375" s="95" t="s">
        <v>1145</v>
      </c>
      <c r="D375" s="95" t="s">
        <v>1146</v>
      </c>
      <c r="E375" s="95">
        <v>15</v>
      </c>
      <c r="F375" s="95" t="s">
        <v>986</v>
      </c>
      <c r="G375" s="95"/>
      <c r="H375" s="95"/>
      <c r="I375" s="175" t="s">
        <v>1146</v>
      </c>
      <c r="J375" s="176">
        <v>15</v>
      </c>
      <c r="K375" s="175" t="s">
        <v>986</v>
      </c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  <c r="AL375" s="95"/>
      <c r="AM375" s="95"/>
      <c r="AN375" s="95"/>
      <c r="AO375" s="95"/>
      <c r="AP375" s="95"/>
      <c r="AQ375" s="95"/>
      <c r="AR375" s="95"/>
      <c r="AS375" s="95"/>
      <c r="AT375" s="95"/>
      <c r="AU375" s="95"/>
      <c r="AV375" s="95"/>
      <c r="AW375" s="192">
        <f t="shared" si="5"/>
        <v>12000</v>
      </c>
    </row>
    <row r="376" spans="1:49" ht="15.75" x14ac:dyDescent="0.25">
      <c r="A376" s="95">
        <v>361</v>
      </c>
      <c r="B376" s="95" t="s">
        <v>1151</v>
      </c>
      <c r="C376" s="95" t="s">
        <v>1001</v>
      </c>
      <c r="D376" s="95" t="s">
        <v>995</v>
      </c>
      <c r="E376" s="95">
        <v>30</v>
      </c>
      <c r="F376" s="95" t="s">
        <v>1002</v>
      </c>
      <c r="G376" s="95"/>
      <c r="H376" s="95"/>
      <c r="I376" s="175" t="s">
        <v>995</v>
      </c>
      <c r="J376" s="176">
        <v>30</v>
      </c>
      <c r="K376" s="175" t="s">
        <v>1002</v>
      </c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5"/>
      <c r="AG376" s="95"/>
      <c r="AH376" s="95"/>
      <c r="AI376" s="95"/>
      <c r="AJ376" s="95"/>
      <c r="AK376" s="95"/>
      <c r="AL376" s="95"/>
      <c r="AM376" s="95"/>
      <c r="AN376" s="95"/>
      <c r="AO376" s="95"/>
      <c r="AP376" s="95"/>
      <c r="AQ376" s="95"/>
      <c r="AR376" s="95"/>
      <c r="AS376" s="95"/>
      <c r="AT376" s="95"/>
      <c r="AU376" s="95"/>
      <c r="AV376" s="95"/>
      <c r="AW376" s="192">
        <f t="shared" si="5"/>
        <v>9000</v>
      </c>
    </row>
    <row r="377" spans="1:49" ht="15.75" x14ac:dyDescent="0.25">
      <c r="A377" s="95">
        <v>362</v>
      </c>
      <c r="B377" s="95" t="s">
        <v>1151</v>
      </c>
      <c r="C377" s="95" t="s">
        <v>1011</v>
      </c>
      <c r="D377" s="95" t="s">
        <v>999</v>
      </c>
      <c r="E377" s="95">
        <v>20</v>
      </c>
      <c r="F377" s="95" t="s">
        <v>989</v>
      </c>
      <c r="G377" s="95"/>
      <c r="H377" s="95"/>
      <c r="I377" s="175" t="s">
        <v>999</v>
      </c>
      <c r="J377" s="176">
        <v>20</v>
      </c>
      <c r="K377" s="175" t="s">
        <v>989</v>
      </c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  <c r="AE377" s="95"/>
      <c r="AF377" s="95"/>
      <c r="AG377" s="95"/>
      <c r="AH377" s="95"/>
      <c r="AI377" s="95"/>
      <c r="AJ377" s="95"/>
      <c r="AK377" s="95"/>
      <c r="AL377" s="95"/>
      <c r="AM377" s="95"/>
      <c r="AN377" s="95"/>
      <c r="AO377" s="95"/>
      <c r="AP377" s="95"/>
      <c r="AQ377" s="95"/>
      <c r="AR377" s="95"/>
      <c r="AS377" s="95"/>
      <c r="AT377" s="95"/>
      <c r="AU377" s="95"/>
      <c r="AV377" s="95"/>
      <c r="AW377" s="192">
        <f t="shared" si="5"/>
        <v>4000</v>
      </c>
    </row>
    <row r="378" spans="1:49" ht="15.75" x14ac:dyDescent="0.25">
      <c r="A378" s="95">
        <v>363</v>
      </c>
      <c r="B378" s="95" t="s">
        <v>1151</v>
      </c>
      <c r="C378" s="95" t="s">
        <v>1030</v>
      </c>
      <c r="D378" s="95" t="s">
        <v>1088</v>
      </c>
      <c r="E378" s="95">
        <v>10</v>
      </c>
      <c r="F378" s="95" t="s">
        <v>1098</v>
      </c>
      <c r="G378" s="95"/>
      <c r="H378" s="95"/>
      <c r="I378" s="175" t="s">
        <v>1088</v>
      </c>
      <c r="J378" s="176">
        <v>10</v>
      </c>
      <c r="K378" s="175" t="s">
        <v>1098</v>
      </c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  <c r="AE378" s="95"/>
      <c r="AF378" s="95"/>
      <c r="AG378" s="95"/>
      <c r="AH378" s="95"/>
      <c r="AI378" s="95"/>
      <c r="AJ378" s="95"/>
      <c r="AK378" s="95"/>
      <c r="AL378" s="95"/>
      <c r="AM378" s="95"/>
      <c r="AN378" s="95"/>
      <c r="AO378" s="95"/>
      <c r="AP378" s="95"/>
      <c r="AQ378" s="95"/>
      <c r="AR378" s="95"/>
      <c r="AS378" s="95"/>
      <c r="AT378" s="95"/>
      <c r="AU378" s="95"/>
      <c r="AV378" s="95"/>
      <c r="AW378" s="192">
        <f t="shared" si="5"/>
        <v>36000</v>
      </c>
    </row>
    <row r="379" spans="1:49" ht="15.75" x14ac:dyDescent="0.25">
      <c r="A379" s="95">
        <v>364</v>
      </c>
      <c r="B379" s="95" t="s">
        <v>1151</v>
      </c>
      <c r="C379" s="95" t="s">
        <v>994</v>
      </c>
      <c r="D379" s="95" t="s">
        <v>995</v>
      </c>
      <c r="E379" s="95">
        <v>10</v>
      </c>
      <c r="F379" s="95" t="s">
        <v>996</v>
      </c>
      <c r="G379" s="95"/>
      <c r="H379" s="95"/>
      <c r="I379" s="175" t="s">
        <v>995</v>
      </c>
      <c r="J379" s="176">
        <v>10</v>
      </c>
      <c r="K379" s="175" t="s">
        <v>996</v>
      </c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  <c r="AE379" s="95"/>
      <c r="AF379" s="95"/>
      <c r="AG379" s="95"/>
      <c r="AH379" s="95"/>
      <c r="AI379" s="95"/>
      <c r="AJ379" s="95"/>
      <c r="AK379" s="95"/>
      <c r="AL379" s="95"/>
      <c r="AM379" s="95"/>
      <c r="AN379" s="95"/>
      <c r="AO379" s="95"/>
      <c r="AP379" s="95"/>
      <c r="AQ379" s="95"/>
      <c r="AR379" s="95"/>
      <c r="AS379" s="95"/>
      <c r="AT379" s="95"/>
      <c r="AU379" s="95"/>
      <c r="AV379" s="95"/>
      <c r="AW379" s="192">
        <f t="shared" si="5"/>
        <v>3000</v>
      </c>
    </row>
    <row r="380" spans="1:49" ht="15.75" x14ac:dyDescent="0.25">
      <c r="A380" s="95">
        <v>365</v>
      </c>
      <c r="B380" s="95" t="s">
        <v>1151</v>
      </c>
      <c r="C380" s="95" t="s">
        <v>1016</v>
      </c>
      <c r="D380" s="95" t="s">
        <v>1009</v>
      </c>
      <c r="E380" s="95">
        <v>10</v>
      </c>
      <c r="F380" s="95" t="s">
        <v>1017</v>
      </c>
      <c r="G380" s="95"/>
      <c r="H380" s="95"/>
      <c r="I380" s="175" t="s">
        <v>1009</v>
      </c>
      <c r="J380" s="176">
        <v>10</v>
      </c>
      <c r="K380" s="175" t="s">
        <v>1017</v>
      </c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  <c r="AE380" s="95"/>
      <c r="AF380" s="95"/>
      <c r="AG380" s="95"/>
      <c r="AH380" s="95"/>
      <c r="AI380" s="95"/>
      <c r="AJ380" s="95"/>
      <c r="AK380" s="95"/>
      <c r="AL380" s="95"/>
      <c r="AM380" s="95"/>
      <c r="AN380" s="95"/>
      <c r="AO380" s="95"/>
      <c r="AP380" s="95"/>
      <c r="AQ380" s="95"/>
      <c r="AR380" s="95"/>
      <c r="AS380" s="95"/>
      <c r="AT380" s="95"/>
      <c r="AU380" s="95"/>
      <c r="AV380" s="95"/>
      <c r="AW380" s="192">
        <f t="shared" si="5"/>
        <v>5000</v>
      </c>
    </row>
    <row r="381" spans="1:49" ht="15.75" x14ac:dyDescent="0.25">
      <c r="A381" s="95">
        <v>366</v>
      </c>
      <c r="B381" s="95" t="s">
        <v>1151</v>
      </c>
      <c r="C381" s="95" t="s">
        <v>1001</v>
      </c>
      <c r="D381" s="95" t="s">
        <v>995</v>
      </c>
      <c r="E381" s="95">
        <v>30</v>
      </c>
      <c r="F381" s="95" t="s">
        <v>1002</v>
      </c>
      <c r="G381" s="95"/>
      <c r="H381" s="95"/>
      <c r="I381" s="175" t="s">
        <v>995</v>
      </c>
      <c r="J381" s="176">
        <v>30</v>
      </c>
      <c r="K381" s="175" t="s">
        <v>1002</v>
      </c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  <c r="AE381" s="95"/>
      <c r="AF381" s="95"/>
      <c r="AG381" s="95"/>
      <c r="AH381" s="95"/>
      <c r="AI381" s="95"/>
      <c r="AJ381" s="95"/>
      <c r="AK381" s="95"/>
      <c r="AL381" s="95"/>
      <c r="AM381" s="95"/>
      <c r="AN381" s="95"/>
      <c r="AO381" s="95"/>
      <c r="AP381" s="95"/>
      <c r="AQ381" s="95"/>
      <c r="AR381" s="95"/>
      <c r="AS381" s="95"/>
      <c r="AT381" s="95"/>
      <c r="AU381" s="95"/>
      <c r="AV381" s="95"/>
      <c r="AW381" s="192">
        <f t="shared" si="5"/>
        <v>9000</v>
      </c>
    </row>
    <row r="382" spans="1:49" ht="15.75" x14ac:dyDescent="0.25">
      <c r="A382" s="95">
        <v>367</v>
      </c>
      <c r="B382" s="95" t="s">
        <v>1151</v>
      </c>
      <c r="C382" s="95" t="s">
        <v>1030</v>
      </c>
      <c r="D382" s="95" t="s">
        <v>1088</v>
      </c>
      <c r="E382" s="95">
        <v>10</v>
      </c>
      <c r="F382" s="95" t="s">
        <v>1098</v>
      </c>
      <c r="G382" s="95"/>
      <c r="H382" s="95"/>
      <c r="I382" s="175" t="s">
        <v>1088</v>
      </c>
      <c r="J382" s="176">
        <v>10</v>
      </c>
      <c r="K382" s="175" t="s">
        <v>1098</v>
      </c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  <c r="AE382" s="95"/>
      <c r="AF382" s="95"/>
      <c r="AG382" s="95"/>
      <c r="AH382" s="95"/>
      <c r="AI382" s="95"/>
      <c r="AJ382" s="95"/>
      <c r="AK382" s="95"/>
      <c r="AL382" s="95"/>
      <c r="AM382" s="95"/>
      <c r="AN382" s="95"/>
      <c r="AO382" s="95"/>
      <c r="AP382" s="95"/>
      <c r="AQ382" s="95"/>
      <c r="AR382" s="95"/>
      <c r="AS382" s="95"/>
      <c r="AT382" s="95"/>
      <c r="AU382" s="95"/>
      <c r="AV382" s="95"/>
      <c r="AW382" s="192">
        <f t="shared" si="5"/>
        <v>36000</v>
      </c>
    </row>
    <row r="383" spans="1:49" ht="15.75" x14ac:dyDescent="0.25">
      <c r="A383" s="95">
        <v>368</v>
      </c>
      <c r="B383" s="95" t="s">
        <v>1151</v>
      </c>
      <c r="C383" s="95" t="s">
        <v>1041</v>
      </c>
      <c r="D383" s="95" t="s">
        <v>1042</v>
      </c>
      <c r="E383" s="95">
        <v>1</v>
      </c>
      <c r="F383" s="95" t="s">
        <v>1042</v>
      </c>
      <c r="G383" s="95"/>
      <c r="H383" s="95"/>
      <c r="I383" s="175" t="s">
        <v>1042</v>
      </c>
      <c r="J383" s="176">
        <v>1</v>
      </c>
      <c r="K383" s="175" t="s">
        <v>1042</v>
      </c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  <c r="AE383" s="95"/>
      <c r="AF383" s="95"/>
      <c r="AG383" s="95"/>
      <c r="AH383" s="95"/>
      <c r="AI383" s="95"/>
      <c r="AJ383" s="95"/>
      <c r="AK383" s="95"/>
      <c r="AL383" s="95"/>
      <c r="AM383" s="95"/>
      <c r="AN383" s="95"/>
      <c r="AO383" s="95"/>
      <c r="AP383" s="95"/>
      <c r="AQ383" s="95"/>
      <c r="AR383" s="95"/>
      <c r="AS383" s="95"/>
      <c r="AT383" s="95"/>
      <c r="AU383" s="95"/>
      <c r="AV383" s="95"/>
      <c r="AW383" s="192">
        <f t="shared" si="5"/>
        <v>13700</v>
      </c>
    </row>
    <row r="384" spans="1:49" ht="15.75" x14ac:dyDescent="0.25">
      <c r="A384" s="95">
        <v>369</v>
      </c>
      <c r="B384" s="95" t="s">
        <v>1151</v>
      </c>
      <c r="C384" s="95" t="s">
        <v>994</v>
      </c>
      <c r="D384" s="95" t="s">
        <v>995</v>
      </c>
      <c r="E384" s="95">
        <v>10</v>
      </c>
      <c r="F384" s="95" t="s">
        <v>996</v>
      </c>
      <c r="G384" s="95"/>
      <c r="H384" s="95"/>
      <c r="I384" s="175" t="s">
        <v>995</v>
      </c>
      <c r="J384" s="176">
        <v>10</v>
      </c>
      <c r="K384" s="175" t="s">
        <v>996</v>
      </c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  <c r="AE384" s="95"/>
      <c r="AF384" s="95"/>
      <c r="AG384" s="95"/>
      <c r="AH384" s="95"/>
      <c r="AI384" s="95"/>
      <c r="AJ384" s="95"/>
      <c r="AK384" s="95"/>
      <c r="AL384" s="95"/>
      <c r="AM384" s="95"/>
      <c r="AN384" s="95"/>
      <c r="AO384" s="95"/>
      <c r="AP384" s="95"/>
      <c r="AQ384" s="95"/>
      <c r="AR384" s="95"/>
      <c r="AS384" s="95"/>
      <c r="AT384" s="95"/>
      <c r="AU384" s="95"/>
      <c r="AV384" s="95"/>
      <c r="AW384" s="192">
        <f t="shared" si="5"/>
        <v>3000</v>
      </c>
    </row>
    <row r="385" spans="1:49" ht="15.75" x14ac:dyDescent="0.25">
      <c r="A385" s="95">
        <v>370</v>
      </c>
      <c r="B385" s="95" t="s">
        <v>1151</v>
      </c>
      <c r="C385" s="95" t="s">
        <v>1018</v>
      </c>
      <c r="D385" s="95" t="s">
        <v>995</v>
      </c>
      <c r="E385" s="95">
        <v>10</v>
      </c>
      <c r="F385" s="95" t="s">
        <v>996</v>
      </c>
      <c r="G385" s="95"/>
      <c r="H385" s="95"/>
      <c r="I385" s="175" t="s">
        <v>995</v>
      </c>
      <c r="J385" s="176">
        <v>10</v>
      </c>
      <c r="K385" s="175" t="s">
        <v>996</v>
      </c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  <c r="AE385" s="95"/>
      <c r="AF385" s="95"/>
      <c r="AG385" s="95"/>
      <c r="AH385" s="95"/>
      <c r="AI385" s="95"/>
      <c r="AJ385" s="95"/>
      <c r="AK385" s="95"/>
      <c r="AL385" s="95"/>
      <c r="AM385" s="95"/>
      <c r="AN385" s="95"/>
      <c r="AO385" s="95"/>
      <c r="AP385" s="95"/>
      <c r="AQ385" s="95"/>
      <c r="AR385" s="95"/>
      <c r="AS385" s="95"/>
      <c r="AT385" s="95"/>
      <c r="AU385" s="95"/>
      <c r="AV385" s="95"/>
      <c r="AW385" s="192">
        <f t="shared" si="5"/>
        <v>3000</v>
      </c>
    </row>
    <row r="386" spans="1:49" ht="15.75" x14ac:dyDescent="0.25">
      <c r="A386" s="95">
        <v>371</v>
      </c>
      <c r="B386" s="95" t="s">
        <v>1151</v>
      </c>
      <c r="C386" s="95" t="s">
        <v>1019</v>
      </c>
      <c r="D386" s="95" t="s">
        <v>995</v>
      </c>
      <c r="E386" s="95">
        <v>30</v>
      </c>
      <c r="F386" s="95" t="s">
        <v>1002</v>
      </c>
      <c r="G386" s="95"/>
      <c r="H386" s="95"/>
      <c r="I386" s="175" t="s">
        <v>995</v>
      </c>
      <c r="J386" s="176">
        <v>30</v>
      </c>
      <c r="K386" s="175" t="s">
        <v>1002</v>
      </c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  <c r="AL386" s="95"/>
      <c r="AM386" s="95"/>
      <c r="AN386" s="95"/>
      <c r="AO386" s="95"/>
      <c r="AP386" s="95"/>
      <c r="AQ386" s="95"/>
      <c r="AR386" s="95"/>
      <c r="AS386" s="95"/>
      <c r="AT386" s="95"/>
      <c r="AU386" s="95"/>
      <c r="AV386" s="95"/>
      <c r="AW386" s="192">
        <f t="shared" si="5"/>
        <v>9000</v>
      </c>
    </row>
    <row r="387" spans="1:49" ht="15.75" x14ac:dyDescent="0.25">
      <c r="A387" s="95">
        <v>372</v>
      </c>
      <c r="B387" s="95" t="s">
        <v>1151</v>
      </c>
      <c r="C387" s="95" t="s">
        <v>1152</v>
      </c>
      <c r="D387" s="95" t="s">
        <v>1096</v>
      </c>
      <c r="E387" s="95">
        <v>1</v>
      </c>
      <c r="F387" s="95" t="s">
        <v>1096</v>
      </c>
      <c r="G387" s="95"/>
      <c r="H387" s="95"/>
      <c r="I387" s="175" t="s">
        <v>1096</v>
      </c>
      <c r="J387" s="176">
        <v>1</v>
      </c>
      <c r="K387" s="175" t="s">
        <v>1096</v>
      </c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  <c r="AE387" s="95"/>
      <c r="AF387" s="95"/>
      <c r="AG387" s="95"/>
      <c r="AH387" s="95"/>
      <c r="AI387" s="95"/>
      <c r="AJ387" s="95"/>
      <c r="AK387" s="95"/>
      <c r="AL387" s="95"/>
      <c r="AM387" s="95"/>
      <c r="AN387" s="95"/>
      <c r="AO387" s="95"/>
      <c r="AP387" s="95"/>
      <c r="AQ387" s="95"/>
      <c r="AR387" s="95"/>
      <c r="AS387" s="95"/>
      <c r="AT387" s="95"/>
      <c r="AU387" s="95"/>
      <c r="AV387" s="95"/>
      <c r="AW387" s="192">
        <f t="shared" si="5"/>
        <v>3300</v>
      </c>
    </row>
    <row r="388" spans="1:49" ht="15.75" x14ac:dyDescent="0.25">
      <c r="A388" s="95">
        <v>373</v>
      </c>
      <c r="B388" s="95" t="s">
        <v>1151</v>
      </c>
      <c r="C388" s="95" t="s">
        <v>139</v>
      </c>
      <c r="D388" s="95" t="s">
        <v>1153</v>
      </c>
      <c r="E388" s="95">
        <v>1</v>
      </c>
      <c r="F388" s="95" t="s">
        <v>1153</v>
      </c>
      <c r="G388" s="95"/>
      <c r="H388" s="95"/>
      <c r="I388" s="175" t="s">
        <v>1153</v>
      </c>
      <c r="J388" s="176">
        <v>1</v>
      </c>
      <c r="K388" s="175" t="s">
        <v>1153</v>
      </c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  <c r="AE388" s="95"/>
      <c r="AF388" s="95"/>
      <c r="AG388" s="95"/>
      <c r="AH388" s="95"/>
      <c r="AI388" s="95"/>
      <c r="AJ388" s="95"/>
      <c r="AK388" s="95"/>
      <c r="AL388" s="95"/>
      <c r="AM388" s="95"/>
      <c r="AN388" s="95"/>
      <c r="AO388" s="95"/>
      <c r="AP388" s="95"/>
      <c r="AQ388" s="95"/>
      <c r="AR388" s="95"/>
      <c r="AS388" s="95"/>
      <c r="AT388" s="95"/>
      <c r="AU388" s="95"/>
      <c r="AV388" s="95"/>
      <c r="AW388" s="192">
        <f t="shared" si="5"/>
        <v>4300</v>
      </c>
    </row>
    <row r="389" spans="1:49" ht="15.75" x14ac:dyDescent="0.25">
      <c r="A389" s="95">
        <v>374</v>
      </c>
      <c r="B389" s="95" t="s">
        <v>1151</v>
      </c>
      <c r="C389" s="95" t="s">
        <v>1011</v>
      </c>
      <c r="D389" s="95" t="s">
        <v>999</v>
      </c>
      <c r="E389" s="95">
        <v>45</v>
      </c>
      <c r="F389" s="95" t="s">
        <v>1002</v>
      </c>
      <c r="G389" s="95"/>
      <c r="H389" s="95"/>
      <c r="I389" s="175" t="s">
        <v>999</v>
      </c>
      <c r="J389" s="176">
        <v>45</v>
      </c>
      <c r="K389" s="175" t="s">
        <v>1002</v>
      </c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  <c r="AE389" s="95"/>
      <c r="AF389" s="95"/>
      <c r="AG389" s="95"/>
      <c r="AH389" s="95"/>
      <c r="AI389" s="95"/>
      <c r="AJ389" s="95"/>
      <c r="AK389" s="95"/>
      <c r="AL389" s="95"/>
      <c r="AM389" s="95"/>
      <c r="AN389" s="95"/>
      <c r="AO389" s="95"/>
      <c r="AP389" s="95"/>
      <c r="AQ389" s="95"/>
      <c r="AR389" s="95"/>
      <c r="AS389" s="95"/>
      <c r="AT389" s="95"/>
      <c r="AU389" s="95"/>
      <c r="AV389" s="95"/>
      <c r="AW389" s="192">
        <f t="shared" si="5"/>
        <v>9000</v>
      </c>
    </row>
    <row r="390" spans="1:49" ht="15.75" x14ac:dyDescent="0.25">
      <c r="A390" s="95">
        <v>375</v>
      </c>
      <c r="B390" s="95" t="s">
        <v>1151</v>
      </c>
      <c r="C390" s="95" t="s">
        <v>139</v>
      </c>
      <c r="D390" s="95" t="s">
        <v>1153</v>
      </c>
      <c r="E390" s="95">
        <v>1</v>
      </c>
      <c r="F390" s="95" t="s">
        <v>1153</v>
      </c>
      <c r="G390" s="95"/>
      <c r="H390" s="95"/>
      <c r="I390" s="175" t="s">
        <v>1153</v>
      </c>
      <c r="J390" s="176">
        <v>1</v>
      </c>
      <c r="K390" s="175" t="s">
        <v>1153</v>
      </c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  <c r="AE390" s="95"/>
      <c r="AF390" s="95"/>
      <c r="AG390" s="95"/>
      <c r="AH390" s="95"/>
      <c r="AI390" s="95"/>
      <c r="AJ390" s="95"/>
      <c r="AK390" s="95"/>
      <c r="AL390" s="95"/>
      <c r="AM390" s="95"/>
      <c r="AN390" s="95"/>
      <c r="AO390" s="95"/>
      <c r="AP390" s="95"/>
      <c r="AQ390" s="95"/>
      <c r="AR390" s="95"/>
      <c r="AS390" s="95"/>
      <c r="AT390" s="95"/>
      <c r="AU390" s="95"/>
      <c r="AV390" s="95"/>
      <c r="AW390" s="192">
        <f t="shared" si="5"/>
        <v>4300</v>
      </c>
    </row>
    <row r="391" spans="1:49" ht="15.75" x14ac:dyDescent="0.25">
      <c r="A391" s="95">
        <v>376</v>
      </c>
      <c r="B391" s="95" t="s">
        <v>1151</v>
      </c>
      <c r="C391" s="95" t="s">
        <v>1154</v>
      </c>
      <c r="D391" s="95" t="s">
        <v>1054</v>
      </c>
      <c r="E391" s="95">
        <v>3</v>
      </c>
      <c r="F391" s="95" t="s">
        <v>1155</v>
      </c>
      <c r="G391" s="95"/>
      <c r="H391" s="95"/>
      <c r="I391" s="175" t="s">
        <v>1054</v>
      </c>
      <c r="J391" s="176">
        <v>3</v>
      </c>
      <c r="K391" s="175" t="s">
        <v>1155</v>
      </c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  <c r="AE391" s="95"/>
      <c r="AF391" s="95"/>
      <c r="AG391" s="95"/>
      <c r="AH391" s="95"/>
      <c r="AI391" s="95"/>
      <c r="AJ391" s="95"/>
      <c r="AK391" s="95"/>
      <c r="AL391" s="95"/>
      <c r="AM391" s="95"/>
      <c r="AN391" s="95"/>
      <c r="AO391" s="95"/>
      <c r="AP391" s="95"/>
      <c r="AQ391" s="95"/>
      <c r="AR391" s="95"/>
      <c r="AS391" s="95"/>
      <c r="AT391" s="95"/>
      <c r="AU391" s="95"/>
      <c r="AV391" s="95"/>
      <c r="AW391" s="192">
        <f t="shared" si="5"/>
        <v>63000</v>
      </c>
    </row>
    <row r="392" spans="1:49" ht="15.75" x14ac:dyDescent="0.25">
      <c r="A392" s="95">
        <v>377</v>
      </c>
      <c r="B392" s="95" t="s">
        <v>1151</v>
      </c>
      <c r="C392" s="95" t="s">
        <v>990</v>
      </c>
      <c r="D392" s="95" t="s">
        <v>988</v>
      </c>
      <c r="E392" s="95">
        <v>10</v>
      </c>
      <c r="F392" s="95" t="s">
        <v>989</v>
      </c>
      <c r="G392" s="95"/>
      <c r="H392" s="95"/>
      <c r="I392" s="175" t="s">
        <v>988</v>
      </c>
      <c r="J392" s="176">
        <v>10</v>
      </c>
      <c r="K392" s="175" t="s">
        <v>989</v>
      </c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  <c r="AE392" s="95"/>
      <c r="AF392" s="95"/>
      <c r="AG392" s="95"/>
      <c r="AH392" s="95"/>
      <c r="AI392" s="95"/>
      <c r="AJ392" s="95"/>
      <c r="AK392" s="95"/>
      <c r="AL392" s="95"/>
      <c r="AM392" s="95"/>
      <c r="AN392" s="95"/>
      <c r="AO392" s="95"/>
      <c r="AP392" s="95"/>
      <c r="AQ392" s="95"/>
      <c r="AR392" s="95"/>
      <c r="AS392" s="95"/>
      <c r="AT392" s="95"/>
      <c r="AU392" s="95"/>
      <c r="AV392" s="95"/>
      <c r="AW392" s="192">
        <f t="shared" si="5"/>
        <v>4000</v>
      </c>
    </row>
    <row r="393" spans="1:49" ht="15.75" x14ac:dyDescent="0.25">
      <c r="A393" s="95">
        <v>378</v>
      </c>
      <c r="B393" s="95" t="s">
        <v>1151</v>
      </c>
      <c r="C393" s="95" t="s">
        <v>984</v>
      </c>
      <c r="D393" s="95" t="s">
        <v>988</v>
      </c>
      <c r="E393" s="95">
        <v>10</v>
      </c>
      <c r="F393" s="95" t="s">
        <v>989</v>
      </c>
      <c r="G393" s="95"/>
      <c r="H393" s="95"/>
      <c r="I393" s="175" t="s">
        <v>988</v>
      </c>
      <c r="J393" s="176">
        <v>10</v>
      </c>
      <c r="K393" s="175" t="s">
        <v>989</v>
      </c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  <c r="AE393" s="95"/>
      <c r="AF393" s="95"/>
      <c r="AG393" s="95"/>
      <c r="AH393" s="95"/>
      <c r="AI393" s="95"/>
      <c r="AJ393" s="95"/>
      <c r="AK393" s="95"/>
      <c r="AL393" s="95"/>
      <c r="AM393" s="95"/>
      <c r="AN393" s="95"/>
      <c r="AO393" s="95"/>
      <c r="AP393" s="95"/>
      <c r="AQ393" s="95"/>
      <c r="AR393" s="95"/>
      <c r="AS393" s="95"/>
      <c r="AT393" s="95"/>
      <c r="AU393" s="95"/>
      <c r="AV393" s="95"/>
      <c r="AW393" s="192">
        <f t="shared" si="5"/>
        <v>4000</v>
      </c>
    </row>
    <row r="394" spans="1:49" ht="15.75" x14ac:dyDescent="0.25">
      <c r="A394" s="95">
        <v>379</v>
      </c>
      <c r="B394" s="95" t="s">
        <v>1151</v>
      </c>
      <c r="C394" s="95" t="s">
        <v>1087</v>
      </c>
      <c r="D394" s="95" t="s">
        <v>995</v>
      </c>
      <c r="E394" s="95">
        <v>15</v>
      </c>
      <c r="F394" s="95" t="s">
        <v>1055</v>
      </c>
      <c r="G394" s="95"/>
      <c r="H394" s="95"/>
      <c r="I394" s="175" t="s">
        <v>995</v>
      </c>
      <c r="J394" s="176">
        <v>15</v>
      </c>
      <c r="K394" s="175" t="s">
        <v>1055</v>
      </c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  <c r="AE394" s="95"/>
      <c r="AF394" s="95"/>
      <c r="AG394" s="95"/>
      <c r="AH394" s="95"/>
      <c r="AI394" s="95"/>
      <c r="AJ394" s="95"/>
      <c r="AK394" s="95"/>
      <c r="AL394" s="95"/>
      <c r="AM394" s="95"/>
      <c r="AN394" s="95"/>
      <c r="AO394" s="95"/>
      <c r="AP394" s="95"/>
      <c r="AQ394" s="95"/>
      <c r="AR394" s="95"/>
      <c r="AS394" s="95"/>
      <c r="AT394" s="95"/>
      <c r="AU394" s="95"/>
      <c r="AV394" s="95"/>
      <c r="AW394" s="192">
        <f t="shared" si="5"/>
        <v>4500</v>
      </c>
    </row>
    <row r="395" spans="1:49" ht="15.75" x14ac:dyDescent="0.25">
      <c r="A395" s="95">
        <v>380</v>
      </c>
      <c r="B395" s="95" t="s">
        <v>1151</v>
      </c>
      <c r="C395" s="95" t="s">
        <v>991</v>
      </c>
      <c r="D395" s="95" t="s">
        <v>1069</v>
      </c>
      <c r="E395" s="95">
        <v>10</v>
      </c>
      <c r="F395" s="95" t="s">
        <v>1075</v>
      </c>
      <c r="G395" s="95"/>
      <c r="H395" s="95"/>
      <c r="I395" s="175" t="s">
        <v>1069</v>
      </c>
      <c r="J395" s="176">
        <v>10</v>
      </c>
      <c r="K395" s="175" t="s">
        <v>1075</v>
      </c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  <c r="AE395" s="95"/>
      <c r="AF395" s="95"/>
      <c r="AG395" s="95"/>
      <c r="AH395" s="95"/>
      <c r="AI395" s="95"/>
      <c r="AJ395" s="95"/>
      <c r="AK395" s="95"/>
      <c r="AL395" s="95"/>
      <c r="AM395" s="95"/>
      <c r="AN395" s="95"/>
      <c r="AO395" s="95"/>
      <c r="AP395" s="95"/>
      <c r="AQ395" s="95"/>
      <c r="AR395" s="95"/>
      <c r="AS395" s="95"/>
      <c r="AT395" s="95"/>
      <c r="AU395" s="95"/>
      <c r="AV395" s="95"/>
      <c r="AW395" s="192">
        <f t="shared" si="5"/>
        <v>18000</v>
      </c>
    </row>
    <row r="396" spans="1:49" ht="15.75" x14ac:dyDescent="0.25">
      <c r="A396" s="95">
        <v>381</v>
      </c>
      <c r="B396" s="95" t="s">
        <v>1151</v>
      </c>
      <c r="C396" s="95" t="s">
        <v>1018</v>
      </c>
      <c r="D396" s="95" t="s">
        <v>995</v>
      </c>
      <c r="E396" s="95">
        <v>10</v>
      </c>
      <c r="F396" s="95" t="s">
        <v>996</v>
      </c>
      <c r="G396" s="95"/>
      <c r="H396" s="95"/>
      <c r="I396" s="175" t="s">
        <v>995</v>
      </c>
      <c r="J396" s="176">
        <v>10</v>
      </c>
      <c r="K396" s="175" t="s">
        <v>996</v>
      </c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  <c r="AE396" s="95"/>
      <c r="AF396" s="95"/>
      <c r="AG396" s="95"/>
      <c r="AH396" s="95"/>
      <c r="AI396" s="95"/>
      <c r="AJ396" s="95"/>
      <c r="AK396" s="95"/>
      <c r="AL396" s="95"/>
      <c r="AM396" s="95"/>
      <c r="AN396" s="95"/>
      <c r="AO396" s="95"/>
      <c r="AP396" s="95"/>
      <c r="AQ396" s="95"/>
      <c r="AR396" s="95"/>
      <c r="AS396" s="95"/>
      <c r="AT396" s="95"/>
      <c r="AU396" s="95"/>
      <c r="AV396" s="95"/>
      <c r="AW396" s="192">
        <f t="shared" si="5"/>
        <v>3000</v>
      </c>
    </row>
    <row r="397" spans="1:49" ht="15.75" x14ac:dyDescent="0.25">
      <c r="A397" s="95">
        <v>382</v>
      </c>
      <c r="B397" s="95" t="s">
        <v>1151</v>
      </c>
      <c r="C397" s="95" t="s">
        <v>997</v>
      </c>
      <c r="D397" s="95" t="s">
        <v>995</v>
      </c>
      <c r="E397" s="95">
        <v>10</v>
      </c>
      <c r="F397" s="95" t="s">
        <v>996</v>
      </c>
      <c r="G397" s="95"/>
      <c r="H397" s="95"/>
      <c r="I397" s="175" t="s">
        <v>995</v>
      </c>
      <c r="J397" s="176">
        <v>10</v>
      </c>
      <c r="K397" s="175" t="s">
        <v>996</v>
      </c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  <c r="AL397" s="95"/>
      <c r="AM397" s="95"/>
      <c r="AN397" s="95"/>
      <c r="AO397" s="95"/>
      <c r="AP397" s="95"/>
      <c r="AQ397" s="95"/>
      <c r="AR397" s="95"/>
      <c r="AS397" s="95"/>
      <c r="AT397" s="95"/>
      <c r="AU397" s="95"/>
      <c r="AV397" s="95"/>
      <c r="AW397" s="192">
        <f t="shared" si="5"/>
        <v>3000</v>
      </c>
    </row>
    <row r="398" spans="1:49" ht="15.75" x14ac:dyDescent="0.25">
      <c r="A398" s="95">
        <v>383</v>
      </c>
      <c r="B398" s="95" t="s">
        <v>1151</v>
      </c>
      <c r="C398" s="95" t="s">
        <v>1034</v>
      </c>
      <c r="D398" s="95" t="s">
        <v>1083</v>
      </c>
      <c r="E398" s="95">
        <v>10</v>
      </c>
      <c r="F398" s="95" t="s">
        <v>1084</v>
      </c>
      <c r="G398" s="95"/>
      <c r="H398" s="95"/>
      <c r="I398" s="175" t="s">
        <v>1083</v>
      </c>
      <c r="J398" s="176">
        <v>10</v>
      </c>
      <c r="K398" s="175" t="s">
        <v>1084</v>
      </c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  <c r="AE398" s="95"/>
      <c r="AF398" s="95"/>
      <c r="AG398" s="95"/>
      <c r="AH398" s="95"/>
      <c r="AI398" s="95"/>
      <c r="AJ398" s="95"/>
      <c r="AK398" s="95"/>
      <c r="AL398" s="95"/>
      <c r="AM398" s="95"/>
      <c r="AN398" s="95"/>
      <c r="AO398" s="95"/>
      <c r="AP398" s="95"/>
      <c r="AQ398" s="95"/>
      <c r="AR398" s="95"/>
      <c r="AS398" s="95"/>
      <c r="AT398" s="95"/>
      <c r="AU398" s="95"/>
      <c r="AV398" s="95"/>
      <c r="AW398" s="192">
        <f t="shared" si="5"/>
        <v>16000</v>
      </c>
    </row>
    <row r="399" spans="1:49" ht="15.75" x14ac:dyDescent="0.25">
      <c r="A399" s="95">
        <v>384</v>
      </c>
      <c r="B399" s="95" t="s">
        <v>1151</v>
      </c>
      <c r="C399" s="95" t="s">
        <v>1030</v>
      </c>
      <c r="D399" s="95" t="s">
        <v>1088</v>
      </c>
      <c r="E399" s="95">
        <v>10</v>
      </c>
      <c r="F399" s="95" t="s">
        <v>1098</v>
      </c>
      <c r="G399" s="95"/>
      <c r="H399" s="95"/>
      <c r="I399" s="175" t="s">
        <v>1088</v>
      </c>
      <c r="J399" s="176">
        <v>10</v>
      </c>
      <c r="K399" s="175" t="s">
        <v>1098</v>
      </c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  <c r="AE399" s="95"/>
      <c r="AF399" s="95"/>
      <c r="AG399" s="95"/>
      <c r="AH399" s="95"/>
      <c r="AI399" s="95"/>
      <c r="AJ399" s="95"/>
      <c r="AK399" s="95"/>
      <c r="AL399" s="95"/>
      <c r="AM399" s="95"/>
      <c r="AN399" s="95"/>
      <c r="AO399" s="95"/>
      <c r="AP399" s="95"/>
      <c r="AQ399" s="95"/>
      <c r="AR399" s="95"/>
      <c r="AS399" s="95"/>
      <c r="AT399" s="95"/>
      <c r="AU399" s="95"/>
      <c r="AV399" s="95"/>
      <c r="AW399" s="192">
        <f t="shared" si="5"/>
        <v>36000</v>
      </c>
    </row>
    <row r="400" spans="1:49" ht="15.75" x14ac:dyDescent="0.25">
      <c r="A400" s="95">
        <v>385</v>
      </c>
      <c r="B400" s="95" t="s">
        <v>1151</v>
      </c>
      <c r="C400" s="95" t="s">
        <v>1097</v>
      </c>
      <c r="D400" s="95" t="s">
        <v>988</v>
      </c>
      <c r="E400" s="95">
        <v>10</v>
      </c>
      <c r="F400" s="95" t="s">
        <v>989</v>
      </c>
      <c r="G400" s="95"/>
      <c r="H400" s="95"/>
      <c r="I400" s="175" t="s">
        <v>988</v>
      </c>
      <c r="J400" s="176">
        <v>10</v>
      </c>
      <c r="K400" s="175" t="s">
        <v>989</v>
      </c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  <c r="AE400" s="95"/>
      <c r="AF400" s="95"/>
      <c r="AG400" s="95"/>
      <c r="AH400" s="95"/>
      <c r="AI400" s="95"/>
      <c r="AJ400" s="95"/>
      <c r="AK400" s="95"/>
      <c r="AL400" s="95"/>
      <c r="AM400" s="95"/>
      <c r="AN400" s="95"/>
      <c r="AO400" s="95"/>
      <c r="AP400" s="95"/>
      <c r="AQ400" s="95"/>
      <c r="AR400" s="95"/>
      <c r="AS400" s="95"/>
      <c r="AT400" s="95"/>
      <c r="AU400" s="95"/>
      <c r="AV400" s="95"/>
      <c r="AW400" s="192">
        <f t="shared" si="5"/>
        <v>4000</v>
      </c>
    </row>
    <row r="401" spans="1:49" ht="15.75" x14ac:dyDescent="0.25">
      <c r="A401" s="95">
        <v>386</v>
      </c>
      <c r="B401" s="95" t="s">
        <v>1151</v>
      </c>
      <c r="C401" s="95" t="s">
        <v>1085</v>
      </c>
      <c r="D401" s="95" t="s">
        <v>1156</v>
      </c>
      <c r="E401" s="95">
        <v>1</v>
      </c>
      <c r="F401" s="95" t="s">
        <v>1156</v>
      </c>
      <c r="G401" s="95"/>
      <c r="H401" s="95"/>
      <c r="I401" s="175" t="s">
        <v>1156</v>
      </c>
      <c r="J401" s="176">
        <v>1</v>
      </c>
      <c r="K401" s="175" t="s">
        <v>1156</v>
      </c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  <c r="AE401" s="95"/>
      <c r="AF401" s="95"/>
      <c r="AG401" s="95"/>
      <c r="AH401" s="95"/>
      <c r="AI401" s="95"/>
      <c r="AJ401" s="95"/>
      <c r="AK401" s="95"/>
      <c r="AL401" s="95"/>
      <c r="AM401" s="95"/>
      <c r="AN401" s="95"/>
      <c r="AO401" s="95"/>
      <c r="AP401" s="95"/>
      <c r="AQ401" s="95"/>
      <c r="AR401" s="95"/>
      <c r="AS401" s="95"/>
      <c r="AT401" s="95"/>
      <c r="AU401" s="95"/>
      <c r="AV401" s="95"/>
      <c r="AW401" s="192">
        <f t="shared" ref="AW401:AW464" si="6">I401*J401</f>
        <v>8900</v>
      </c>
    </row>
    <row r="402" spans="1:49" ht="15.75" x14ac:dyDescent="0.25">
      <c r="A402" s="95">
        <v>387</v>
      </c>
      <c r="B402" s="95" t="s">
        <v>1151</v>
      </c>
      <c r="C402" s="95" t="s">
        <v>1034</v>
      </c>
      <c r="D402" s="95" t="s">
        <v>1083</v>
      </c>
      <c r="E402" s="95">
        <v>10</v>
      </c>
      <c r="F402" s="95" t="s">
        <v>1084</v>
      </c>
      <c r="G402" s="95"/>
      <c r="H402" s="95"/>
      <c r="I402" s="175" t="s">
        <v>1083</v>
      </c>
      <c r="J402" s="176">
        <v>10</v>
      </c>
      <c r="K402" s="175" t="s">
        <v>1084</v>
      </c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  <c r="AE402" s="95"/>
      <c r="AF402" s="95"/>
      <c r="AG402" s="95"/>
      <c r="AH402" s="95"/>
      <c r="AI402" s="95"/>
      <c r="AJ402" s="95"/>
      <c r="AK402" s="95"/>
      <c r="AL402" s="95"/>
      <c r="AM402" s="95"/>
      <c r="AN402" s="95"/>
      <c r="AO402" s="95"/>
      <c r="AP402" s="95"/>
      <c r="AQ402" s="95"/>
      <c r="AR402" s="95"/>
      <c r="AS402" s="95"/>
      <c r="AT402" s="95"/>
      <c r="AU402" s="95"/>
      <c r="AV402" s="95"/>
      <c r="AW402" s="192">
        <f t="shared" si="6"/>
        <v>16000</v>
      </c>
    </row>
    <row r="403" spans="1:49" ht="15.75" x14ac:dyDescent="0.25">
      <c r="A403" s="95">
        <v>388</v>
      </c>
      <c r="B403" s="95" t="s">
        <v>1151</v>
      </c>
      <c r="C403" s="95" t="s">
        <v>997</v>
      </c>
      <c r="D403" s="95" t="s">
        <v>995</v>
      </c>
      <c r="E403" s="95">
        <v>10</v>
      </c>
      <c r="F403" s="95" t="s">
        <v>996</v>
      </c>
      <c r="G403" s="95"/>
      <c r="H403" s="95"/>
      <c r="I403" s="175" t="s">
        <v>995</v>
      </c>
      <c r="J403" s="176">
        <v>10</v>
      </c>
      <c r="K403" s="175" t="s">
        <v>996</v>
      </c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  <c r="AE403" s="95"/>
      <c r="AF403" s="95"/>
      <c r="AG403" s="95"/>
      <c r="AH403" s="95"/>
      <c r="AI403" s="95"/>
      <c r="AJ403" s="95"/>
      <c r="AK403" s="95"/>
      <c r="AL403" s="95"/>
      <c r="AM403" s="95"/>
      <c r="AN403" s="95"/>
      <c r="AO403" s="95"/>
      <c r="AP403" s="95"/>
      <c r="AQ403" s="95"/>
      <c r="AR403" s="95"/>
      <c r="AS403" s="95"/>
      <c r="AT403" s="95"/>
      <c r="AU403" s="95"/>
      <c r="AV403" s="95"/>
      <c r="AW403" s="192">
        <f t="shared" si="6"/>
        <v>3000</v>
      </c>
    </row>
    <row r="404" spans="1:49" ht="15.75" x14ac:dyDescent="0.25">
      <c r="A404" s="95">
        <v>389</v>
      </c>
      <c r="B404" s="95" t="s">
        <v>1151</v>
      </c>
      <c r="C404" s="95" t="s">
        <v>1013</v>
      </c>
      <c r="D404" s="95" t="s">
        <v>1014</v>
      </c>
      <c r="E404" s="95">
        <v>10</v>
      </c>
      <c r="F404" s="95" t="s">
        <v>1015</v>
      </c>
      <c r="G404" s="95"/>
      <c r="H404" s="95"/>
      <c r="I404" s="175" t="s">
        <v>1014</v>
      </c>
      <c r="J404" s="176">
        <v>10</v>
      </c>
      <c r="K404" s="175" t="s">
        <v>1015</v>
      </c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  <c r="AE404" s="95"/>
      <c r="AF404" s="95"/>
      <c r="AG404" s="95"/>
      <c r="AH404" s="95"/>
      <c r="AI404" s="95"/>
      <c r="AJ404" s="95"/>
      <c r="AK404" s="95"/>
      <c r="AL404" s="95"/>
      <c r="AM404" s="95"/>
      <c r="AN404" s="95"/>
      <c r="AO404" s="95"/>
      <c r="AP404" s="95"/>
      <c r="AQ404" s="95"/>
      <c r="AR404" s="95"/>
      <c r="AS404" s="95"/>
      <c r="AT404" s="95"/>
      <c r="AU404" s="95"/>
      <c r="AV404" s="95"/>
      <c r="AW404" s="192">
        <f t="shared" si="6"/>
        <v>25000</v>
      </c>
    </row>
    <row r="405" spans="1:49" ht="15.75" x14ac:dyDescent="0.25">
      <c r="A405" s="95">
        <v>390</v>
      </c>
      <c r="B405" s="95" t="s">
        <v>1151</v>
      </c>
      <c r="C405" s="95" t="s">
        <v>1003</v>
      </c>
      <c r="D405" s="95" t="s">
        <v>1126</v>
      </c>
      <c r="E405" s="95">
        <v>1</v>
      </c>
      <c r="F405" s="95" t="s">
        <v>1126</v>
      </c>
      <c r="G405" s="95"/>
      <c r="H405" s="95"/>
      <c r="I405" s="175" t="s">
        <v>1126</v>
      </c>
      <c r="J405" s="176">
        <v>1</v>
      </c>
      <c r="K405" s="175" t="s">
        <v>1126</v>
      </c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  <c r="AE405" s="95"/>
      <c r="AF405" s="95"/>
      <c r="AG405" s="95"/>
      <c r="AH405" s="95"/>
      <c r="AI405" s="95"/>
      <c r="AJ405" s="95"/>
      <c r="AK405" s="95"/>
      <c r="AL405" s="95"/>
      <c r="AM405" s="95"/>
      <c r="AN405" s="95"/>
      <c r="AO405" s="95"/>
      <c r="AP405" s="95"/>
      <c r="AQ405" s="95"/>
      <c r="AR405" s="95"/>
      <c r="AS405" s="95"/>
      <c r="AT405" s="95"/>
      <c r="AU405" s="95"/>
      <c r="AV405" s="95"/>
      <c r="AW405" s="192">
        <f t="shared" si="6"/>
        <v>23900</v>
      </c>
    </row>
    <row r="406" spans="1:49" ht="15.75" x14ac:dyDescent="0.25">
      <c r="A406" s="95">
        <v>391</v>
      </c>
      <c r="B406" s="95" t="s">
        <v>1151</v>
      </c>
      <c r="C406" s="95" t="s">
        <v>1041</v>
      </c>
      <c r="D406" s="95" t="s">
        <v>1042</v>
      </c>
      <c r="E406" s="95">
        <v>1</v>
      </c>
      <c r="F406" s="95" t="s">
        <v>1042</v>
      </c>
      <c r="G406" s="95"/>
      <c r="H406" s="95"/>
      <c r="I406" s="175" t="s">
        <v>1042</v>
      </c>
      <c r="J406" s="176">
        <v>1</v>
      </c>
      <c r="K406" s="175" t="s">
        <v>1042</v>
      </c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  <c r="AE406" s="95"/>
      <c r="AF406" s="95"/>
      <c r="AG406" s="95"/>
      <c r="AH406" s="95"/>
      <c r="AI406" s="95"/>
      <c r="AJ406" s="95"/>
      <c r="AK406" s="95"/>
      <c r="AL406" s="95"/>
      <c r="AM406" s="95"/>
      <c r="AN406" s="95"/>
      <c r="AO406" s="95"/>
      <c r="AP406" s="95"/>
      <c r="AQ406" s="95"/>
      <c r="AR406" s="95"/>
      <c r="AS406" s="95"/>
      <c r="AT406" s="95"/>
      <c r="AU406" s="95"/>
      <c r="AV406" s="95"/>
      <c r="AW406" s="192">
        <f t="shared" si="6"/>
        <v>13700</v>
      </c>
    </row>
    <row r="407" spans="1:49" ht="15.75" x14ac:dyDescent="0.25">
      <c r="A407" s="95">
        <v>392</v>
      </c>
      <c r="B407" s="95" t="s">
        <v>1151</v>
      </c>
      <c r="C407" s="95" t="s">
        <v>1016</v>
      </c>
      <c r="D407" s="95" t="s">
        <v>1009</v>
      </c>
      <c r="E407" s="95">
        <v>10</v>
      </c>
      <c r="F407" s="95" t="s">
        <v>1017</v>
      </c>
      <c r="G407" s="95"/>
      <c r="H407" s="95"/>
      <c r="I407" s="175" t="s">
        <v>1009</v>
      </c>
      <c r="J407" s="176">
        <v>10</v>
      </c>
      <c r="K407" s="175" t="s">
        <v>1017</v>
      </c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  <c r="AE407" s="95"/>
      <c r="AF407" s="95"/>
      <c r="AG407" s="95"/>
      <c r="AH407" s="95"/>
      <c r="AI407" s="95"/>
      <c r="AJ407" s="95"/>
      <c r="AK407" s="95"/>
      <c r="AL407" s="95"/>
      <c r="AM407" s="95"/>
      <c r="AN407" s="95"/>
      <c r="AO407" s="95"/>
      <c r="AP407" s="95"/>
      <c r="AQ407" s="95"/>
      <c r="AR407" s="95"/>
      <c r="AS407" s="95"/>
      <c r="AT407" s="95"/>
      <c r="AU407" s="95"/>
      <c r="AV407" s="95"/>
      <c r="AW407" s="192">
        <f t="shared" si="6"/>
        <v>5000</v>
      </c>
    </row>
    <row r="408" spans="1:49" ht="15.75" x14ac:dyDescent="0.25">
      <c r="A408" s="95">
        <v>393</v>
      </c>
      <c r="B408" s="95" t="s">
        <v>1151</v>
      </c>
      <c r="C408" s="95" t="s">
        <v>1034</v>
      </c>
      <c r="D408" s="95" t="s">
        <v>1083</v>
      </c>
      <c r="E408" s="95">
        <v>10</v>
      </c>
      <c r="F408" s="95" t="s">
        <v>1084</v>
      </c>
      <c r="G408" s="95"/>
      <c r="H408" s="95"/>
      <c r="I408" s="175" t="s">
        <v>1083</v>
      </c>
      <c r="J408" s="176">
        <v>10</v>
      </c>
      <c r="K408" s="175" t="s">
        <v>1084</v>
      </c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  <c r="AL408" s="95"/>
      <c r="AM408" s="95"/>
      <c r="AN408" s="95"/>
      <c r="AO408" s="95"/>
      <c r="AP408" s="95"/>
      <c r="AQ408" s="95"/>
      <c r="AR408" s="95"/>
      <c r="AS408" s="95"/>
      <c r="AT408" s="95"/>
      <c r="AU408" s="95"/>
      <c r="AV408" s="95"/>
      <c r="AW408" s="192">
        <f t="shared" si="6"/>
        <v>16000</v>
      </c>
    </row>
    <row r="409" spans="1:49" ht="15.75" x14ac:dyDescent="0.25">
      <c r="A409" s="95">
        <v>394</v>
      </c>
      <c r="B409" s="95" t="s">
        <v>1151</v>
      </c>
      <c r="C409" s="95" t="s">
        <v>1041</v>
      </c>
      <c r="D409" s="95" t="s">
        <v>1042</v>
      </c>
      <c r="E409" s="95">
        <v>1</v>
      </c>
      <c r="F409" s="95" t="s">
        <v>1042</v>
      </c>
      <c r="G409" s="95"/>
      <c r="H409" s="95"/>
      <c r="I409" s="175" t="s">
        <v>1042</v>
      </c>
      <c r="J409" s="176">
        <v>1</v>
      </c>
      <c r="K409" s="175" t="s">
        <v>1042</v>
      </c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  <c r="AE409" s="95"/>
      <c r="AF409" s="95"/>
      <c r="AG409" s="95"/>
      <c r="AH409" s="95"/>
      <c r="AI409" s="95"/>
      <c r="AJ409" s="95"/>
      <c r="AK409" s="95"/>
      <c r="AL409" s="95"/>
      <c r="AM409" s="95"/>
      <c r="AN409" s="95"/>
      <c r="AO409" s="95"/>
      <c r="AP409" s="95"/>
      <c r="AQ409" s="95"/>
      <c r="AR409" s="95"/>
      <c r="AS409" s="95"/>
      <c r="AT409" s="95"/>
      <c r="AU409" s="95"/>
      <c r="AV409" s="95"/>
      <c r="AW409" s="192">
        <f t="shared" si="6"/>
        <v>13700</v>
      </c>
    </row>
    <row r="410" spans="1:49" ht="15.75" x14ac:dyDescent="0.25">
      <c r="A410" s="95">
        <v>395</v>
      </c>
      <c r="B410" s="95" t="s">
        <v>1151</v>
      </c>
      <c r="C410" s="95" t="s">
        <v>1135</v>
      </c>
      <c r="D410" s="95" t="s">
        <v>995</v>
      </c>
      <c r="E410" s="95">
        <v>10</v>
      </c>
      <c r="F410" s="95" t="s">
        <v>996</v>
      </c>
      <c r="G410" s="95"/>
      <c r="H410" s="95"/>
      <c r="I410" s="175" t="s">
        <v>995</v>
      </c>
      <c r="J410" s="176">
        <v>10</v>
      </c>
      <c r="K410" s="175" t="s">
        <v>996</v>
      </c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  <c r="AE410" s="95"/>
      <c r="AF410" s="95"/>
      <c r="AG410" s="95"/>
      <c r="AH410" s="95"/>
      <c r="AI410" s="95"/>
      <c r="AJ410" s="95"/>
      <c r="AK410" s="95"/>
      <c r="AL410" s="95"/>
      <c r="AM410" s="95"/>
      <c r="AN410" s="95"/>
      <c r="AO410" s="95"/>
      <c r="AP410" s="95"/>
      <c r="AQ410" s="95"/>
      <c r="AR410" s="95"/>
      <c r="AS410" s="95"/>
      <c r="AT410" s="95"/>
      <c r="AU410" s="95"/>
      <c r="AV410" s="95"/>
      <c r="AW410" s="192">
        <f t="shared" si="6"/>
        <v>3000</v>
      </c>
    </row>
    <row r="411" spans="1:49" ht="15.75" x14ac:dyDescent="0.25">
      <c r="A411" s="95">
        <v>396</v>
      </c>
      <c r="B411" s="95" t="s">
        <v>1151</v>
      </c>
      <c r="C411" s="95" t="s">
        <v>1011</v>
      </c>
      <c r="D411" s="95" t="s">
        <v>999</v>
      </c>
      <c r="E411" s="95">
        <v>21</v>
      </c>
      <c r="F411" s="95" t="s">
        <v>1157</v>
      </c>
      <c r="G411" s="95"/>
      <c r="H411" s="95"/>
      <c r="I411" s="175" t="s">
        <v>999</v>
      </c>
      <c r="J411" s="176">
        <v>21</v>
      </c>
      <c r="K411" s="175" t="s">
        <v>1157</v>
      </c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  <c r="AE411" s="95"/>
      <c r="AF411" s="95"/>
      <c r="AG411" s="95"/>
      <c r="AH411" s="95"/>
      <c r="AI411" s="95"/>
      <c r="AJ411" s="95"/>
      <c r="AK411" s="95"/>
      <c r="AL411" s="95"/>
      <c r="AM411" s="95"/>
      <c r="AN411" s="95"/>
      <c r="AO411" s="95"/>
      <c r="AP411" s="95"/>
      <c r="AQ411" s="95"/>
      <c r="AR411" s="95"/>
      <c r="AS411" s="95"/>
      <c r="AT411" s="95"/>
      <c r="AU411" s="95"/>
      <c r="AV411" s="95"/>
      <c r="AW411" s="192">
        <f t="shared" si="6"/>
        <v>4200</v>
      </c>
    </row>
    <row r="412" spans="1:49" ht="15.75" x14ac:dyDescent="0.25">
      <c r="A412" s="95">
        <v>397</v>
      </c>
      <c r="B412" s="95" t="s">
        <v>1151</v>
      </c>
      <c r="C412" s="95" t="s">
        <v>1158</v>
      </c>
      <c r="D412" s="95" t="s">
        <v>1159</v>
      </c>
      <c r="E412" s="95">
        <v>1</v>
      </c>
      <c r="F412" s="95" t="s">
        <v>1159</v>
      </c>
      <c r="G412" s="95"/>
      <c r="H412" s="95"/>
      <c r="I412" s="175" t="s">
        <v>1159</v>
      </c>
      <c r="J412" s="176">
        <v>1</v>
      </c>
      <c r="K412" s="175" t="s">
        <v>1159</v>
      </c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  <c r="AE412" s="95"/>
      <c r="AF412" s="95"/>
      <c r="AG412" s="95"/>
      <c r="AH412" s="95"/>
      <c r="AI412" s="95"/>
      <c r="AJ412" s="95"/>
      <c r="AK412" s="95"/>
      <c r="AL412" s="95"/>
      <c r="AM412" s="95"/>
      <c r="AN412" s="95"/>
      <c r="AO412" s="95"/>
      <c r="AP412" s="95"/>
      <c r="AQ412" s="95"/>
      <c r="AR412" s="95"/>
      <c r="AS412" s="95"/>
      <c r="AT412" s="95"/>
      <c r="AU412" s="95"/>
      <c r="AV412" s="95"/>
      <c r="AW412" s="192">
        <f t="shared" si="6"/>
        <v>8200</v>
      </c>
    </row>
    <row r="413" spans="1:49" ht="15.75" x14ac:dyDescent="0.25">
      <c r="A413" s="95">
        <v>398</v>
      </c>
      <c r="B413" s="95" t="s">
        <v>1151</v>
      </c>
      <c r="C413" s="95" t="s">
        <v>1068</v>
      </c>
      <c r="D413" s="95" t="s">
        <v>995</v>
      </c>
      <c r="E413" s="95">
        <v>10</v>
      </c>
      <c r="F413" s="95" t="s">
        <v>996</v>
      </c>
      <c r="G413" s="95"/>
      <c r="H413" s="95"/>
      <c r="I413" s="175" t="s">
        <v>995</v>
      </c>
      <c r="J413" s="176">
        <v>10</v>
      </c>
      <c r="K413" s="175" t="s">
        <v>996</v>
      </c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  <c r="AE413" s="95"/>
      <c r="AF413" s="95"/>
      <c r="AG413" s="95"/>
      <c r="AH413" s="95"/>
      <c r="AI413" s="95"/>
      <c r="AJ413" s="95"/>
      <c r="AK413" s="95"/>
      <c r="AL413" s="95"/>
      <c r="AM413" s="95"/>
      <c r="AN413" s="95"/>
      <c r="AO413" s="95"/>
      <c r="AP413" s="95"/>
      <c r="AQ413" s="95"/>
      <c r="AR413" s="95"/>
      <c r="AS413" s="95"/>
      <c r="AT413" s="95"/>
      <c r="AU413" s="95"/>
      <c r="AV413" s="95"/>
      <c r="AW413" s="192">
        <f t="shared" si="6"/>
        <v>3000</v>
      </c>
    </row>
    <row r="414" spans="1:49" ht="15.75" x14ac:dyDescent="0.25">
      <c r="A414" s="95">
        <v>399</v>
      </c>
      <c r="B414" s="95" t="s">
        <v>1151</v>
      </c>
      <c r="C414" s="95" t="s">
        <v>991</v>
      </c>
      <c r="D414" s="95" t="s">
        <v>1136</v>
      </c>
      <c r="E414" s="95">
        <v>10</v>
      </c>
      <c r="F414" s="95" t="s">
        <v>1054</v>
      </c>
      <c r="G414" s="95"/>
      <c r="H414" s="95"/>
      <c r="I414" s="175" t="s">
        <v>1136</v>
      </c>
      <c r="J414" s="176">
        <v>10</v>
      </c>
      <c r="K414" s="175" t="s">
        <v>1054</v>
      </c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  <c r="AE414" s="95"/>
      <c r="AF414" s="95"/>
      <c r="AG414" s="95"/>
      <c r="AH414" s="95"/>
      <c r="AI414" s="95"/>
      <c r="AJ414" s="95"/>
      <c r="AK414" s="95"/>
      <c r="AL414" s="95"/>
      <c r="AM414" s="95"/>
      <c r="AN414" s="95"/>
      <c r="AO414" s="95"/>
      <c r="AP414" s="95"/>
      <c r="AQ414" s="95"/>
      <c r="AR414" s="95"/>
      <c r="AS414" s="95"/>
      <c r="AT414" s="95"/>
      <c r="AU414" s="95"/>
      <c r="AV414" s="95"/>
      <c r="AW414" s="192">
        <f t="shared" si="6"/>
        <v>21000</v>
      </c>
    </row>
    <row r="415" spans="1:49" ht="15.75" x14ac:dyDescent="0.25">
      <c r="A415" s="95">
        <v>400</v>
      </c>
      <c r="B415" s="95" t="s">
        <v>1151</v>
      </c>
      <c r="C415" s="95" t="s">
        <v>1068</v>
      </c>
      <c r="D415" s="95" t="s">
        <v>995</v>
      </c>
      <c r="E415" s="95">
        <v>10</v>
      </c>
      <c r="F415" s="95" t="s">
        <v>996</v>
      </c>
      <c r="G415" s="95"/>
      <c r="H415" s="95"/>
      <c r="I415" s="175" t="s">
        <v>995</v>
      </c>
      <c r="J415" s="176">
        <v>10</v>
      </c>
      <c r="K415" s="175" t="s">
        <v>996</v>
      </c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  <c r="AE415" s="95"/>
      <c r="AF415" s="95"/>
      <c r="AG415" s="95"/>
      <c r="AH415" s="95"/>
      <c r="AI415" s="95"/>
      <c r="AJ415" s="95"/>
      <c r="AK415" s="95"/>
      <c r="AL415" s="95"/>
      <c r="AM415" s="95"/>
      <c r="AN415" s="95"/>
      <c r="AO415" s="95"/>
      <c r="AP415" s="95"/>
      <c r="AQ415" s="95"/>
      <c r="AR415" s="95"/>
      <c r="AS415" s="95"/>
      <c r="AT415" s="95"/>
      <c r="AU415" s="95"/>
      <c r="AV415" s="95"/>
      <c r="AW415" s="192">
        <f t="shared" si="6"/>
        <v>3000</v>
      </c>
    </row>
    <row r="416" spans="1:49" ht="15.75" x14ac:dyDescent="0.25">
      <c r="A416" s="95">
        <v>401</v>
      </c>
      <c r="B416" s="95" t="s">
        <v>1151</v>
      </c>
      <c r="C416" s="95" t="s">
        <v>1018</v>
      </c>
      <c r="D416" s="95" t="s">
        <v>995</v>
      </c>
      <c r="E416" s="95">
        <v>10</v>
      </c>
      <c r="F416" s="95" t="s">
        <v>996</v>
      </c>
      <c r="G416" s="95"/>
      <c r="H416" s="95"/>
      <c r="I416" s="175" t="s">
        <v>995</v>
      </c>
      <c r="J416" s="176">
        <v>10</v>
      </c>
      <c r="K416" s="175" t="s">
        <v>996</v>
      </c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  <c r="AE416" s="95"/>
      <c r="AF416" s="95"/>
      <c r="AG416" s="95"/>
      <c r="AH416" s="95"/>
      <c r="AI416" s="95"/>
      <c r="AJ416" s="95"/>
      <c r="AK416" s="95"/>
      <c r="AL416" s="95"/>
      <c r="AM416" s="95"/>
      <c r="AN416" s="95"/>
      <c r="AO416" s="95"/>
      <c r="AP416" s="95"/>
      <c r="AQ416" s="95"/>
      <c r="AR416" s="95"/>
      <c r="AS416" s="95"/>
      <c r="AT416" s="95"/>
      <c r="AU416" s="95"/>
      <c r="AV416" s="95"/>
      <c r="AW416" s="192">
        <f t="shared" si="6"/>
        <v>3000</v>
      </c>
    </row>
    <row r="417" spans="1:49" ht="15.75" x14ac:dyDescent="0.25">
      <c r="A417" s="95">
        <v>402</v>
      </c>
      <c r="B417" s="95" t="s">
        <v>1151</v>
      </c>
      <c r="C417" s="95" t="s">
        <v>997</v>
      </c>
      <c r="D417" s="95" t="s">
        <v>995</v>
      </c>
      <c r="E417" s="95">
        <v>10</v>
      </c>
      <c r="F417" s="95" t="s">
        <v>996</v>
      </c>
      <c r="G417" s="95"/>
      <c r="H417" s="95"/>
      <c r="I417" s="175" t="s">
        <v>995</v>
      </c>
      <c r="J417" s="176">
        <v>10</v>
      </c>
      <c r="K417" s="175" t="s">
        <v>996</v>
      </c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  <c r="AE417" s="95"/>
      <c r="AF417" s="95"/>
      <c r="AG417" s="95"/>
      <c r="AH417" s="95"/>
      <c r="AI417" s="95"/>
      <c r="AJ417" s="95"/>
      <c r="AK417" s="95"/>
      <c r="AL417" s="95"/>
      <c r="AM417" s="95"/>
      <c r="AN417" s="95"/>
      <c r="AO417" s="95"/>
      <c r="AP417" s="95"/>
      <c r="AQ417" s="95"/>
      <c r="AR417" s="95"/>
      <c r="AS417" s="95"/>
      <c r="AT417" s="95"/>
      <c r="AU417" s="95"/>
      <c r="AV417" s="95"/>
      <c r="AW417" s="192">
        <f t="shared" si="6"/>
        <v>3000</v>
      </c>
    </row>
    <row r="418" spans="1:49" ht="15.75" x14ac:dyDescent="0.25">
      <c r="A418" s="95">
        <v>403</v>
      </c>
      <c r="B418" s="95" t="s">
        <v>1151</v>
      </c>
      <c r="C418" s="95" t="s">
        <v>1018</v>
      </c>
      <c r="D418" s="95" t="s">
        <v>995</v>
      </c>
      <c r="E418" s="95">
        <v>10</v>
      </c>
      <c r="F418" s="95" t="s">
        <v>996</v>
      </c>
      <c r="G418" s="95"/>
      <c r="H418" s="95"/>
      <c r="I418" s="175" t="s">
        <v>995</v>
      </c>
      <c r="J418" s="176">
        <v>10</v>
      </c>
      <c r="K418" s="175" t="s">
        <v>996</v>
      </c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  <c r="AE418" s="95"/>
      <c r="AF418" s="95"/>
      <c r="AG418" s="95"/>
      <c r="AH418" s="95"/>
      <c r="AI418" s="95"/>
      <c r="AJ418" s="95"/>
      <c r="AK418" s="95"/>
      <c r="AL418" s="95"/>
      <c r="AM418" s="95"/>
      <c r="AN418" s="95"/>
      <c r="AO418" s="95"/>
      <c r="AP418" s="95"/>
      <c r="AQ418" s="95"/>
      <c r="AR418" s="95"/>
      <c r="AS418" s="95"/>
      <c r="AT418" s="95"/>
      <c r="AU418" s="95"/>
      <c r="AV418" s="95"/>
      <c r="AW418" s="192">
        <f t="shared" si="6"/>
        <v>3000</v>
      </c>
    </row>
    <row r="419" spans="1:49" ht="15.75" x14ac:dyDescent="0.25">
      <c r="A419" s="95">
        <v>404</v>
      </c>
      <c r="B419" s="95" t="s">
        <v>1151</v>
      </c>
      <c r="C419" s="95" t="s">
        <v>990</v>
      </c>
      <c r="D419" s="95" t="s">
        <v>988</v>
      </c>
      <c r="E419" s="95">
        <v>15</v>
      </c>
      <c r="F419" s="95" t="s">
        <v>1012</v>
      </c>
      <c r="G419" s="95"/>
      <c r="H419" s="95"/>
      <c r="I419" s="175" t="s">
        <v>988</v>
      </c>
      <c r="J419" s="176">
        <v>15</v>
      </c>
      <c r="K419" s="175" t="s">
        <v>1012</v>
      </c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  <c r="AL419" s="95"/>
      <c r="AM419" s="95"/>
      <c r="AN419" s="95"/>
      <c r="AO419" s="95"/>
      <c r="AP419" s="95"/>
      <c r="AQ419" s="95"/>
      <c r="AR419" s="95"/>
      <c r="AS419" s="95"/>
      <c r="AT419" s="95"/>
      <c r="AU419" s="95"/>
      <c r="AV419" s="95"/>
      <c r="AW419" s="192">
        <f t="shared" si="6"/>
        <v>6000</v>
      </c>
    </row>
    <row r="420" spans="1:49" ht="15.75" x14ac:dyDescent="0.25">
      <c r="A420" s="95">
        <v>405</v>
      </c>
      <c r="B420" s="95" t="s">
        <v>1151</v>
      </c>
      <c r="C420" s="95" t="s">
        <v>991</v>
      </c>
      <c r="D420" s="95" t="s">
        <v>1069</v>
      </c>
      <c r="E420" s="95">
        <v>10</v>
      </c>
      <c r="F420" s="95" t="s">
        <v>1075</v>
      </c>
      <c r="G420" s="95"/>
      <c r="H420" s="95"/>
      <c r="I420" s="175" t="s">
        <v>1069</v>
      </c>
      <c r="J420" s="176">
        <v>10</v>
      </c>
      <c r="K420" s="175" t="s">
        <v>1075</v>
      </c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  <c r="AE420" s="95"/>
      <c r="AF420" s="95"/>
      <c r="AG420" s="95"/>
      <c r="AH420" s="95"/>
      <c r="AI420" s="95"/>
      <c r="AJ420" s="95"/>
      <c r="AK420" s="95"/>
      <c r="AL420" s="95"/>
      <c r="AM420" s="95"/>
      <c r="AN420" s="95"/>
      <c r="AO420" s="95"/>
      <c r="AP420" s="95"/>
      <c r="AQ420" s="95"/>
      <c r="AR420" s="95"/>
      <c r="AS420" s="95"/>
      <c r="AT420" s="95"/>
      <c r="AU420" s="95"/>
      <c r="AV420" s="95"/>
      <c r="AW420" s="192">
        <f t="shared" si="6"/>
        <v>18000</v>
      </c>
    </row>
    <row r="421" spans="1:49" ht="15.75" x14ac:dyDescent="0.25">
      <c r="A421" s="95">
        <v>406</v>
      </c>
      <c r="B421" s="95" t="s">
        <v>1151</v>
      </c>
      <c r="C421" s="95" t="s">
        <v>1087</v>
      </c>
      <c r="D421" s="95" t="s">
        <v>995</v>
      </c>
      <c r="E421" s="95">
        <v>10</v>
      </c>
      <c r="F421" s="95" t="s">
        <v>996</v>
      </c>
      <c r="G421" s="95"/>
      <c r="H421" s="95"/>
      <c r="I421" s="175" t="s">
        <v>995</v>
      </c>
      <c r="J421" s="176">
        <v>10</v>
      </c>
      <c r="K421" s="175" t="s">
        <v>996</v>
      </c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  <c r="AE421" s="95"/>
      <c r="AF421" s="95"/>
      <c r="AG421" s="95"/>
      <c r="AH421" s="95"/>
      <c r="AI421" s="95"/>
      <c r="AJ421" s="95"/>
      <c r="AK421" s="95"/>
      <c r="AL421" s="95"/>
      <c r="AM421" s="95"/>
      <c r="AN421" s="95"/>
      <c r="AO421" s="95"/>
      <c r="AP421" s="95"/>
      <c r="AQ421" s="95"/>
      <c r="AR421" s="95"/>
      <c r="AS421" s="95"/>
      <c r="AT421" s="95"/>
      <c r="AU421" s="95"/>
      <c r="AV421" s="95"/>
      <c r="AW421" s="192">
        <f t="shared" si="6"/>
        <v>3000</v>
      </c>
    </row>
    <row r="422" spans="1:49" ht="15.75" x14ac:dyDescent="0.25">
      <c r="A422" s="95">
        <v>407</v>
      </c>
      <c r="B422" s="95" t="s">
        <v>1151</v>
      </c>
      <c r="C422" s="95" t="s">
        <v>1085</v>
      </c>
      <c r="D422" s="95" t="s">
        <v>1156</v>
      </c>
      <c r="E422" s="95">
        <v>1</v>
      </c>
      <c r="F422" s="95" t="s">
        <v>1156</v>
      </c>
      <c r="G422" s="95"/>
      <c r="H422" s="95"/>
      <c r="I422" s="175" t="s">
        <v>1156</v>
      </c>
      <c r="J422" s="176">
        <v>1</v>
      </c>
      <c r="K422" s="175" t="s">
        <v>1156</v>
      </c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  <c r="AE422" s="95"/>
      <c r="AF422" s="95"/>
      <c r="AG422" s="95"/>
      <c r="AH422" s="95"/>
      <c r="AI422" s="95"/>
      <c r="AJ422" s="95"/>
      <c r="AK422" s="95"/>
      <c r="AL422" s="95"/>
      <c r="AM422" s="95"/>
      <c r="AN422" s="95"/>
      <c r="AO422" s="95"/>
      <c r="AP422" s="95"/>
      <c r="AQ422" s="95"/>
      <c r="AR422" s="95"/>
      <c r="AS422" s="95"/>
      <c r="AT422" s="95"/>
      <c r="AU422" s="95"/>
      <c r="AV422" s="95"/>
      <c r="AW422" s="192">
        <f t="shared" si="6"/>
        <v>8900</v>
      </c>
    </row>
    <row r="423" spans="1:49" ht="15.75" x14ac:dyDescent="0.25">
      <c r="A423" s="95">
        <v>408</v>
      </c>
      <c r="B423" s="95" t="s">
        <v>1151</v>
      </c>
      <c r="C423" s="95" t="s">
        <v>990</v>
      </c>
      <c r="D423" s="95" t="s">
        <v>988</v>
      </c>
      <c r="E423" s="95">
        <v>15</v>
      </c>
      <c r="F423" s="95" t="s">
        <v>1012</v>
      </c>
      <c r="G423" s="95"/>
      <c r="H423" s="95"/>
      <c r="I423" s="175" t="s">
        <v>988</v>
      </c>
      <c r="J423" s="176">
        <v>15</v>
      </c>
      <c r="K423" s="175" t="s">
        <v>1012</v>
      </c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  <c r="AF423" s="95"/>
      <c r="AG423" s="95"/>
      <c r="AH423" s="95"/>
      <c r="AI423" s="95"/>
      <c r="AJ423" s="95"/>
      <c r="AK423" s="95"/>
      <c r="AL423" s="95"/>
      <c r="AM423" s="95"/>
      <c r="AN423" s="95"/>
      <c r="AO423" s="95"/>
      <c r="AP423" s="95"/>
      <c r="AQ423" s="95"/>
      <c r="AR423" s="95"/>
      <c r="AS423" s="95"/>
      <c r="AT423" s="95"/>
      <c r="AU423" s="95"/>
      <c r="AV423" s="95"/>
      <c r="AW423" s="192">
        <f t="shared" si="6"/>
        <v>6000</v>
      </c>
    </row>
    <row r="424" spans="1:49" ht="15.75" x14ac:dyDescent="0.25">
      <c r="A424" s="95">
        <v>409</v>
      </c>
      <c r="B424" s="95" t="s">
        <v>1151</v>
      </c>
      <c r="C424" s="95" t="s">
        <v>1081</v>
      </c>
      <c r="D424" s="95" t="s">
        <v>1160</v>
      </c>
      <c r="E424" s="95">
        <v>1</v>
      </c>
      <c r="F424" s="95" t="s">
        <v>1160</v>
      </c>
      <c r="G424" s="95"/>
      <c r="H424" s="95"/>
      <c r="I424" s="175" t="s">
        <v>1160</v>
      </c>
      <c r="J424" s="176">
        <v>1</v>
      </c>
      <c r="K424" s="175" t="s">
        <v>1160</v>
      </c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  <c r="AE424" s="95"/>
      <c r="AF424" s="95"/>
      <c r="AG424" s="95"/>
      <c r="AH424" s="95"/>
      <c r="AI424" s="95"/>
      <c r="AJ424" s="95"/>
      <c r="AK424" s="95"/>
      <c r="AL424" s="95"/>
      <c r="AM424" s="95"/>
      <c r="AN424" s="95"/>
      <c r="AO424" s="95"/>
      <c r="AP424" s="95"/>
      <c r="AQ424" s="95"/>
      <c r="AR424" s="95"/>
      <c r="AS424" s="95"/>
      <c r="AT424" s="95"/>
      <c r="AU424" s="95"/>
      <c r="AV424" s="95"/>
      <c r="AW424" s="192">
        <f t="shared" si="6"/>
        <v>33700</v>
      </c>
    </row>
    <row r="425" spans="1:49" ht="15.75" x14ac:dyDescent="0.25">
      <c r="A425" s="95">
        <v>410</v>
      </c>
      <c r="B425" s="95" t="s">
        <v>1151</v>
      </c>
      <c r="C425" s="95" t="s">
        <v>1068</v>
      </c>
      <c r="D425" s="95" t="s">
        <v>995</v>
      </c>
      <c r="E425" s="95">
        <v>10</v>
      </c>
      <c r="F425" s="95" t="s">
        <v>996</v>
      </c>
      <c r="G425" s="95"/>
      <c r="H425" s="95"/>
      <c r="I425" s="175" t="s">
        <v>995</v>
      </c>
      <c r="J425" s="176">
        <v>10</v>
      </c>
      <c r="K425" s="175" t="s">
        <v>996</v>
      </c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  <c r="AE425" s="95"/>
      <c r="AF425" s="95"/>
      <c r="AG425" s="95"/>
      <c r="AH425" s="95"/>
      <c r="AI425" s="95"/>
      <c r="AJ425" s="95"/>
      <c r="AK425" s="95"/>
      <c r="AL425" s="95"/>
      <c r="AM425" s="95"/>
      <c r="AN425" s="95"/>
      <c r="AO425" s="95"/>
      <c r="AP425" s="95"/>
      <c r="AQ425" s="95"/>
      <c r="AR425" s="95"/>
      <c r="AS425" s="95"/>
      <c r="AT425" s="95"/>
      <c r="AU425" s="95"/>
      <c r="AV425" s="95"/>
      <c r="AW425" s="192">
        <f t="shared" si="6"/>
        <v>3000</v>
      </c>
    </row>
    <row r="426" spans="1:49" ht="15.75" x14ac:dyDescent="0.25">
      <c r="A426" s="95">
        <v>411</v>
      </c>
      <c r="B426" s="95" t="s">
        <v>1151</v>
      </c>
      <c r="C426" s="95" t="s">
        <v>1013</v>
      </c>
      <c r="D426" s="95" t="s">
        <v>1014</v>
      </c>
      <c r="E426" s="95">
        <v>10</v>
      </c>
      <c r="F426" s="95" t="s">
        <v>1015</v>
      </c>
      <c r="G426" s="95"/>
      <c r="H426" s="95"/>
      <c r="I426" s="175" t="s">
        <v>1014</v>
      </c>
      <c r="J426" s="176">
        <v>10</v>
      </c>
      <c r="K426" s="175" t="s">
        <v>1015</v>
      </c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  <c r="AE426" s="95"/>
      <c r="AF426" s="95"/>
      <c r="AG426" s="95"/>
      <c r="AH426" s="95"/>
      <c r="AI426" s="95"/>
      <c r="AJ426" s="95"/>
      <c r="AK426" s="95"/>
      <c r="AL426" s="95"/>
      <c r="AM426" s="95"/>
      <c r="AN426" s="95"/>
      <c r="AO426" s="95"/>
      <c r="AP426" s="95"/>
      <c r="AQ426" s="95"/>
      <c r="AR426" s="95"/>
      <c r="AS426" s="95"/>
      <c r="AT426" s="95"/>
      <c r="AU426" s="95"/>
      <c r="AV426" s="95"/>
      <c r="AW426" s="192">
        <f t="shared" si="6"/>
        <v>25000</v>
      </c>
    </row>
    <row r="427" spans="1:49" ht="15.75" x14ac:dyDescent="0.25">
      <c r="A427" s="95">
        <v>412</v>
      </c>
      <c r="B427" s="95" t="s">
        <v>1151</v>
      </c>
      <c r="C427" s="95" t="s">
        <v>1013</v>
      </c>
      <c r="D427" s="95" t="s">
        <v>1014</v>
      </c>
      <c r="E427" s="95">
        <v>5</v>
      </c>
      <c r="F427" s="95" t="s">
        <v>1161</v>
      </c>
      <c r="G427" s="95"/>
      <c r="H427" s="95"/>
      <c r="I427" s="175" t="s">
        <v>1014</v>
      </c>
      <c r="J427" s="176">
        <v>5</v>
      </c>
      <c r="K427" s="175" t="s">
        <v>1161</v>
      </c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  <c r="AE427" s="95"/>
      <c r="AF427" s="95"/>
      <c r="AG427" s="95"/>
      <c r="AH427" s="95"/>
      <c r="AI427" s="95"/>
      <c r="AJ427" s="95"/>
      <c r="AK427" s="95"/>
      <c r="AL427" s="95"/>
      <c r="AM427" s="95"/>
      <c r="AN427" s="95"/>
      <c r="AO427" s="95"/>
      <c r="AP427" s="95"/>
      <c r="AQ427" s="95"/>
      <c r="AR427" s="95"/>
      <c r="AS427" s="95"/>
      <c r="AT427" s="95"/>
      <c r="AU427" s="95"/>
      <c r="AV427" s="95"/>
      <c r="AW427" s="192">
        <f t="shared" si="6"/>
        <v>12500</v>
      </c>
    </row>
    <row r="428" spans="1:49" ht="15.75" x14ac:dyDescent="0.25">
      <c r="A428" s="95">
        <v>413</v>
      </c>
      <c r="B428" s="95" t="s">
        <v>1151</v>
      </c>
      <c r="C428" s="95" t="s">
        <v>994</v>
      </c>
      <c r="D428" s="95" t="s">
        <v>995</v>
      </c>
      <c r="E428" s="95">
        <v>10</v>
      </c>
      <c r="F428" s="95" t="s">
        <v>996</v>
      </c>
      <c r="G428" s="95"/>
      <c r="H428" s="95"/>
      <c r="I428" s="175" t="s">
        <v>995</v>
      </c>
      <c r="J428" s="176">
        <v>10</v>
      </c>
      <c r="K428" s="175" t="s">
        <v>996</v>
      </c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  <c r="AE428" s="95"/>
      <c r="AF428" s="95"/>
      <c r="AG428" s="95"/>
      <c r="AH428" s="95"/>
      <c r="AI428" s="95"/>
      <c r="AJ428" s="95"/>
      <c r="AK428" s="95"/>
      <c r="AL428" s="95"/>
      <c r="AM428" s="95"/>
      <c r="AN428" s="95"/>
      <c r="AO428" s="95"/>
      <c r="AP428" s="95"/>
      <c r="AQ428" s="95"/>
      <c r="AR428" s="95"/>
      <c r="AS428" s="95"/>
      <c r="AT428" s="95"/>
      <c r="AU428" s="95"/>
      <c r="AV428" s="95"/>
      <c r="AW428" s="192">
        <f t="shared" si="6"/>
        <v>3000</v>
      </c>
    </row>
    <row r="429" spans="1:49" ht="15.75" x14ac:dyDescent="0.25">
      <c r="A429" s="95">
        <v>414</v>
      </c>
      <c r="B429" s="95" t="s">
        <v>1151</v>
      </c>
      <c r="C429" s="95" t="s">
        <v>1013</v>
      </c>
      <c r="D429" s="95" t="s">
        <v>1014</v>
      </c>
      <c r="E429" s="95">
        <v>5</v>
      </c>
      <c r="F429" s="95" t="s">
        <v>1161</v>
      </c>
      <c r="G429" s="95"/>
      <c r="H429" s="95"/>
      <c r="I429" s="175" t="s">
        <v>1014</v>
      </c>
      <c r="J429" s="176">
        <v>5</v>
      </c>
      <c r="K429" s="175" t="s">
        <v>1161</v>
      </c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  <c r="AE429" s="95"/>
      <c r="AF429" s="95"/>
      <c r="AG429" s="95"/>
      <c r="AH429" s="95"/>
      <c r="AI429" s="95"/>
      <c r="AJ429" s="95"/>
      <c r="AK429" s="95"/>
      <c r="AL429" s="95"/>
      <c r="AM429" s="95"/>
      <c r="AN429" s="95"/>
      <c r="AO429" s="95"/>
      <c r="AP429" s="95"/>
      <c r="AQ429" s="95"/>
      <c r="AR429" s="95"/>
      <c r="AS429" s="95"/>
      <c r="AT429" s="95"/>
      <c r="AU429" s="95"/>
      <c r="AV429" s="95"/>
      <c r="AW429" s="192">
        <f t="shared" si="6"/>
        <v>12500</v>
      </c>
    </row>
    <row r="430" spans="1:49" ht="15.75" x14ac:dyDescent="0.25">
      <c r="A430" s="95">
        <v>415</v>
      </c>
      <c r="B430" s="95" t="s">
        <v>1151</v>
      </c>
      <c r="C430" s="95" t="s">
        <v>990</v>
      </c>
      <c r="D430" s="95" t="s">
        <v>988</v>
      </c>
      <c r="E430" s="95">
        <v>15</v>
      </c>
      <c r="F430" s="95" t="s">
        <v>1012</v>
      </c>
      <c r="G430" s="95"/>
      <c r="H430" s="95"/>
      <c r="I430" s="175" t="s">
        <v>988</v>
      </c>
      <c r="J430" s="176">
        <v>15</v>
      </c>
      <c r="K430" s="175" t="s">
        <v>1012</v>
      </c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  <c r="AL430" s="95"/>
      <c r="AM430" s="95"/>
      <c r="AN430" s="95"/>
      <c r="AO430" s="95"/>
      <c r="AP430" s="95"/>
      <c r="AQ430" s="95"/>
      <c r="AR430" s="95"/>
      <c r="AS430" s="95"/>
      <c r="AT430" s="95"/>
      <c r="AU430" s="95"/>
      <c r="AV430" s="95"/>
      <c r="AW430" s="192">
        <f t="shared" si="6"/>
        <v>6000</v>
      </c>
    </row>
    <row r="431" spans="1:49" ht="15.75" x14ac:dyDescent="0.25">
      <c r="A431" s="95">
        <v>416</v>
      </c>
      <c r="B431" s="95" t="s">
        <v>1151</v>
      </c>
      <c r="C431" s="95" t="s">
        <v>991</v>
      </c>
      <c r="D431" s="95" t="s">
        <v>1069</v>
      </c>
      <c r="E431" s="95">
        <v>10</v>
      </c>
      <c r="F431" s="95" t="s">
        <v>1075</v>
      </c>
      <c r="G431" s="95"/>
      <c r="H431" s="95"/>
      <c r="I431" s="175" t="s">
        <v>1069</v>
      </c>
      <c r="J431" s="176">
        <v>10</v>
      </c>
      <c r="K431" s="175" t="s">
        <v>1075</v>
      </c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  <c r="AE431" s="95"/>
      <c r="AF431" s="95"/>
      <c r="AG431" s="95"/>
      <c r="AH431" s="95"/>
      <c r="AI431" s="95"/>
      <c r="AJ431" s="95"/>
      <c r="AK431" s="95"/>
      <c r="AL431" s="95"/>
      <c r="AM431" s="95"/>
      <c r="AN431" s="95"/>
      <c r="AO431" s="95"/>
      <c r="AP431" s="95"/>
      <c r="AQ431" s="95"/>
      <c r="AR431" s="95"/>
      <c r="AS431" s="95"/>
      <c r="AT431" s="95"/>
      <c r="AU431" s="95"/>
      <c r="AV431" s="95"/>
      <c r="AW431" s="192">
        <f t="shared" si="6"/>
        <v>18000</v>
      </c>
    </row>
    <row r="432" spans="1:49" ht="15.75" x14ac:dyDescent="0.25">
      <c r="A432" s="95">
        <v>417</v>
      </c>
      <c r="B432" s="95" t="s">
        <v>1151</v>
      </c>
      <c r="C432" s="95" t="s">
        <v>1142</v>
      </c>
      <c r="D432" s="95" t="s">
        <v>988</v>
      </c>
      <c r="E432" s="95">
        <v>10</v>
      </c>
      <c r="F432" s="95" t="s">
        <v>989</v>
      </c>
      <c r="G432" s="95"/>
      <c r="H432" s="95"/>
      <c r="I432" s="175" t="s">
        <v>988</v>
      </c>
      <c r="J432" s="176">
        <v>10</v>
      </c>
      <c r="K432" s="175" t="s">
        <v>989</v>
      </c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  <c r="AE432" s="95"/>
      <c r="AF432" s="95"/>
      <c r="AG432" s="95"/>
      <c r="AH432" s="95"/>
      <c r="AI432" s="95"/>
      <c r="AJ432" s="95"/>
      <c r="AK432" s="95"/>
      <c r="AL432" s="95"/>
      <c r="AM432" s="95"/>
      <c r="AN432" s="95"/>
      <c r="AO432" s="95"/>
      <c r="AP432" s="95"/>
      <c r="AQ432" s="95"/>
      <c r="AR432" s="95"/>
      <c r="AS432" s="95"/>
      <c r="AT432" s="95"/>
      <c r="AU432" s="95"/>
      <c r="AV432" s="95"/>
      <c r="AW432" s="192">
        <f t="shared" si="6"/>
        <v>4000</v>
      </c>
    </row>
    <row r="433" spans="1:49" ht="15.75" x14ac:dyDescent="0.25">
      <c r="A433" s="95">
        <v>418</v>
      </c>
      <c r="B433" s="95" t="s">
        <v>1151</v>
      </c>
      <c r="C433" s="95" t="s">
        <v>1162</v>
      </c>
      <c r="D433" s="95" t="s">
        <v>1163</v>
      </c>
      <c r="E433" s="95">
        <v>1</v>
      </c>
      <c r="F433" s="95" t="s">
        <v>1163</v>
      </c>
      <c r="G433" s="95"/>
      <c r="H433" s="95"/>
      <c r="I433" s="175" t="s">
        <v>1163</v>
      </c>
      <c r="J433" s="176">
        <v>1</v>
      </c>
      <c r="K433" s="175" t="s">
        <v>1163</v>
      </c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  <c r="AE433" s="95"/>
      <c r="AF433" s="95"/>
      <c r="AG433" s="95"/>
      <c r="AH433" s="95"/>
      <c r="AI433" s="95"/>
      <c r="AJ433" s="95"/>
      <c r="AK433" s="95"/>
      <c r="AL433" s="95"/>
      <c r="AM433" s="95"/>
      <c r="AN433" s="95"/>
      <c r="AO433" s="95"/>
      <c r="AP433" s="95"/>
      <c r="AQ433" s="95"/>
      <c r="AR433" s="95"/>
      <c r="AS433" s="95"/>
      <c r="AT433" s="95"/>
      <c r="AU433" s="95"/>
      <c r="AV433" s="95"/>
      <c r="AW433" s="192">
        <f t="shared" si="6"/>
        <v>6500</v>
      </c>
    </row>
    <row r="434" spans="1:49" ht="15.75" x14ac:dyDescent="0.25">
      <c r="A434" s="95">
        <v>419</v>
      </c>
      <c r="B434" s="95" t="s">
        <v>1151</v>
      </c>
      <c r="C434" s="95" t="s">
        <v>990</v>
      </c>
      <c r="D434" s="95" t="s">
        <v>988</v>
      </c>
      <c r="E434" s="95">
        <v>10</v>
      </c>
      <c r="F434" s="95" t="s">
        <v>989</v>
      </c>
      <c r="G434" s="95"/>
      <c r="H434" s="95"/>
      <c r="I434" s="175" t="s">
        <v>988</v>
      </c>
      <c r="J434" s="176">
        <v>10</v>
      </c>
      <c r="K434" s="175" t="s">
        <v>989</v>
      </c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  <c r="AE434" s="95"/>
      <c r="AF434" s="95"/>
      <c r="AG434" s="95"/>
      <c r="AH434" s="95"/>
      <c r="AI434" s="95"/>
      <c r="AJ434" s="95"/>
      <c r="AK434" s="95"/>
      <c r="AL434" s="95"/>
      <c r="AM434" s="95"/>
      <c r="AN434" s="95"/>
      <c r="AO434" s="95"/>
      <c r="AP434" s="95"/>
      <c r="AQ434" s="95"/>
      <c r="AR434" s="95"/>
      <c r="AS434" s="95"/>
      <c r="AT434" s="95"/>
      <c r="AU434" s="95"/>
      <c r="AV434" s="95"/>
      <c r="AW434" s="192">
        <f t="shared" si="6"/>
        <v>4000</v>
      </c>
    </row>
    <row r="435" spans="1:49" ht="15.75" x14ac:dyDescent="0.25">
      <c r="A435" s="95">
        <v>420</v>
      </c>
      <c r="B435" s="95" t="s">
        <v>1151</v>
      </c>
      <c r="C435" s="95" t="s">
        <v>991</v>
      </c>
      <c r="D435" s="95" t="s">
        <v>1069</v>
      </c>
      <c r="E435" s="95">
        <v>10</v>
      </c>
      <c r="F435" s="95" t="s">
        <v>1075</v>
      </c>
      <c r="G435" s="95"/>
      <c r="H435" s="95"/>
      <c r="I435" s="175" t="s">
        <v>1069</v>
      </c>
      <c r="J435" s="176">
        <v>10</v>
      </c>
      <c r="K435" s="175" t="s">
        <v>1075</v>
      </c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  <c r="AE435" s="95"/>
      <c r="AF435" s="95"/>
      <c r="AG435" s="95"/>
      <c r="AH435" s="95"/>
      <c r="AI435" s="95"/>
      <c r="AJ435" s="95"/>
      <c r="AK435" s="95"/>
      <c r="AL435" s="95"/>
      <c r="AM435" s="95"/>
      <c r="AN435" s="95"/>
      <c r="AO435" s="95"/>
      <c r="AP435" s="95"/>
      <c r="AQ435" s="95"/>
      <c r="AR435" s="95"/>
      <c r="AS435" s="95"/>
      <c r="AT435" s="95"/>
      <c r="AU435" s="95"/>
      <c r="AV435" s="95"/>
      <c r="AW435" s="192">
        <f t="shared" si="6"/>
        <v>18000</v>
      </c>
    </row>
    <row r="436" spans="1:49" ht="15.75" x14ac:dyDescent="0.25">
      <c r="A436" s="95">
        <v>421</v>
      </c>
      <c r="B436" s="95" t="s">
        <v>1164</v>
      </c>
      <c r="C436" s="95" t="s">
        <v>1013</v>
      </c>
      <c r="D436" s="95" t="s">
        <v>1014</v>
      </c>
      <c r="E436" s="95">
        <v>10</v>
      </c>
      <c r="F436" s="95" t="s">
        <v>1015</v>
      </c>
      <c r="G436" s="95"/>
      <c r="H436" s="95"/>
      <c r="I436" s="175" t="s">
        <v>1014</v>
      </c>
      <c r="J436" s="176">
        <v>10</v>
      </c>
      <c r="K436" s="175" t="s">
        <v>1015</v>
      </c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  <c r="AE436" s="95"/>
      <c r="AF436" s="95"/>
      <c r="AG436" s="95"/>
      <c r="AH436" s="95"/>
      <c r="AI436" s="95"/>
      <c r="AJ436" s="95"/>
      <c r="AK436" s="95"/>
      <c r="AL436" s="95"/>
      <c r="AM436" s="95"/>
      <c r="AN436" s="95"/>
      <c r="AO436" s="95"/>
      <c r="AP436" s="95"/>
      <c r="AQ436" s="95"/>
      <c r="AR436" s="95"/>
      <c r="AS436" s="95"/>
      <c r="AT436" s="95"/>
      <c r="AU436" s="95"/>
      <c r="AV436" s="95"/>
      <c r="AW436" s="192">
        <f t="shared" si="6"/>
        <v>25000</v>
      </c>
    </row>
    <row r="437" spans="1:49" ht="15.75" x14ac:dyDescent="0.25">
      <c r="A437" s="95">
        <v>422</v>
      </c>
      <c r="B437" s="95" t="s">
        <v>1164</v>
      </c>
      <c r="C437" s="95" t="s">
        <v>1068</v>
      </c>
      <c r="D437" s="95" t="s">
        <v>995</v>
      </c>
      <c r="E437" s="95">
        <v>10</v>
      </c>
      <c r="F437" s="95" t="s">
        <v>996</v>
      </c>
      <c r="G437" s="95"/>
      <c r="H437" s="95"/>
      <c r="I437" s="175" t="s">
        <v>995</v>
      </c>
      <c r="J437" s="176">
        <v>10</v>
      </c>
      <c r="K437" s="175" t="s">
        <v>996</v>
      </c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  <c r="AE437" s="95"/>
      <c r="AF437" s="95"/>
      <c r="AG437" s="95"/>
      <c r="AH437" s="95"/>
      <c r="AI437" s="95"/>
      <c r="AJ437" s="95"/>
      <c r="AK437" s="95"/>
      <c r="AL437" s="95"/>
      <c r="AM437" s="95"/>
      <c r="AN437" s="95"/>
      <c r="AO437" s="95"/>
      <c r="AP437" s="95"/>
      <c r="AQ437" s="95"/>
      <c r="AR437" s="95"/>
      <c r="AS437" s="95"/>
      <c r="AT437" s="95"/>
      <c r="AU437" s="95"/>
      <c r="AV437" s="95"/>
      <c r="AW437" s="192">
        <f t="shared" si="6"/>
        <v>3000</v>
      </c>
    </row>
    <row r="438" spans="1:49" ht="15.75" x14ac:dyDescent="0.25">
      <c r="A438" s="95">
        <v>423</v>
      </c>
      <c r="B438" s="95" t="s">
        <v>1164</v>
      </c>
      <c r="C438" s="95" t="s">
        <v>1148</v>
      </c>
      <c r="D438" s="95" t="s">
        <v>1149</v>
      </c>
      <c r="E438" s="95">
        <v>1</v>
      </c>
      <c r="F438" s="95" t="s">
        <v>1149</v>
      </c>
      <c r="G438" s="95"/>
      <c r="H438" s="95"/>
      <c r="I438" s="175" t="s">
        <v>1149</v>
      </c>
      <c r="J438" s="176">
        <v>1</v>
      </c>
      <c r="K438" s="175" t="s">
        <v>1149</v>
      </c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  <c r="AE438" s="95"/>
      <c r="AF438" s="95"/>
      <c r="AG438" s="95"/>
      <c r="AH438" s="95"/>
      <c r="AI438" s="95"/>
      <c r="AJ438" s="95"/>
      <c r="AK438" s="95"/>
      <c r="AL438" s="95"/>
      <c r="AM438" s="95"/>
      <c r="AN438" s="95"/>
      <c r="AO438" s="95"/>
      <c r="AP438" s="95"/>
      <c r="AQ438" s="95"/>
      <c r="AR438" s="95"/>
      <c r="AS438" s="95"/>
      <c r="AT438" s="95"/>
      <c r="AU438" s="95"/>
      <c r="AV438" s="95"/>
      <c r="AW438" s="192">
        <f t="shared" si="6"/>
        <v>19800</v>
      </c>
    </row>
    <row r="439" spans="1:49" ht="15.75" x14ac:dyDescent="0.25">
      <c r="A439" s="95">
        <v>424</v>
      </c>
      <c r="B439" s="95" t="s">
        <v>1164</v>
      </c>
      <c r="C439" s="95" t="s">
        <v>1033</v>
      </c>
      <c r="D439" s="95" t="s">
        <v>988</v>
      </c>
      <c r="E439" s="95">
        <v>10</v>
      </c>
      <c r="F439" s="95" t="s">
        <v>989</v>
      </c>
      <c r="G439" s="95"/>
      <c r="H439" s="95"/>
      <c r="I439" s="175" t="s">
        <v>988</v>
      </c>
      <c r="J439" s="176">
        <v>10</v>
      </c>
      <c r="K439" s="175" t="s">
        <v>989</v>
      </c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  <c r="AE439" s="95"/>
      <c r="AF439" s="95"/>
      <c r="AG439" s="95"/>
      <c r="AH439" s="95"/>
      <c r="AI439" s="95"/>
      <c r="AJ439" s="95"/>
      <c r="AK439" s="95"/>
      <c r="AL439" s="95"/>
      <c r="AM439" s="95"/>
      <c r="AN439" s="95"/>
      <c r="AO439" s="95"/>
      <c r="AP439" s="95"/>
      <c r="AQ439" s="95"/>
      <c r="AR439" s="95"/>
      <c r="AS439" s="95"/>
      <c r="AT439" s="95"/>
      <c r="AU439" s="95"/>
      <c r="AV439" s="95"/>
      <c r="AW439" s="192">
        <f t="shared" si="6"/>
        <v>4000</v>
      </c>
    </row>
    <row r="440" spans="1:49" ht="15.75" x14ac:dyDescent="0.25">
      <c r="A440" s="95">
        <v>425</v>
      </c>
      <c r="B440" s="95" t="s">
        <v>1164</v>
      </c>
      <c r="C440" s="95" t="s">
        <v>1070</v>
      </c>
      <c r="D440" s="95" t="s">
        <v>1053</v>
      </c>
      <c r="E440" s="95">
        <v>10</v>
      </c>
      <c r="F440" s="95" t="s">
        <v>1071</v>
      </c>
      <c r="G440" s="95"/>
      <c r="H440" s="95"/>
      <c r="I440" s="175" t="s">
        <v>1053</v>
      </c>
      <c r="J440" s="176">
        <v>10</v>
      </c>
      <c r="K440" s="175" t="s">
        <v>1071</v>
      </c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  <c r="AE440" s="95"/>
      <c r="AF440" s="95"/>
      <c r="AG440" s="95"/>
      <c r="AH440" s="95"/>
      <c r="AI440" s="95"/>
      <c r="AJ440" s="95"/>
      <c r="AK440" s="95"/>
      <c r="AL440" s="95"/>
      <c r="AM440" s="95"/>
      <c r="AN440" s="95"/>
      <c r="AO440" s="95"/>
      <c r="AP440" s="95"/>
      <c r="AQ440" s="95"/>
      <c r="AR440" s="95"/>
      <c r="AS440" s="95"/>
      <c r="AT440" s="95"/>
      <c r="AU440" s="95"/>
      <c r="AV440" s="95"/>
      <c r="AW440" s="192">
        <f t="shared" si="6"/>
        <v>14000</v>
      </c>
    </row>
    <row r="441" spans="1:49" ht="15.75" x14ac:dyDescent="0.25">
      <c r="A441" s="95">
        <v>426</v>
      </c>
      <c r="B441" s="95" t="s">
        <v>1164</v>
      </c>
      <c r="C441" s="95" t="s">
        <v>1148</v>
      </c>
      <c r="D441" s="95" t="s">
        <v>1149</v>
      </c>
      <c r="E441" s="95">
        <v>1</v>
      </c>
      <c r="F441" s="95" t="s">
        <v>1149</v>
      </c>
      <c r="G441" s="95"/>
      <c r="H441" s="95"/>
      <c r="I441" s="175" t="s">
        <v>1149</v>
      </c>
      <c r="J441" s="176">
        <v>1</v>
      </c>
      <c r="K441" s="175" t="s">
        <v>1149</v>
      </c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  <c r="AL441" s="95"/>
      <c r="AM441" s="95"/>
      <c r="AN441" s="95"/>
      <c r="AO441" s="95"/>
      <c r="AP441" s="95"/>
      <c r="AQ441" s="95"/>
      <c r="AR441" s="95"/>
      <c r="AS441" s="95"/>
      <c r="AT441" s="95"/>
      <c r="AU441" s="95"/>
      <c r="AV441" s="95"/>
      <c r="AW441" s="192">
        <f t="shared" si="6"/>
        <v>19800</v>
      </c>
    </row>
    <row r="442" spans="1:49" ht="15.75" x14ac:dyDescent="0.25">
      <c r="A442" s="95">
        <v>427</v>
      </c>
      <c r="B442" s="95" t="s">
        <v>1164</v>
      </c>
      <c r="C442" s="95" t="s">
        <v>1068</v>
      </c>
      <c r="D442" s="95" t="s">
        <v>995</v>
      </c>
      <c r="E442" s="95">
        <v>10</v>
      </c>
      <c r="F442" s="95" t="s">
        <v>996</v>
      </c>
      <c r="G442" s="95"/>
      <c r="H442" s="95"/>
      <c r="I442" s="175" t="s">
        <v>995</v>
      </c>
      <c r="J442" s="176">
        <v>10</v>
      </c>
      <c r="K442" s="175" t="s">
        <v>996</v>
      </c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  <c r="AE442" s="95"/>
      <c r="AF442" s="95"/>
      <c r="AG442" s="95"/>
      <c r="AH442" s="95"/>
      <c r="AI442" s="95"/>
      <c r="AJ442" s="95"/>
      <c r="AK442" s="95"/>
      <c r="AL442" s="95"/>
      <c r="AM442" s="95"/>
      <c r="AN442" s="95"/>
      <c r="AO442" s="95"/>
      <c r="AP442" s="95"/>
      <c r="AQ442" s="95"/>
      <c r="AR442" s="95"/>
      <c r="AS442" s="95"/>
      <c r="AT442" s="95"/>
      <c r="AU442" s="95"/>
      <c r="AV442" s="95"/>
      <c r="AW442" s="192">
        <f t="shared" si="6"/>
        <v>3000</v>
      </c>
    </row>
    <row r="443" spans="1:49" ht="15.75" x14ac:dyDescent="0.25">
      <c r="A443" s="95">
        <v>428</v>
      </c>
      <c r="B443" s="95" t="s">
        <v>1164</v>
      </c>
      <c r="C443" s="95" t="s">
        <v>1070</v>
      </c>
      <c r="D443" s="95" t="s">
        <v>1053</v>
      </c>
      <c r="E443" s="95">
        <v>10</v>
      </c>
      <c r="F443" s="95" t="s">
        <v>1071</v>
      </c>
      <c r="G443" s="95"/>
      <c r="H443" s="95"/>
      <c r="I443" s="175" t="s">
        <v>1053</v>
      </c>
      <c r="J443" s="176">
        <v>10</v>
      </c>
      <c r="K443" s="175" t="s">
        <v>1071</v>
      </c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  <c r="AE443" s="95"/>
      <c r="AF443" s="95"/>
      <c r="AG443" s="95"/>
      <c r="AH443" s="95"/>
      <c r="AI443" s="95"/>
      <c r="AJ443" s="95"/>
      <c r="AK443" s="95"/>
      <c r="AL443" s="95"/>
      <c r="AM443" s="95"/>
      <c r="AN443" s="95"/>
      <c r="AO443" s="95"/>
      <c r="AP443" s="95"/>
      <c r="AQ443" s="95"/>
      <c r="AR443" s="95"/>
      <c r="AS443" s="95"/>
      <c r="AT443" s="95"/>
      <c r="AU443" s="95"/>
      <c r="AV443" s="95"/>
      <c r="AW443" s="192">
        <f t="shared" si="6"/>
        <v>14000</v>
      </c>
    </row>
    <row r="444" spans="1:49" ht="15.75" x14ac:dyDescent="0.25">
      <c r="A444" s="95">
        <v>429</v>
      </c>
      <c r="B444" s="95" t="s">
        <v>1164</v>
      </c>
      <c r="C444" s="95" t="s">
        <v>998</v>
      </c>
      <c r="D444" s="95" t="s">
        <v>999</v>
      </c>
      <c r="E444" s="95">
        <v>10</v>
      </c>
      <c r="F444" s="95" t="s">
        <v>1000</v>
      </c>
      <c r="G444" s="95"/>
      <c r="H444" s="95"/>
      <c r="I444" s="175" t="s">
        <v>999</v>
      </c>
      <c r="J444" s="176">
        <v>10</v>
      </c>
      <c r="K444" s="175" t="s">
        <v>1000</v>
      </c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  <c r="AE444" s="95"/>
      <c r="AF444" s="95"/>
      <c r="AG444" s="95"/>
      <c r="AH444" s="95"/>
      <c r="AI444" s="95"/>
      <c r="AJ444" s="95"/>
      <c r="AK444" s="95"/>
      <c r="AL444" s="95"/>
      <c r="AM444" s="95"/>
      <c r="AN444" s="95"/>
      <c r="AO444" s="95"/>
      <c r="AP444" s="95"/>
      <c r="AQ444" s="95"/>
      <c r="AR444" s="95"/>
      <c r="AS444" s="95"/>
      <c r="AT444" s="95"/>
      <c r="AU444" s="95"/>
      <c r="AV444" s="95"/>
      <c r="AW444" s="192">
        <f t="shared" si="6"/>
        <v>2000</v>
      </c>
    </row>
    <row r="445" spans="1:49" ht="15.75" x14ac:dyDescent="0.25">
      <c r="A445" s="95">
        <v>430</v>
      </c>
      <c r="B445" s="95" t="s">
        <v>1164</v>
      </c>
      <c r="C445" s="95" t="s">
        <v>1116</v>
      </c>
      <c r="D445" s="95" t="s">
        <v>1048</v>
      </c>
      <c r="E445" s="95">
        <v>10</v>
      </c>
      <c r="F445" s="95" t="s">
        <v>1012</v>
      </c>
      <c r="G445" s="95"/>
      <c r="H445" s="95"/>
      <c r="I445" s="175" t="s">
        <v>1048</v>
      </c>
      <c r="J445" s="176">
        <v>10</v>
      </c>
      <c r="K445" s="175" t="s">
        <v>1012</v>
      </c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  <c r="AE445" s="95"/>
      <c r="AF445" s="95"/>
      <c r="AG445" s="95"/>
      <c r="AH445" s="95"/>
      <c r="AI445" s="95"/>
      <c r="AJ445" s="95"/>
      <c r="AK445" s="95"/>
      <c r="AL445" s="95"/>
      <c r="AM445" s="95"/>
      <c r="AN445" s="95"/>
      <c r="AO445" s="95"/>
      <c r="AP445" s="95"/>
      <c r="AQ445" s="95"/>
      <c r="AR445" s="95"/>
      <c r="AS445" s="95"/>
      <c r="AT445" s="95"/>
      <c r="AU445" s="95"/>
      <c r="AV445" s="95"/>
      <c r="AW445" s="192">
        <f t="shared" si="6"/>
        <v>6000</v>
      </c>
    </row>
    <row r="446" spans="1:49" ht="15.75" x14ac:dyDescent="0.25">
      <c r="A446" s="95">
        <v>431</v>
      </c>
      <c r="B446" s="95" t="s">
        <v>1164</v>
      </c>
      <c r="C446" s="95" t="s">
        <v>1056</v>
      </c>
      <c r="D446" s="95" t="s">
        <v>1048</v>
      </c>
      <c r="E446" s="95">
        <v>10</v>
      </c>
      <c r="F446" s="95" t="s">
        <v>1012</v>
      </c>
      <c r="G446" s="95"/>
      <c r="H446" s="95"/>
      <c r="I446" s="175" t="s">
        <v>1048</v>
      </c>
      <c r="J446" s="176">
        <v>10</v>
      </c>
      <c r="K446" s="175" t="s">
        <v>1012</v>
      </c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  <c r="AE446" s="95"/>
      <c r="AF446" s="95"/>
      <c r="AG446" s="95"/>
      <c r="AH446" s="95"/>
      <c r="AI446" s="95"/>
      <c r="AJ446" s="95"/>
      <c r="AK446" s="95"/>
      <c r="AL446" s="95"/>
      <c r="AM446" s="95"/>
      <c r="AN446" s="95"/>
      <c r="AO446" s="95"/>
      <c r="AP446" s="95"/>
      <c r="AQ446" s="95"/>
      <c r="AR446" s="95"/>
      <c r="AS446" s="95"/>
      <c r="AT446" s="95"/>
      <c r="AU446" s="95"/>
      <c r="AV446" s="95"/>
      <c r="AW446" s="192">
        <f t="shared" si="6"/>
        <v>6000</v>
      </c>
    </row>
    <row r="447" spans="1:49" ht="15.75" x14ac:dyDescent="0.25">
      <c r="A447" s="95">
        <v>432</v>
      </c>
      <c r="B447" s="95" t="s">
        <v>1164</v>
      </c>
      <c r="C447" s="95" t="s">
        <v>990</v>
      </c>
      <c r="D447" s="95" t="s">
        <v>988</v>
      </c>
      <c r="E447" s="95">
        <v>10</v>
      </c>
      <c r="F447" s="95" t="s">
        <v>989</v>
      </c>
      <c r="G447" s="95"/>
      <c r="H447" s="95"/>
      <c r="I447" s="175" t="s">
        <v>988</v>
      </c>
      <c r="J447" s="176">
        <v>10</v>
      </c>
      <c r="K447" s="175" t="s">
        <v>989</v>
      </c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  <c r="AE447" s="95"/>
      <c r="AF447" s="95"/>
      <c r="AG447" s="95"/>
      <c r="AH447" s="95"/>
      <c r="AI447" s="95"/>
      <c r="AJ447" s="95"/>
      <c r="AK447" s="95"/>
      <c r="AL447" s="95"/>
      <c r="AM447" s="95"/>
      <c r="AN447" s="95"/>
      <c r="AO447" s="95"/>
      <c r="AP447" s="95"/>
      <c r="AQ447" s="95"/>
      <c r="AR447" s="95"/>
      <c r="AS447" s="95"/>
      <c r="AT447" s="95"/>
      <c r="AU447" s="95"/>
      <c r="AV447" s="95"/>
      <c r="AW447" s="192">
        <f t="shared" si="6"/>
        <v>4000</v>
      </c>
    </row>
    <row r="448" spans="1:49" ht="15.75" x14ac:dyDescent="0.25">
      <c r="A448" s="95">
        <v>433</v>
      </c>
      <c r="B448" s="95" t="s">
        <v>1164</v>
      </c>
      <c r="C448" s="95" t="s">
        <v>991</v>
      </c>
      <c r="D448" s="95" t="s">
        <v>1069</v>
      </c>
      <c r="E448" s="95">
        <v>6</v>
      </c>
      <c r="F448" s="95" t="s">
        <v>1165</v>
      </c>
      <c r="G448" s="95"/>
      <c r="H448" s="95"/>
      <c r="I448" s="175" t="s">
        <v>1069</v>
      </c>
      <c r="J448" s="176">
        <v>6</v>
      </c>
      <c r="K448" s="175" t="s">
        <v>1165</v>
      </c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  <c r="AE448" s="95"/>
      <c r="AF448" s="95"/>
      <c r="AG448" s="95"/>
      <c r="AH448" s="95"/>
      <c r="AI448" s="95"/>
      <c r="AJ448" s="95"/>
      <c r="AK448" s="95"/>
      <c r="AL448" s="95"/>
      <c r="AM448" s="95"/>
      <c r="AN448" s="95"/>
      <c r="AO448" s="95"/>
      <c r="AP448" s="95"/>
      <c r="AQ448" s="95"/>
      <c r="AR448" s="95"/>
      <c r="AS448" s="95"/>
      <c r="AT448" s="95"/>
      <c r="AU448" s="95"/>
      <c r="AV448" s="95"/>
      <c r="AW448" s="192">
        <f t="shared" si="6"/>
        <v>10800</v>
      </c>
    </row>
    <row r="449" spans="1:49" ht="15.75" x14ac:dyDescent="0.25">
      <c r="A449" s="95">
        <v>434</v>
      </c>
      <c r="B449" s="95" t="s">
        <v>1164</v>
      </c>
      <c r="C449" s="95" t="s">
        <v>302</v>
      </c>
      <c r="D449" s="95" t="s">
        <v>1027</v>
      </c>
      <c r="E449" s="95">
        <v>10</v>
      </c>
      <c r="F449" s="95" t="s">
        <v>1010</v>
      </c>
      <c r="G449" s="95"/>
      <c r="H449" s="95"/>
      <c r="I449" s="175" t="s">
        <v>1027</v>
      </c>
      <c r="J449" s="176">
        <v>10</v>
      </c>
      <c r="K449" s="175" t="s">
        <v>1010</v>
      </c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  <c r="AE449" s="95"/>
      <c r="AF449" s="95"/>
      <c r="AG449" s="95"/>
      <c r="AH449" s="95"/>
      <c r="AI449" s="95"/>
      <c r="AJ449" s="95"/>
      <c r="AK449" s="95"/>
      <c r="AL449" s="95"/>
      <c r="AM449" s="95"/>
      <c r="AN449" s="95"/>
      <c r="AO449" s="95"/>
      <c r="AP449" s="95"/>
      <c r="AQ449" s="95"/>
      <c r="AR449" s="95"/>
      <c r="AS449" s="95"/>
      <c r="AT449" s="95"/>
      <c r="AU449" s="95"/>
      <c r="AV449" s="95"/>
      <c r="AW449" s="192">
        <f t="shared" si="6"/>
        <v>15000</v>
      </c>
    </row>
    <row r="450" spans="1:49" ht="15.75" x14ac:dyDescent="0.25">
      <c r="A450" s="95">
        <v>435</v>
      </c>
      <c r="B450" s="95" t="s">
        <v>1164</v>
      </c>
      <c r="C450" s="95" t="s">
        <v>1152</v>
      </c>
      <c r="D450" s="95" t="s">
        <v>1096</v>
      </c>
      <c r="E450" s="95">
        <v>1</v>
      </c>
      <c r="F450" s="95" t="s">
        <v>1096</v>
      </c>
      <c r="G450" s="95"/>
      <c r="H450" s="95"/>
      <c r="I450" s="175" t="s">
        <v>1096</v>
      </c>
      <c r="J450" s="176">
        <v>1</v>
      </c>
      <c r="K450" s="175" t="s">
        <v>1096</v>
      </c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5"/>
      <c r="AG450" s="95"/>
      <c r="AH450" s="95"/>
      <c r="AI450" s="95"/>
      <c r="AJ450" s="95"/>
      <c r="AK450" s="95"/>
      <c r="AL450" s="95"/>
      <c r="AM450" s="95"/>
      <c r="AN450" s="95"/>
      <c r="AO450" s="95"/>
      <c r="AP450" s="95"/>
      <c r="AQ450" s="95"/>
      <c r="AR450" s="95"/>
      <c r="AS450" s="95"/>
      <c r="AT450" s="95"/>
      <c r="AU450" s="95"/>
      <c r="AV450" s="95"/>
      <c r="AW450" s="192">
        <f t="shared" si="6"/>
        <v>3300</v>
      </c>
    </row>
    <row r="451" spans="1:49" ht="15.75" x14ac:dyDescent="0.25">
      <c r="A451" s="95">
        <v>436</v>
      </c>
      <c r="B451" s="95" t="s">
        <v>1164</v>
      </c>
      <c r="C451" s="95" t="s">
        <v>1148</v>
      </c>
      <c r="D451" s="95" t="s">
        <v>1149</v>
      </c>
      <c r="E451" s="95">
        <v>1</v>
      </c>
      <c r="F451" s="95" t="s">
        <v>1149</v>
      </c>
      <c r="G451" s="95"/>
      <c r="H451" s="95"/>
      <c r="I451" s="175" t="s">
        <v>1149</v>
      </c>
      <c r="J451" s="176">
        <v>1</v>
      </c>
      <c r="K451" s="175" t="s">
        <v>1149</v>
      </c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  <c r="AE451" s="95"/>
      <c r="AF451" s="95"/>
      <c r="AG451" s="95"/>
      <c r="AH451" s="95"/>
      <c r="AI451" s="95"/>
      <c r="AJ451" s="95"/>
      <c r="AK451" s="95"/>
      <c r="AL451" s="95"/>
      <c r="AM451" s="95"/>
      <c r="AN451" s="95"/>
      <c r="AO451" s="95"/>
      <c r="AP451" s="95"/>
      <c r="AQ451" s="95"/>
      <c r="AR451" s="95"/>
      <c r="AS451" s="95"/>
      <c r="AT451" s="95"/>
      <c r="AU451" s="95"/>
      <c r="AV451" s="95"/>
      <c r="AW451" s="192">
        <f t="shared" si="6"/>
        <v>19800</v>
      </c>
    </row>
    <row r="452" spans="1:49" ht="15.75" x14ac:dyDescent="0.25">
      <c r="A452" s="95">
        <v>437</v>
      </c>
      <c r="B452" s="95" t="s">
        <v>1164</v>
      </c>
      <c r="C452" s="95" t="s">
        <v>990</v>
      </c>
      <c r="D452" s="95" t="s">
        <v>988</v>
      </c>
      <c r="E452" s="95">
        <v>10</v>
      </c>
      <c r="F452" s="95" t="s">
        <v>989</v>
      </c>
      <c r="G452" s="95"/>
      <c r="H452" s="95"/>
      <c r="I452" s="175" t="s">
        <v>988</v>
      </c>
      <c r="J452" s="176">
        <v>10</v>
      </c>
      <c r="K452" s="175" t="s">
        <v>989</v>
      </c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  <c r="AE452" s="95"/>
      <c r="AF452" s="95"/>
      <c r="AG452" s="95"/>
      <c r="AH452" s="95"/>
      <c r="AI452" s="95"/>
      <c r="AJ452" s="95"/>
      <c r="AK452" s="95"/>
      <c r="AL452" s="95"/>
      <c r="AM452" s="95"/>
      <c r="AN452" s="95"/>
      <c r="AO452" s="95"/>
      <c r="AP452" s="95"/>
      <c r="AQ452" s="95"/>
      <c r="AR452" s="95"/>
      <c r="AS452" s="95"/>
      <c r="AT452" s="95"/>
      <c r="AU452" s="95"/>
      <c r="AV452" s="95"/>
      <c r="AW452" s="192">
        <f t="shared" si="6"/>
        <v>4000</v>
      </c>
    </row>
    <row r="453" spans="1:49" ht="15.75" x14ac:dyDescent="0.25">
      <c r="A453" s="95">
        <v>438</v>
      </c>
      <c r="B453" s="95" t="s">
        <v>1164</v>
      </c>
      <c r="C453" s="95" t="s">
        <v>990</v>
      </c>
      <c r="D453" s="95" t="s">
        <v>988</v>
      </c>
      <c r="E453" s="95">
        <v>10</v>
      </c>
      <c r="F453" s="95" t="s">
        <v>989</v>
      </c>
      <c r="G453" s="95"/>
      <c r="H453" s="95"/>
      <c r="I453" s="175" t="s">
        <v>988</v>
      </c>
      <c r="J453" s="176">
        <v>10</v>
      </c>
      <c r="K453" s="175" t="s">
        <v>989</v>
      </c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  <c r="AE453" s="95"/>
      <c r="AF453" s="95"/>
      <c r="AG453" s="95"/>
      <c r="AH453" s="95"/>
      <c r="AI453" s="95"/>
      <c r="AJ453" s="95"/>
      <c r="AK453" s="95"/>
      <c r="AL453" s="95"/>
      <c r="AM453" s="95"/>
      <c r="AN453" s="95"/>
      <c r="AO453" s="95"/>
      <c r="AP453" s="95"/>
      <c r="AQ453" s="95"/>
      <c r="AR453" s="95"/>
      <c r="AS453" s="95"/>
      <c r="AT453" s="95"/>
      <c r="AU453" s="95"/>
      <c r="AV453" s="95"/>
      <c r="AW453" s="192">
        <f t="shared" si="6"/>
        <v>4000</v>
      </c>
    </row>
    <row r="454" spans="1:49" ht="15.75" x14ac:dyDescent="0.25">
      <c r="A454" s="95">
        <v>439</v>
      </c>
      <c r="B454" s="95" t="s">
        <v>1164</v>
      </c>
      <c r="C454" s="95" t="s">
        <v>1101</v>
      </c>
      <c r="D454" s="95" t="s">
        <v>988</v>
      </c>
      <c r="E454" s="95">
        <v>15</v>
      </c>
      <c r="F454" s="95" t="s">
        <v>1012</v>
      </c>
      <c r="G454" s="95"/>
      <c r="H454" s="95"/>
      <c r="I454" s="175" t="s">
        <v>988</v>
      </c>
      <c r="J454" s="176">
        <v>15</v>
      </c>
      <c r="K454" s="175" t="s">
        <v>1012</v>
      </c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  <c r="AE454" s="95"/>
      <c r="AF454" s="95"/>
      <c r="AG454" s="95"/>
      <c r="AH454" s="95"/>
      <c r="AI454" s="95"/>
      <c r="AJ454" s="95"/>
      <c r="AK454" s="95"/>
      <c r="AL454" s="95"/>
      <c r="AM454" s="95"/>
      <c r="AN454" s="95"/>
      <c r="AO454" s="95"/>
      <c r="AP454" s="95"/>
      <c r="AQ454" s="95"/>
      <c r="AR454" s="95"/>
      <c r="AS454" s="95"/>
      <c r="AT454" s="95"/>
      <c r="AU454" s="95"/>
      <c r="AV454" s="95"/>
      <c r="AW454" s="192">
        <f t="shared" si="6"/>
        <v>6000</v>
      </c>
    </row>
    <row r="455" spans="1:49" ht="15.75" x14ac:dyDescent="0.25">
      <c r="A455" s="95">
        <v>440</v>
      </c>
      <c r="B455" s="95" t="s">
        <v>1164</v>
      </c>
      <c r="C455" s="95" t="s">
        <v>1056</v>
      </c>
      <c r="D455" s="95" t="s">
        <v>1048</v>
      </c>
      <c r="E455" s="95">
        <v>10</v>
      </c>
      <c r="F455" s="95" t="s">
        <v>1012</v>
      </c>
      <c r="G455" s="95"/>
      <c r="H455" s="95"/>
      <c r="I455" s="175" t="s">
        <v>1048</v>
      </c>
      <c r="J455" s="176">
        <v>10</v>
      </c>
      <c r="K455" s="175" t="s">
        <v>1012</v>
      </c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  <c r="AE455" s="95"/>
      <c r="AF455" s="95"/>
      <c r="AG455" s="95"/>
      <c r="AH455" s="95"/>
      <c r="AI455" s="95"/>
      <c r="AJ455" s="95"/>
      <c r="AK455" s="95"/>
      <c r="AL455" s="95"/>
      <c r="AM455" s="95"/>
      <c r="AN455" s="95"/>
      <c r="AO455" s="95"/>
      <c r="AP455" s="95"/>
      <c r="AQ455" s="95"/>
      <c r="AR455" s="95"/>
      <c r="AS455" s="95"/>
      <c r="AT455" s="95"/>
      <c r="AU455" s="95"/>
      <c r="AV455" s="95"/>
      <c r="AW455" s="192">
        <f t="shared" si="6"/>
        <v>6000</v>
      </c>
    </row>
    <row r="456" spans="1:49" ht="15.75" x14ac:dyDescent="0.25">
      <c r="A456" s="95">
        <v>441</v>
      </c>
      <c r="B456" s="95" t="s">
        <v>1164</v>
      </c>
      <c r="C456" s="95" t="s">
        <v>1116</v>
      </c>
      <c r="D456" s="95" t="s">
        <v>1048</v>
      </c>
      <c r="E456" s="95">
        <v>10</v>
      </c>
      <c r="F456" s="95" t="s">
        <v>1012</v>
      </c>
      <c r="G456" s="95"/>
      <c r="H456" s="95"/>
      <c r="I456" s="175" t="s">
        <v>1048</v>
      </c>
      <c r="J456" s="176">
        <v>10</v>
      </c>
      <c r="K456" s="175" t="s">
        <v>1012</v>
      </c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  <c r="AE456" s="95"/>
      <c r="AF456" s="95"/>
      <c r="AG456" s="95"/>
      <c r="AH456" s="95"/>
      <c r="AI456" s="95"/>
      <c r="AJ456" s="95"/>
      <c r="AK456" s="95"/>
      <c r="AL456" s="95"/>
      <c r="AM456" s="95"/>
      <c r="AN456" s="95"/>
      <c r="AO456" s="95"/>
      <c r="AP456" s="95"/>
      <c r="AQ456" s="95"/>
      <c r="AR456" s="95"/>
      <c r="AS456" s="95"/>
      <c r="AT456" s="95"/>
      <c r="AU456" s="95"/>
      <c r="AV456" s="95"/>
      <c r="AW456" s="192">
        <f t="shared" si="6"/>
        <v>6000</v>
      </c>
    </row>
    <row r="457" spans="1:49" ht="15.75" x14ac:dyDescent="0.25">
      <c r="A457" s="95">
        <v>442</v>
      </c>
      <c r="B457" s="95" t="s">
        <v>1164</v>
      </c>
      <c r="C457" s="95" t="s">
        <v>1068</v>
      </c>
      <c r="D457" s="95" t="s">
        <v>995</v>
      </c>
      <c r="E457" s="95">
        <v>10</v>
      </c>
      <c r="F457" s="95" t="s">
        <v>996</v>
      </c>
      <c r="G457" s="95"/>
      <c r="H457" s="95"/>
      <c r="I457" s="175" t="s">
        <v>995</v>
      </c>
      <c r="J457" s="176">
        <v>10</v>
      </c>
      <c r="K457" s="175" t="s">
        <v>996</v>
      </c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  <c r="AE457" s="95"/>
      <c r="AF457" s="95"/>
      <c r="AG457" s="95"/>
      <c r="AH457" s="95"/>
      <c r="AI457" s="95"/>
      <c r="AJ457" s="95"/>
      <c r="AK457" s="95"/>
      <c r="AL457" s="95"/>
      <c r="AM457" s="95"/>
      <c r="AN457" s="95"/>
      <c r="AO457" s="95"/>
      <c r="AP457" s="95"/>
      <c r="AQ457" s="95"/>
      <c r="AR457" s="95"/>
      <c r="AS457" s="95"/>
      <c r="AT457" s="95"/>
      <c r="AU457" s="95"/>
      <c r="AV457" s="95"/>
      <c r="AW457" s="192">
        <f t="shared" si="6"/>
        <v>3000</v>
      </c>
    </row>
    <row r="458" spans="1:49" ht="15.75" x14ac:dyDescent="0.25">
      <c r="A458" s="95">
        <v>443</v>
      </c>
      <c r="B458" s="95" t="s">
        <v>1164</v>
      </c>
      <c r="C458" s="95" t="s">
        <v>1166</v>
      </c>
      <c r="D458" s="95" t="s">
        <v>1167</v>
      </c>
      <c r="E458" s="95">
        <v>1</v>
      </c>
      <c r="F458" s="95" t="s">
        <v>1167</v>
      </c>
      <c r="G458" s="95"/>
      <c r="H458" s="95"/>
      <c r="I458" s="175" t="s">
        <v>1167</v>
      </c>
      <c r="J458" s="176">
        <v>1</v>
      </c>
      <c r="K458" s="175" t="s">
        <v>1167</v>
      </c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  <c r="AE458" s="95"/>
      <c r="AF458" s="95"/>
      <c r="AG458" s="95"/>
      <c r="AH458" s="95"/>
      <c r="AI458" s="95"/>
      <c r="AJ458" s="95"/>
      <c r="AK458" s="95"/>
      <c r="AL458" s="95"/>
      <c r="AM458" s="95"/>
      <c r="AN458" s="95"/>
      <c r="AO458" s="95"/>
      <c r="AP458" s="95"/>
      <c r="AQ458" s="95"/>
      <c r="AR458" s="95"/>
      <c r="AS458" s="95"/>
      <c r="AT458" s="95"/>
      <c r="AU458" s="95"/>
      <c r="AV458" s="95"/>
      <c r="AW458" s="192">
        <f t="shared" si="6"/>
        <v>6100</v>
      </c>
    </row>
    <row r="459" spans="1:49" ht="15.75" x14ac:dyDescent="0.25">
      <c r="A459" s="95">
        <v>444</v>
      </c>
      <c r="B459" s="95" t="s">
        <v>1164</v>
      </c>
      <c r="C459" s="95" t="s">
        <v>1038</v>
      </c>
      <c r="D459" s="95" t="s">
        <v>1039</v>
      </c>
      <c r="E459" s="95">
        <v>10</v>
      </c>
      <c r="F459" s="95" t="s">
        <v>1040</v>
      </c>
      <c r="G459" s="95"/>
      <c r="H459" s="95"/>
      <c r="I459" s="175" t="s">
        <v>1039</v>
      </c>
      <c r="J459" s="176">
        <v>10</v>
      </c>
      <c r="K459" s="175" t="s">
        <v>1040</v>
      </c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  <c r="AE459" s="95"/>
      <c r="AF459" s="95"/>
      <c r="AG459" s="95"/>
      <c r="AH459" s="95"/>
      <c r="AI459" s="95"/>
      <c r="AJ459" s="95"/>
      <c r="AK459" s="95"/>
      <c r="AL459" s="95"/>
      <c r="AM459" s="95"/>
      <c r="AN459" s="95"/>
      <c r="AO459" s="95"/>
      <c r="AP459" s="95"/>
      <c r="AQ459" s="95"/>
      <c r="AR459" s="95"/>
      <c r="AS459" s="95"/>
      <c r="AT459" s="95"/>
      <c r="AU459" s="95"/>
      <c r="AV459" s="95"/>
      <c r="AW459" s="192">
        <f t="shared" si="6"/>
        <v>7000</v>
      </c>
    </row>
    <row r="460" spans="1:49" ht="15.75" x14ac:dyDescent="0.25">
      <c r="A460" s="95">
        <v>445</v>
      </c>
      <c r="B460" s="95" t="s">
        <v>1164</v>
      </c>
      <c r="C460" s="95" t="s">
        <v>1116</v>
      </c>
      <c r="D460" s="95" t="s">
        <v>1048</v>
      </c>
      <c r="E460" s="95">
        <v>10</v>
      </c>
      <c r="F460" s="95" t="s">
        <v>1012</v>
      </c>
      <c r="G460" s="95"/>
      <c r="H460" s="95"/>
      <c r="I460" s="175" t="s">
        <v>1048</v>
      </c>
      <c r="J460" s="176">
        <v>10</v>
      </c>
      <c r="K460" s="175" t="s">
        <v>1012</v>
      </c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  <c r="AE460" s="95"/>
      <c r="AF460" s="95"/>
      <c r="AG460" s="95"/>
      <c r="AH460" s="95"/>
      <c r="AI460" s="95"/>
      <c r="AJ460" s="95"/>
      <c r="AK460" s="95"/>
      <c r="AL460" s="95"/>
      <c r="AM460" s="95"/>
      <c r="AN460" s="95"/>
      <c r="AO460" s="95"/>
      <c r="AP460" s="95"/>
      <c r="AQ460" s="95"/>
      <c r="AR460" s="95"/>
      <c r="AS460" s="95"/>
      <c r="AT460" s="95"/>
      <c r="AU460" s="95"/>
      <c r="AV460" s="95"/>
      <c r="AW460" s="192">
        <f t="shared" si="6"/>
        <v>6000</v>
      </c>
    </row>
    <row r="461" spans="1:49" ht="15.75" x14ac:dyDescent="0.25">
      <c r="A461" s="95">
        <v>446</v>
      </c>
      <c r="B461" s="95" t="s">
        <v>1164</v>
      </c>
      <c r="C461" s="95" t="s">
        <v>994</v>
      </c>
      <c r="D461" s="95" t="s">
        <v>995</v>
      </c>
      <c r="E461" s="95">
        <v>10</v>
      </c>
      <c r="F461" s="95" t="s">
        <v>996</v>
      </c>
      <c r="G461" s="95"/>
      <c r="H461" s="95"/>
      <c r="I461" s="175" t="s">
        <v>995</v>
      </c>
      <c r="J461" s="176">
        <v>10</v>
      </c>
      <c r="K461" s="175" t="s">
        <v>996</v>
      </c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  <c r="AE461" s="95"/>
      <c r="AF461" s="95"/>
      <c r="AG461" s="95"/>
      <c r="AH461" s="95"/>
      <c r="AI461" s="95"/>
      <c r="AJ461" s="95"/>
      <c r="AK461" s="95"/>
      <c r="AL461" s="95"/>
      <c r="AM461" s="95"/>
      <c r="AN461" s="95"/>
      <c r="AO461" s="95"/>
      <c r="AP461" s="95"/>
      <c r="AQ461" s="95"/>
      <c r="AR461" s="95"/>
      <c r="AS461" s="95"/>
      <c r="AT461" s="95"/>
      <c r="AU461" s="95"/>
      <c r="AV461" s="95"/>
      <c r="AW461" s="192">
        <f t="shared" si="6"/>
        <v>3000</v>
      </c>
    </row>
    <row r="462" spans="1:49" ht="15.75" x14ac:dyDescent="0.25">
      <c r="A462" s="95">
        <v>447</v>
      </c>
      <c r="B462" s="95" t="s">
        <v>1164</v>
      </c>
      <c r="C462" s="95" t="s">
        <v>1068</v>
      </c>
      <c r="D462" s="95" t="s">
        <v>995</v>
      </c>
      <c r="E462" s="95">
        <v>10</v>
      </c>
      <c r="F462" s="95" t="s">
        <v>996</v>
      </c>
      <c r="G462" s="95"/>
      <c r="H462" s="95"/>
      <c r="I462" s="175" t="s">
        <v>995</v>
      </c>
      <c r="J462" s="176">
        <v>10</v>
      </c>
      <c r="K462" s="175" t="s">
        <v>996</v>
      </c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  <c r="AE462" s="95"/>
      <c r="AF462" s="95"/>
      <c r="AG462" s="95"/>
      <c r="AH462" s="95"/>
      <c r="AI462" s="95"/>
      <c r="AJ462" s="95"/>
      <c r="AK462" s="95"/>
      <c r="AL462" s="95"/>
      <c r="AM462" s="95"/>
      <c r="AN462" s="95"/>
      <c r="AO462" s="95"/>
      <c r="AP462" s="95"/>
      <c r="AQ462" s="95"/>
      <c r="AR462" s="95"/>
      <c r="AS462" s="95"/>
      <c r="AT462" s="95"/>
      <c r="AU462" s="95"/>
      <c r="AV462" s="95"/>
      <c r="AW462" s="192">
        <f t="shared" si="6"/>
        <v>3000</v>
      </c>
    </row>
    <row r="463" spans="1:49" ht="15.75" x14ac:dyDescent="0.25">
      <c r="A463" s="95">
        <v>448</v>
      </c>
      <c r="B463" s="95" t="s">
        <v>1164</v>
      </c>
      <c r="C463" s="95" t="s">
        <v>1168</v>
      </c>
      <c r="D463" s="95" t="s">
        <v>1169</v>
      </c>
      <c r="E463" s="95">
        <v>1</v>
      </c>
      <c r="F463" s="95" t="s">
        <v>1169</v>
      </c>
      <c r="G463" s="95"/>
      <c r="H463" s="95"/>
      <c r="I463" s="175" t="s">
        <v>1169</v>
      </c>
      <c r="J463" s="176">
        <v>1</v>
      </c>
      <c r="K463" s="175" t="s">
        <v>1169</v>
      </c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  <c r="AE463" s="95"/>
      <c r="AF463" s="95"/>
      <c r="AG463" s="95"/>
      <c r="AH463" s="95"/>
      <c r="AI463" s="95"/>
      <c r="AJ463" s="95"/>
      <c r="AK463" s="95"/>
      <c r="AL463" s="95"/>
      <c r="AM463" s="95"/>
      <c r="AN463" s="95"/>
      <c r="AO463" s="95"/>
      <c r="AP463" s="95"/>
      <c r="AQ463" s="95"/>
      <c r="AR463" s="95"/>
      <c r="AS463" s="95"/>
      <c r="AT463" s="95"/>
      <c r="AU463" s="95"/>
      <c r="AV463" s="95"/>
      <c r="AW463" s="192">
        <f t="shared" si="6"/>
        <v>23100</v>
      </c>
    </row>
    <row r="464" spans="1:49" ht="15.75" x14ac:dyDescent="0.25">
      <c r="A464" s="95">
        <v>449</v>
      </c>
      <c r="B464" s="95" t="s">
        <v>1164</v>
      </c>
      <c r="C464" s="95" t="s">
        <v>1166</v>
      </c>
      <c r="D464" s="95" t="s">
        <v>1167</v>
      </c>
      <c r="E464" s="95">
        <v>1</v>
      </c>
      <c r="F464" s="95" t="s">
        <v>1167</v>
      </c>
      <c r="G464" s="95"/>
      <c r="H464" s="95"/>
      <c r="I464" s="175" t="s">
        <v>1167</v>
      </c>
      <c r="J464" s="176">
        <v>1</v>
      </c>
      <c r="K464" s="175" t="s">
        <v>1167</v>
      </c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  <c r="AE464" s="95"/>
      <c r="AF464" s="95"/>
      <c r="AG464" s="95"/>
      <c r="AH464" s="95"/>
      <c r="AI464" s="95"/>
      <c r="AJ464" s="95"/>
      <c r="AK464" s="95"/>
      <c r="AL464" s="95"/>
      <c r="AM464" s="95"/>
      <c r="AN464" s="95"/>
      <c r="AO464" s="95"/>
      <c r="AP464" s="95"/>
      <c r="AQ464" s="95"/>
      <c r="AR464" s="95"/>
      <c r="AS464" s="95"/>
      <c r="AT464" s="95"/>
      <c r="AU464" s="95"/>
      <c r="AV464" s="95"/>
      <c r="AW464" s="192">
        <f t="shared" si="6"/>
        <v>6100</v>
      </c>
    </row>
    <row r="465" spans="1:49" ht="15.75" x14ac:dyDescent="0.25">
      <c r="A465" s="95">
        <v>450</v>
      </c>
      <c r="B465" s="95" t="s">
        <v>1164</v>
      </c>
      <c r="C465" s="95" t="s">
        <v>1170</v>
      </c>
      <c r="D465" s="95" t="s">
        <v>1076</v>
      </c>
      <c r="E465" s="95">
        <v>1</v>
      </c>
      <c r="F465" s="95" t="s">
        <v>1076</v>
      </c>
      <c r="G465" s="95"/>
      <c r="H465" s="95"/>
      <c r="I465" s="175" t="s">
        <v>1076</v>
      </c>
      <c r="J465" s="176">
        <v>1</v>
      </c>
      <c r="K465" s="175" t="s">
        <v>1076</v>
      </c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  <c r="AE465" s="95"/>
      <c r="AF465" s="95"/>
      <c r="AG465" s="95"/>
      <c r="AH465" s="95"/>
      <c r="AI465" s="95"/>
      <c r="AJ465" s="95"/>
      <c r="AK465" s="95"/>
      <c r="AL465" s="95"/>
      <c r="AM465" s="95"/>
      <c r="AN465" s="95"/>
      <c r="AO465" s="95"/>
      <c r="AP465" s="95"/>
      <c r="AQ465" s="95"/>
      <c r="AR465" s="95"/>
      <c r="AS465" s="95"/>
      <c r="AT465" s="95"/>
      <c r="AU465" s="95"/>
      <c r="AV465" s="95"/>
      <c r="AW465" s="192">
        <f t="shared" ref="AW465:AW528" si="7">I465*J465</f>
        <v>16200</v>
      </c>
    </row>
    <row r="466" spans="1:49" ht="15.75" x14ac:dyDescent="0.25">
      <c r="A466" s="95">
        <v>451</v>
      </c>
      <c r="B466" s="95" t="s">
        <v>1164</v>
      </c>
      <c r="C466" s="95" t="s">
        <v>1028</v>
      </c>
      <c r="D466" s="95" t="s">
        <v>1171</v>
      </c>
      <c r="E466" s="95">
        <v>1</v>
      </c>
      <c r="F466" s="95" t="s">
        <v>1171</v>
      </c>
      <c r="G466" s="95"/>
      <c r="H466" s="95"/>
      <c r="I466" s="175" t="s">
        <v>1171</v>
      </c>
      <c r="J466" s="176">
        <v>1</v>
      </c>
      <c r="K466" s="175" t="s">
        <v>1171</v>
      </c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5"/>
      <c r="AG466" s="95"/>
      <c r="AH466" s="95"/>
      <c r="AI466" s="95"/>
      <c r="AJ466" s="95"/>
      <c r="AK466" s="95"/>
      <c r="AL466" s="95"/>
      <c r="AM466" s="95"/>
      <c r="AN466" s="95"/>
      <c r="AO466" s="95"/>
      <c r="AP466" s="95"/>
      <c r="AQ466" s="95"/>
      <c r="AR466" s="95"/>
      <c r="AS466" s="95"/>
      <c r="AT466" s="95"/>
      <c r="AU466" s="95"/>
      <c r="AV466" s="95"/>
      <c r="AW466" s="192">
        <f t="shared" si="7"/>
        <v>5300</v>
      </c>
    </row>
    <row r="467" spans="1:49" ht="15.75" x14ac:dyDescent="0.25">
      <c r="A467" s="95">
        <v>452</v>
      </c>
      <c r="B467" s="95" t="s">
        <v>1164</v>
      </c>
      <c r="C467" s="95" t="s">
        <v>1045</v>
      </c>
      <c r="D467" s="95" t="s">
        <v>1017</v>
      </c>
      <c r="E467" s="95">
        <v>1</v>
      </c>
      <c r="F467" s="95" t="s">
        <v>1017</v>
      </c>
      <c r="G467" s="95"/>
      <c r="H467" s="95"/>
      <c r="I467" s="175" t="s">
        <v>1017</v>
      </c>
      <c r="J467" s="176">
        <v>1</v>
      </c>
      <c r="K467" s="175" t="s">
        <v>1017</v>
      </c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  <c r="AE467" s="95"/>
      <c r="AF467" s="95"/>
      <c r="AG467" s="95"/>
      <c r="AH467" s="95"/>
      <c r="AI467" s="95"/>
      <c r="AJ467" s="95"/>
      <c r="AK467" s="95"/>
      <c r="AL467" s="95"/>
      <c r="AM467" s="95"/>
      <c r="AN467" s="95"/>
      <c r="AO467" s="95"/>
      <c r="AP467" s="95"/>
      <c r="AQ467" s="95"/>
      <c r="AR467" s="95"/>
      <c r="AS467" s="95"/>
      <c r="AT467" s="95"/>
      <c r="AU467" s="95"/>
      <c r="AV467" s="95"/>
      <c r="AW467" s="192">
        <f t="shared" si="7"/>
        <v>5000</v>
      </c>
    </row>
    <row r="468" spans="1:49" ht="15.75" x14ac:dyDescent="0.25">
      <c r="A468" s="95">
        <v>453</v>
      </c>
      <c r="B468" s="95" t="s">
        <v>1164</v>
      </c>
      <c r="C468" s="95" t="s">
        <v>1030</v>
      </c>
      <c r="D468" s="95" t="s">
        <v>989</v>
      </c>
      <c r="E468" s="95">
        <v>10</v>
      </c>
      <c r="F468" s="95" t="s">
        <v>1172</v>
      </c>
      <c r="G468" s="95"/>
      <c r="H468" s="95"/>
      <c r="I468" s="175" t="s">
        <v>989</v>
      </c>
      <c r="J468" s="176">
        <v>10</v>
      </c>
      <c r="K468" s="175" t="s">
        <v>1172</v>
      </c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  <c r="AE468" s="95"/>
      <c r="AF468" s="95"/>
      <c r="AG468" s="95"/>
      <c r="AH468" s="95"/>
      <c r="AI468" s="95"/>
      <c r="AJ468" s="95"/>
      <c r="AK468" s="95"/>
      <c r="AL468" s="95"/>
      <c r="AM468" s="95"/>
      <c r="AN468" s="95"/>
      <c r="AO468" s="95"/>
      <c r="AP468" s="95"/>
      <c r="AQ468" s="95"/>
      <c r="AR468" s="95"/>
      <c r="AS468" s="95"/>
      <c r="AT468" s="95"/>
      <c r="AU468" s="95"/>
      <c r="AV468" s="95"/>
      <c r="AW468" s="192">
        <f t="shared" si="7"/>
        <v>40000</v>
      </c>
    </row>
    <row r="469" spans="1:49" ht="15.75" x14ac:dyDescent="0.25">
      <c r="A469" s="95">
        <v>454</v>
      </c>
      <c r="B469" s="95" t="s">
        <v>1164</v>
      </c>
      <c r="C469" s="95" t="s">
        <v>1097</v>
      </c>
      <c r="D469" s="95" t="s">
        <v>988</v>
      </c>
      <c r="E469" s="95">
        <v>10</v>
      </c>
      <c r="F469" s="95" t="s">
        <v>989</v>
      </c>
      <c r="G469" s="95"/>
      <c r="H469" s="95"/>
      <c r="I469" s="175" t="s">
        <v>988</v>
      </c>
      <c r="J469" s="176">
        <v>10</v>
      </c>
      <c r="K469" s="175" t="s">
        <v>989</v>
      </c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  <c r="AE469" s="95"/>
      <c r="AF469" s="95"/>
      <c r="AG469" s="95"/>
      <c r="AH469" s="95"/>
      <c r="AI469" s="95"/>
      <c r="AJ469" s="95"/>
      <c r="AK469" s="95"/>
      <c r="AL469" s="95"/>
      <c r="AM469" s="95"/>
      <c r="AN469" s="95"/>
      <c r="AO469" s="95"/>
      <c r="AP469" s="95"/>
      <c r="AQ469" s="95"/>
      <c r="AR469" s="95"/>
      <c r="AS469" s="95"/>
      <c r="AT469" s="95"/>
      <c r="AU469" s="95"/>
      <c r="AV469" s="95"/>
      <c r="AW469" s="192">
        <f t="shared" si="7"/>
        <v>4000</v>
      </c>
    </row>
    <row r="470" spans="1:49" ht="15.75" x14ac:dyDescent="0.25">
      <c r="A470" s="95">
        <v>455</v>
      </c>
      <c r="B470" s="95" t="s">
        <v>1164</v>
      </c>
      <c r="C470" s="95" t="s">
        <v>1001</v>
      </c>
      <c r="D470" s="95" t="s">
        <v>995</v>
      </c>
      <c r="E470" s="95">
        <v>15</v>
      </c>
      <c r="F470" s="95" t="s">
        <v>1055</v>
      </c>
      <c r="G470" s="95"/>
      <c r="H470" s="95"/>
      <c r="I470" s="175" t="s">
        <v>995</v>
      </c>
      <c r="J470" s="176">
        <v>15</v>
      </c>
      <c r="K470" s="175" t="s">
        <v>1055</v>
      </c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  <c r="AE470" s="95"/>
      <c r="AF470" s="95"/>
      <c r="AG470" s="95"/>
      <c r="AH470" s="95"/>
      <c r="AI470" s="95"/>
      <c r="AJ470" s="95"/>
      <c r="AK470" s="95"/>
      <c r="AL470" s="95"/>
      <c r="AM470" s="95"/>
      <c r="AN470" s="95"/>
      <c r="AO470" s="95"/>
      <c r="AP470" s="95"/>
      <c r="AQ470" s="95"/>
      <c r="AR470" s="95"/>
      <c r="AS470" s="95"/>
      <c r="AT470" s="95"/>
      <c r="AU470" s="95"/>
      <c r="AV470" s="95"/>
      <c r="AW470" s="192">
        <f t="shared" si="7"/>
        <v>4500</v>
      </c>
    </row>
    <row r="471" spans="1:49" ht="15.75" x14ac:dyDescent="0.25">
      <c r="A471" s="95">
        <v>456</v>
      </c>
      <c r="B471" s="95" t="s">
        <v>1164</v>
      </c>
      <c r="C471" s="95" t="s">
        <v>1038</v>
      </c>
      <c r="D471" s="95" t="s">
        <v>1146</v>
      </c>
      <c r="E471" s="95">
        <v>5</v>
      </c>
      <c r="F471" s="95" t="s">
        <v>989</v>
      </c>
      <c r="G471" s="95"/>
      <c r="H471" s="95"/>
      <c r="I471" s="175" t="s">
        <v>1146</v>
      </c>
      <c r="J471" s="176">
        <v>5</v>
      </c>
      <c r="K471" s="175" t="s">
        <v>989</v>
      </c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  <c r="AE471" s="95"/>
      <c r="AF471" s="95"/>
      <c r="AG471" s="95"/>
      <c r="AH471" s="95"/>
      <c r="AI471" s="95"/>
      <c r="AJ471" s="95"/>
      <c r="AK471" s="95"/>
      <c r="AL471" s="95"/>
      <c r="AM471" s="95"/>
      <c r="AN471" s="95"/>
      <c r="AO471" s="95"/>
      <c r="AP471" s="95"/>
      <c r="AQ471" s="95"/>
      <c r="AR471" s="95"/>
      <c r="AS471" s="95"/>
      <c r="AT471" s="95"/>
      <c r="AU471" s="95"/>
      <c r="AV471" s="95"/>
      <c r="AW471" s="192">
        <f t="shared" si="7"/>
        <v>4000</v>
      </c>
    </row>
    <row r="472" spans="1:49" ht="15.75" x14ac:dyDescent="0.25">
      <c r="A472" s="95">
        <v>457</v>
      </c>
      <c r="B472" s="95" t="s">
        <v>1164</v>
      </c>
      <c r="C472" s="95" t="s">
        <v>1038</v>
      </c>
      <c r="D472" s="95" t="s">
        <v>1039</v>
      </c>
      <c r="E472" s="95">
        <v>5</v>
      </c>
      <c r="F472" s="95" t="s">
        <v>982</v>
      </c>
      <c r="G472" s="95"/>
      <c r="H472" s="95"/>
      <c r="I472" s="175" t="s">
        <v>1039</v>
      </c>
      <c r="J472" s="176">
        <v>5</v>
      </c>
      <c r="K472" s="175" t="s">
        <v>982</v>
      </c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  <c r="AE472" s="95"/>
      <c r="AF472" s="95"/>
      <c r="AG472" s="95"/>
      <c r="AH472" s="95"/>
      <c r="AI472" s="95"/>
      <c r="AJ472" s="95"/>
      <c r="AK472" s="95"/>
      <c r="AL472" s="95"/>
      <c r="AM472" s="95"/>
      <c r="AN472" s="95"/>
      <c r="AO472" s="95"/>
      <c r="AP472" s="95"/>
      <c r="AQ472" s="95"/>
      <c r="AR472" s="95"/>
      <c r="AS472" s="95"/>
      <c r="AT472" s="95"/>
      <c r="AU472" s="95"/>
      <c r="AV472" s="95"/>
      <c r="AW472" s="192">
        <f t="shared" si="7"/>
        <v>3500</v>
      </c>
    </row>
    <row r="473" spans="1:49" ht="15.75" x14ac:dyDescent="0.25">
      <c r="A473" s="95">
        <v>458</v>
      </c>
      <c r="B473" s="95" t="s">
        <v>1164</v>
      </c>
      <c r="C473" s="95" t="s">
        <v>994</v>
      </c>
      <c r="D473" s="95" t="s">
        <v>995</v>
      </c>
      <c r="E473" s="95">
        <v>10</v>
      </c>
      <c r="F473" s="95" t="s">
        <v>996</v>
      </c>
      <c r="G473" s="95"/>
      <c r="H473" s="95"/>
      <c r="I473" s="175" t="s">
        <v>995</v>
      </c>
      <c r="J473" s="176">
        <v>10</v>
      </c>
      <c r="K473" s="175" t="s">
        <v>996</v>
      </c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  <c r="AE473" s="95"/>
      <c r="AF473" s="95"/>
      <c r="AG473" s="95"/>
      <c r="AH473" s="95"/>
      <c r="AI473" s="95"/>
      <c r="AJ473" s="95"/>
      <c r="AK473" s="95"/>
      <c r="AL473" s="95"/>
      <c r="AM473" s="95"/>
      <c r="AN473" s="95"/>
      <c r="AO473" s="95"/>
      <c r="AP473" s="95"/>
      <c r="AQ473" s="95"/>
      <c r="AR473" s="95"/>
      <c r="AS473" s="95"/>
      <c r="AT473" s="95"/>
      <c r="AU473" s="95"/>
      <c r="AV473" s="95"/>
      <c r="AW473" s="192">
        <f t="shared" si="7"/>
        <v>3000</v>
      </c>
    </row>
    <row r="474" spans="1:49" ht="15.75" x14ac:dyDescent="0.25">
      <c r="A474" s="95">
        <v>459</v>
      </c>
      <c r="B474" s="95" t="s">
        <v>1164</v>
      </c>
      <c r="C474" s="95" t="s">
        <v>997</v>
      </c>
      <c r="D474" s="95" t="s">
        <v>995</v>
      </c>
      <c r="E474" s="95">
        <v>15</v>
      </c>
      <c r="F474" s="95" t="s">
        <v>1055</v>
      </c>
      <c r="G474" s="95"/>
      <c r="H474" s="95"/>
      <c r="I474" s="175" t="s">
        <v>995</v>
      </c>
      <c r="J474" s="176">
        <v>15</v>
      </c>
      <c r="K474" s="175" t="s">
        <v>1055</v>
      </c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  <c r="AE474" s="95"/>
      <c r="AF474" s="95"/>
      <c r="AG474" s="95"/>
      <c r="AH474" s="95"/>
      <c r="AI474" s="95"/>
      <c r="AJ474" s="95"/>
      <c r="AK474" s="95"/>
      <c r="AL474" s="95"/>
      <c r="AM474" s="95"/>
      <c r="AN474" s="95"/>
      <c r="AO474" s="95"/>
      <c r="AP474" s="95"/>
      <c r="AQ474" s="95"/>
      <c r="AR474" s="95"/>
      <c r="AS474" s="95"/>
      <c r="AT474" s="95"/>
      <c r="AU474" s="95"/>
      <c r="AV474" s="95"/>
      <c r="AW474" s="192">
        <f t="shared" si="7"/>
        <v>4500</v>
      </c>
    </row>
    <row r="475" spans="1:49" ht="15.75" x14ac:dyDescent="0.25">
      <c r="A475" s="95">
        <v>460</v>
      </c>
      <c r="B475" s="95" t="s">
        <v>1164</v>
      </c>
      <c r="C475" s="95" t="s">
        <v>1033</v>
      </c>
      <c r="D475" s="95" t="s">
        <v>988</v>
      </c>
      <c r="E475" s="95">
        <v>15</v>
      </c>
      <c r="F475" s="95" t="s">
        <v>1012</v>
      </c>
      <c r="G475" s="95"/>
      <c r="H475" s="95"/>
      <c r="I475" s="175" t="s">
        <v>988</v>
      </c>
      <c r="J475" s="176">
        <v>15</v>
      </c>
      <c r="K475" s="175" t="s">
        <v>1012</v>
      </c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95"/>
      <c r="AB475" s="95"/>
      <c r="AC475" s="95"/>
      <c r="AD475" s="95"/>
      <c r="AE475" s="95"/>
      <c r="AF475" s="95"/>
      <c r="AG475" s="95"/>
      <c r="AH475" s="95"/>
      <c r="AI475" s="95"/>
      <c r="AJ475" s="95"/>
      <c r="AK475" s="95"/>
      <c r="AL475" s="95"/>
      <c r="AM475" s="95"/>
      <c r="AN475" s="95"/>
      <c r="AO475" s="95"/>
      <c r="AP475" s="95"/>
      <c r="AQ475" s="95"/>
      <c r="AR475" s="95"/>
      <c r="AS475" s="95"/>
      <c r="AT475" s="95"/>
      <c r="AU475" s="95"/>
      <c r="AV475" s="95"/>
      <c r="AW475" s="192">
        <f t="shared" si="7"/>
        <v>6000</v>
      </c>
    </row>
    <row r="476" spans="1:49" ht="15.75" x14ac:dyDescent="0.25">
      <c r="A476" s="95">
        <v>461</v>
      </c>
      <c r="B476" s="95" t="s">
        <v>1164</v>
      </c>
      <c r="C476" s="95" t="s">
        <v>1001</v>
      </c>
      <c r="D476" s="95" t="s">
        <v>995</v>
      </c>
      <c r="E476" s="95">
        <v>30</v>
      </c>
      <c r="F476" s="95" t="s">
        <v>1002</v>
      </c>
      <c r="G476" s="95"/>
      <c r="H476" s="95"/>
      <c r="I476" s="175" t="s">
        <v>995</v>
      </c>
      <c r="J476" s="176">
        <v>30</v>
      </c>
      <c r="K476" s="175" t="s">
        <v>1002</v>
      </c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95"/>
      <c r="AB476" s="95"/>
      <c r="AC476" s="95"/>
      <c r="AD476" s="95"/>
      <c r="AE476" s="95"/>
      <c r="AF476" s="95"/>
      <c r="AG476" s="95"/>
      <c r="AH476" s="95"/>
      <c r="AI476" s="95"/>
      <c r="AJ476" s="95"/>
      <c r="AK476" s="95"/>
      <c r="AL476" s="95"/>
      <c r="AM476" s="95"/>
      <c r="AN476" s="95"/>
      <c r="AO476" s="95"/>
      <c r="AP476" s="95"/>
      <c r="AQ476" s="95"/>
      <c r="AR476" s="95"/>
      <c r="AS476" s="95"/>
      <c r="AT476" s="95"/>
      <c r="AU476" s="95"/>
      <c r="AV476" s="95"/>
      <c r="AW476" s="192">
        <f t="shared" si="7"/>
        <v>9000</v>
      </c>
    </row>
    <row r="477" spans="1:49" ht="15.75" x14ac:dyDescent="0.25">
      <c r="A477" s="95">
        <v>462</v>
      </c>
      <c r="B477" s="95" t="s">
        <v>1164</v>
      </c>
      <c r="C477" s="95" t="s">
        <v>1030</v>
      </c>
      <c r="D477" s="95" t="s">
        <v>989</v>
      </c>
      <c r="E477" s="95">
        <v>10</v>
      </c>
      <c r="F477" s="95" t="s">
        <v>1172</v>
      </c>
      <c r="G477" s="95"/>
      <c r="H477" s="95"/>
      <c r="I477" s="175" t="s">
        <v>989</v>
      </c>
      <c r="J477" s="176">
        <v>10</v>
      </c>
      <c r="K477" s="175" t="s">
        <v>1172</v>
      </c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  <c r="AB477" s="95"/>
      <c r="AC477" s="95"/>
      <c r="AD477" s="95"/>
      <c r="AE477" s="95"/>
      <c r="AF477" s="95"/>
      <c r="AG477" s="95"/>
      <c r="AH477" s="95"/>
      <c r="AI477" s="95"/>
      <c r="AJ477" s="95"/>
      <c r="AK477" s="95"/>
      <c r="AL477" s="95"/>
      <c r="AM477" s="95"/>
      <c r="AN477" s="95"/>
      <c r="AO477" s="95"/>
      <c r="AP477" s="95"/>
      <c r="AQ477" s="95"/>
      <c r="AR477" s="95"/>
      <c r="AS477" s="95"/>
      <c r="AT477" s="95"/>
      <c r="AU477" s="95"/>
      <c r="AV477" s="95"/>
      <c r="AW477" s="192">
        <f t="shared" si="7"/>
        <v>40000</v>
      </c>
    </row>
    <row r="478" spans="1:49" ht="15.75" x14ac:dyDescent="0.25">
      <c r="A478" s="95">
        <v>463</v>
      </c>
      <c r="B478" s="95" t="s">
        <v>1164</v>
      </c>
      <c r="C478" s="95" t="s">
        <v>1013</v>
      </c>
      <c r="D478" s="95" t="s">
        <v>1014</v>
      </c>
      <c r="E478" s="95">
        <v>10</v>
      </c>
      <c r="F478" s="95" t="s">
        <v>1015</v>
      </c>
      <c r="G478" s="95"/>
      <c r="H478" s="95"/>
      <c r="I478" s="175" t="s">
        <v>1014</v>
      </c>
      <c r="J478" s="176">
        <v>10</v>
      </c>
      <c r="K478" s="175" t="s">
        <v>1015</v>
      </c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  <c r="AA478" s="95"/>
      <c r="AB478" s="95"/>
      <c r="AC478" s="95"/>
      <c r="AD478" s="95"/>
      <c r="AE478" s="95"/>
      <c r="AF478" s="95"/>
      <c r="AG478" s="95"/>
      <c r="AH478" s="95"/>
      <c r="AI478" s="95"/>
      <c r="AJ478" s="95"/>
      <c r="AK478" s="95"/>
      <c r="AL478" s="95"/>
      <c r="AM478" s="95"/>
      <c r="AN478" s="95"/>
      <c r="AO478" s="95"/>
      <c r="AP478" s="95"/>
      <c r="AQ478" s="95"/>
      <c r="AR478" s="95"/>
      <c r="AS478" s="95"/>
      <c r="AT478" s="95"/>
      <c r="AU478" s="95"/>
      <c r="AV478" s="95"/>
      <c r="AW478" s="192">
        <f t="shared" si="7"/>
        <v>25000</v>
      </c>
    </row>
    <row r="479" spans="1:49" ht="15.75" x14ac:dyDescent="0.25">
      <c r="A479" s="95">
        <v>464</v>
      </c>
      <c r="B479" s="95" t="s">
        <v>1164</v>
      </c>
      <c r="C479" s="95" t="s">
        <v>1019</v>
      </c>
      <c r="D479" s="95" t="s">
        <v>999</v>
      </c>
      <c r="E479" s="95">
        <v>12</v>
      </c>
      <c r="F479" s="95" t="s">
        <v>1173</v>
      </c>
      <c r="G479" s="95"/>
      <c r="H479" s="95"/>
      <c r="I479" s="175" t="s">
        <v>999</v>
      </c>
      <c r="J479" s="176">
        <v>12</v>
      </c>
      <c r="K479" s="175" t="s">
        <v>1173</v>
      </c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  <c r="AA479" s="95"/>
      <c r="AB479" s="95"/>
      <c r="AC479" s="95"/>
      <c r="AD479" s="95"/>
      <c r="AE479" s="95"/>
      <c r="AF479" s="95"/>
      <c r="AG479" s="95"/>
      <c r="AH479" s="95"/>
      <c r="AI479" s="95"/>
      <c r="AJ479" s="95"/>
      <c r="AK479" s="95"/>
      <c r="AL479" s="95"/>
      <c r="AM479" s="95"/>
      <c r="AN479" s="95"/>
      <c r="AO479" s="95"/>
      <c r="AP479" s="95"/>
      <c r="AQ479" s="95"/>
      <c r="AR479" s="95"/>
      <c r="AS479" s="95"/>
      <c r="AT479" s="95"/>
      <c r="AU479" s="95"/>
      <c r="AV479" s="95"/>
      <c r="AW479" s="192">
        <f t="shared" si="7"/>
        <v>2400</v>
      </c>
    </row>
    <row r="480" spans="1:49" ht="15.75" x14ac:dyDescent="0.25">
      <c r="A480" s="95">
        <v>465</v>
      </c>
      <c r="B480" s="95" t="s">
        <v>1164</v>
      </c>
      <c r="C480" s="95" t="s">
        <v>1019</v>
      </c>
      <c r="D480" s="95" t="s">
        <v>995</v>
      </c>
      <c r="E480" s="95">
        <v>18</v>
      </c>
      <c r="F480" s="95" t="s">
        <v>1061</v>
      </c>
      <c r="G480" s="95"/>
      <c r="H480" s="95"/>
      <c r="I480" s="175" t="s">
        <v>995</v>
      </c>
      <c r="J480" s="176">
        <v>18</v>
      </c>
      <c r="K480" s="175" t="s">
        <v>1061</v>
      </c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  <c r="AA480" s="95"/>
      <c r="AB480" s="95"/>
      <c r="AC480" s="95"/>
      <c r="AD480" s="95"/>
      <c r="AE480" s="95"/>
      <c r="AF480" s="95"/>
      <c r="AG480" s="95"/>
      <c r="AH480" s="95"/>
      <c r="AI480" s="95"/>
      <c r="AJ480" s="95"/>
      <c r="AK480" s="95"/>
      <c r="AL480" s="95"/>
      <c r="AM480" s="95"/>
      <c r="AN480" s="95"/>
      <c r="AO480" s="95"/>
      <c r="AP480" s="95"/>
      <c r="AQ480" s="95"/>
      <c r="AR480" s="95"/>
      <c r="AS480" s="95"/>
      <c r="AT480" s="95"/>
      <c r="AU480" s="95"/>
      <c r="AV480" s="95"/>
      <c r="AW480" s="192">
        <f t="shared" si="7"/>
        <v>5400</v>
      </c>
    </row>
    <row r="481" spans="1:49" ht="15.75" x14ac:dyDescent="0.25">
      <c r="A481" s="95">
        <v>466</v>
      </c>
      <c r="B481" s="95" t="s">
        <v>1164</v>
      </c>
      <c r="C481" s="95" t="s">
        <v>1105</v>
      </c>
      <c r="D481" s="95" t="s">
        <v>1106</v>
      </c>
      <c r="E481" s="95">
        <v>20</v>
      </c>
      <c r="F481" s="95" t="s">
        <v>1139</v>
      </c>
      <c r="G481" s="95"/>
      <c r="H481" s="95"/>
      <c r="I481" s="175" t="s">
        <v>1106</v>
      </c>
      <c r="J481" s="176">
        <v>20</v>
      </c>
      <c r="K481" s="175" t="s">
        <v>1139</v>
      </c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  <c r="AA481" s="95"/>
      <c r="AB481" s="95"/>
      <c r="AC481" s="95"/>
      <c r="AD481" s="95"/>
      <c r="AE481" s="95"/>
      <c r="AF481" s="95"/>
      <c r="AG481" s="95"/>
      <c r="AH481" s="95"/>
      <c r="AI481" s="95"/>
      <c r="AJ481" s="95"/>
      <c r="AK481" s="95"/>
      <c r="AL481" s="95"/>
      <c r="AM481" s="95"/>
      <c r="AN481" s="95"/>
      <c r="AO481" s="95"/>
      <c r="AP481" s="95"/>
      <c r="AQ481" s="95"/>
      <c r="AR481" s="95"/>
      <c r="AS481" s="95"/>
      <c r="AT481" s="95"/>
      <c r="AU481" s="95"/>
      <c r="AV481" s="95"/>
      <c r="AW481" s="192">
        <f t="shared" si="7"/>
        <v>54000</v>
      </c>
    </row>
    <row r="482" spans="1:49" ht="15.75" x14ac:dyDescent="0.25">
      <c r="A482" s="95">
        <v>467</v>
      </c>
      <c r="B482" s="95" t="s">
        <v>1164</v>
      </c>
      <c r="C482" s="95" t="s">
        <v>1001</v>
      </c>
      <c r="D482" s="95" t="s">
        <v>995</v>
      </c>
      <c r="E482" s="95">
        <v>30</v>
      </c>
      <c r="F482" s="95" t="s">
        <v>1002</v>
      </c>
      <c r="G482" s="95"/>
      <c r="H482" s="95"/>
      <c r="I482" s="175" t="s">
        <v>995</v>
      </c>
      <c r="J482" s="176">
        <v>30</v>
      </c>
      <c r="K482" s="175" t="s">
        <v>1002</v>
      </c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  <c r="AA482" s="95"/>
      <c r="AB482" s="95"/>
      <c r="AC482" s="95"/>
      <c r="AD482" s="95"/>
      <c r="AE482" s="95"/>
      <c r="AF482" s="95"/>
      <c r="AG482" s="95"/>
      <c r="AH482" s="95"/>
      <c r="AI482" s="95"/>
      <c r="AJ482" s="95"/>
      <c r="AK482" s="95"/>
      <c r="AL482" s="95"/>
      <c r="AM482" s="95"/>
      <c r="AN482" s="95"/>
      <c r="AO482" s="95"/>
      <c r="AP482" s="95"/>
      <c r="AQ482" s="95"/>
      <c r="AR482" s="95"/>
      <c r="AS482" s="95"/>
      <c r="AT482" s="95"/>
      <c r="AU482" s="95"/>
      <c r="AV482" s="95"/>
      <c r="AW482" s="192">
        <f t="shared" si="7"/>
        <v>9000</v>
      </c>
    </row>
    <row r="483" spans="1:49" ht="15.75" x14ac:dyDescent="0.25">
      <c r="A483" s="95">
        <v>468</v>
      </c>
      <c r="B483" s="95" t="s">
        <v>1164</v>
      </c>
      <c r="C483" s="95" t="s">
        <v>1030</v>
      </c>
      <c r="D483" s="95" t="s">
        <v>989</v>
      </c>
      <c r="E483" s="95">
        <v>10</v>
      </c>
      <c r="F483" s="95" t="s">
        <v>1172</v>
      </c>
      <c r="G483" s="95"/>
      <c r="H483" s="95"/>
      <c r="I483" s="175" t="s">
        <v>989</v>
      </c>
      <c r="J483" s="176">
        <v>10</v>
      </c>
      <c r="K483" s="175" t="s">
        <v>1172</v>
      </c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  <c r="AB483" s="95"/>
      <c r="AC483" s="95"/>
      <c r="AD483" s="95"/>
      <c r="AE483" s="95"/>
      <c r="AF483" s="95"/>
      <c r="AG483" s="95"/>
      <c r="AH483" s="95"/>
      <c r="AI483" s="95"/>
      <c r="AJ483" s="95"/>
      <c r="AK483" s="95"/>
      <c r="AL483" s="95"/>
      <c r="AM483" s="95"/>
      <c r="AN483" s="95"/>
      <c r="AO483" s="95"/>
      <c r="AP483" s="95"/>
      <c r="AQ483" s="95"/>
      <c r="AR483" s="95"/>
      <c r="AS483" s="95"/>
      <c r="AT483" s="95"/>
      <c r="AU483" s="95"/>
      <c r="AV483" s="95"/>
      <c r="AW483" s="192">
        <f t="shared" si="7"/>
        <v>40000</v>
      </c>
    </row>
    <row r="484" spans="1:49" ht="15.75" x14ac:dyDescent="0.25">
      <c r="A484" s="95">
        <v>469</v>
      </c>
      <c r="B484" s="95" t="s">
        <v>1164</v>
      </c>
      <c r="C484" s="95" t="s">
        <v>1021</v>
      </c>
      <c r="D484" s="95" t="s">
        <v>1009</v>
      </c>
      <c r="E484" s="95">
        <v>30</v>
      </c>
      <c r="F484" s="95" t="s">
        <v>1010</v>
      </c>
      <c r="G484" s="95"/>
      <c r="H484" s="95"/>
      <c r="I484" s="175" t="s">
        <v>1009</v>
      </c>
      <c r="J484" s="176">
        <v>30</v>
      </c>
      <c r="K484" s="175" t="s">
        <v>1010</v>
      </c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  <c r="AA484" s="95"/>
      <c r="AB484" s="95"/>
      <c r="AC484" s="95"/>
      <c r="AD484" s="95"/>
      <c r="AE484" s="95"/>
      <c r="AF484" s="95"/>
      <c r="AG484" s="95"/>
      <c r="AH484" s="95"/>
      <c r="AI484" s="95"/>
      <c r="AJ484" s="95"/>
      <c r="AK484" s="95"/>
      <c r="AL484" s="95"/>
      <c r="AM484" s="95"/>
      <c r="AN484" s="95"/>
      <c r="AO484" s="95"/>
      <c r="AP484" s="95"/>
      <c r="AQ484" s="95"/>
      <c r="AR484" s="95"/>
      <c r="AS484" s="95"/>
      <c r="AT484" s="95"/>
      <c r="AU484" s="95"/>
      <c r="AV484" s="95"/>
      <c r="AW484" s="192">
        <f t="shared" si="7"/>
        <v>15000</v>
      </c>
    </row>
    <row r="485" spans="1:49" ht="15.75" x14ac:dyDescent="0.25">
      <c r="A485" s="95">
        <v>470</v>
      </c>
      <c r="B485" s="95" t="s">
        <v>1164</v>
      </c>
      <c r="C485" s="95" t="s">
        <v>1013</v>
      </c>
      <c r="D485" s="95" t="s">
        <v>1014</v>
      </c>
      <c r="E485" s="95">
        <v>10</v>
      </c>
      <c r="F485" s="95" t="s">
        <v>1015</v>
      </c>
      <c r="G485" s="95"/>
      <c r="H485" s="95"/>
      <c r="I485" s="175" t="s">
        <v>1014</v>
      </c>
      <c r="J485" s="176">
        <v>10</v>
      </c>
      <c r="K485" s="175" t="s">
        <v>1015</v>
      </c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  <c r="AB485" s="95"/>
      <c r="AC485" s="95"/>
      <c r="AD485" s="95"/>
      <c r="AE485" s="95"/>
      <c r="AF485" s="95"/>
      <c r="AG485" s="95"/>
      <c r="AH485" s="95"/>
      <c r="AI485" s="95"/>
      <c r="AJ485" s="95"/>
      <c r="AK485" s="95"/>
      <c r="AL485" s="95"/>
      <c r="AM485" s="95"/>
      <c r="AN485" s="95"/>
      <c r="AO485" s="95"/>
      <c r="AP485" s="95"/>
      <c r="AQ485" s="95"/>
      <c r="AR485" s="95"/>
      <c r="AS485" s="95"/>
      <c r="AT485" s="95"/>
      <c r="AU485" s="95"/>
      <c r="AV485" s="95"/>
      <c r="AW485" s="192">
        <f t="shared" si="7"/>
        <v>25000</v>
      </c>
    </row>
    <row r="486" spans="1:49" ht="15.75" x14ac:dyDescent="0.25">
      <c r="A486" s="95">
        <v>471</v>
      </c>
      <c r="B486" s="95" t="s">
        <v>1164</v>
      </c>
      <c r="C486" s="95" t="s">
        <v>1174</v>
      </c>
      <c r="D486" s="95" t="s">
        <v>1175</v>
      </c>
      <c r="E486" s="95">
        <v>1</v>
      </c>
      <c r="F486" s="95" t="s">
        <v>1175</v>
      </c>
      <c r="G486" s="95"/>
      <c r="H486" s="95"/>
      <c r="I486" s="175" t="s">
        <v>1175</v>
      </c>
      <c r="J486" s="176">
        <v>1</v>
      </c>
      <c r="K486" s="175" t="s">
        <v>1175</v>
      </c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  <c r="AA486" s="95"/>
      <c r="AB486" s="95"/>
      <c r="AC486" s="95"/>
      <c r="AD486" s="95"/>
      <c r="AE486" s="95"/>
      <c r="AF486" s="95"/>
      <c r="AG486" s="95"/>
      <c r="AH486" s="95"/>
      <c r="AI486" s="95"/>
      <c r="AJ486" s="95"/>
      <c r="AK486" s="95"/>
      <c r="AL486" s="95"/>
      <c r="AM486" s="95"/>
      <c r="AN486" s="95"/>
      <c r="AO486" s="95"/>
      <c r="AP486" s="95"/>
      <c r="AQ486" s="95"/>
      <c r="AR486" s="95"/>
      <c r="AS486" s="95"/>
      <c r="AT486" s="95"/>
      <c r="AU486" s="95"/>
      <c r="AV486" s="95"/>
      <c r="AW486" s="192">
        <f t="shared" si="7"/>
        <v>37200</v>
      </c>
    </row>
    <row r="487" spans="1:49" ht="15.75" x14ac:dyDescent="0.25">
      <c r="A487" s="95">
        <v>472</v>
      </c>
      <c r="B487" s="95" t="s">
        <v>1164</v>
      </c>
      <c r="C487" s="95" t="s">
        <v>1068</v>
      </c>
      <c r="D487" s="95" t="s">
        <v>995</v>
      </c>
      <c r="E487" s="95">
        <v>10</v>
      </c>
      <c r="F487" s="95" t="s">
        <v>996</v>
      </c>
      <c r="G487" s="95"/>
      <c r="H487" s="95"/>
      <c r="I487" s="175" t="s">
        <v>995</v>
      </c>
      <c r="J487" s="176">
        <v>10</v>
      </c>
      <c r="K487" s="175" t="s">
        <v>996</v>
      </c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  <c r="AA487" s="95"/>
      <c r="AB487" s="95"/>
      <c r="AC487" s="95"/>
      <c r="AD487" s="95"/>
      <c r="AE487" s="95"/>
      <c r="AF487" s="95"/>
      <c r="AG487" s="95"/>
      <c r="AH487" s="95"/>
      <c r="AI487" s="95"/>
      <c r="AJ487" s="95"/>
      <c r="AK487" s="95"/>
      <c r="AL487" s="95"/>
      <c r="AM487" s="95"/>
      <c r="AN487" s="95"/>
      <c r="AO487" s="95"/>
      <c r="AP487" s="95"/>
      <c r="AQ487" s="95"/>
      <c r="AR487" s="95"/>
      <c r="AS487" s="95"/>
      <c r="AT487" s="95"/>
      <c r="AU487" s="95"/>
      <c r="AV487" s="95"/>
      <c r="AW487" s="192">
        <f t="shared" si="7"/>
        <v>3000</v>
      </c>
    </row>
    <row r="488" spans="1:49" ht="15.75" x14ac:dyDescent="0.25">
      <c r="A488" s="95">
        <v>473</v>
      </c>
      <c r="B488" s="95" t="s">
        <v>1164</v>
      </c>
      <c r="C488" s="95" t="s">
        <v>1068</v>
      </c>
      <c r="D488" s="95" t="s">
        <v>995</v>
      </c>
      <c r="E488" s="95">
        <v>10</v>
      </c>
      <c r="F488" s="95" t="s">
        <v>996</v>
      </c>
      <c r="G488" s="95"/>
      <c r="H488" s="95"/>
      <c r="I488" s="175" t="s">
        <v>995</v>
      </c>
      <c r="J488" s="176">
        <v>10</v>
      </c>
      <c r="K488" s="175" t="s">
        <v>996</v>
      </c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  <c r="AA488" s="95"/>
      <c r="AB488" s="95"/>
      <c r="AC488" s="95"/>
      <c r="AD488" s="95"/>
      <c r="AE488" s="95"/>
      <c r="AF488" s="95"/>
      <c r="AG488" s="95"/>
      <c r="AH488" s="95"/>
      <c r="AI488" s="95"/>
      <c r="AJ488" s="95"/>
      <c r="AK488" s="95"/>
      <c r="AL488" s="95"/>
      <c r="AM488" s="95"/>
      <c r="AN488" s="95"/>
      <c r="AO488" s="95"/>
      <c r="AP488" s="95"/>
      <c r="AQ488" s="95"/>
      <c r="AR488" s="95"/>
      <c r="AS488" s="95"/>
      <c r="AT488" s="95"/>
      <c r="AU488" s="95"/>
      <c r="AV488" s="95"/>
      <c r="AW488" s="192">
        <f t="shared" si="7"/>
        <v>3000</v>
      </c>
    </row>
    <row r="489" spans="1:49" ht="15.75" x14ac:dyDescent="0.25">
      <c r="A489" s="95">
        <v>474</v>
      </c>
      <c r="B489" s="95" t="s">
        <v>1164</v>
      </c>
      <c r="C489" s="95" t="s">
        <v>1116</v>
      </c>
      <c r="D489" s="95" t="s">
        <v>1048</v>
      </c>
      <c r="E489" s="95">
        <v>10</v>
      </c>
      <c r="F489" s="95" t="s">
        <v>1012</v>
      </c>
      <c r="G489" s="95"/>
      <c r="H489" s="95"/>
      <c r="I489" s="175" t="s">
        <v>1048</v>
      </c>
      <c r="J489" s="176">
        <v>10</v>
      </c>
      <c r="K489" s="175" t="s">
        <v>1012</v>
      </c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  <c r="AB489" s="95"/>
      <c r="AC489" s="95"/>
      <c r="AD489" s="95"/>
      <c r="AE489" s="95"/>
      <c r="AF489" s="95"/>
      <c r="AG489" s="95"/>
      <c r="AH489" s="95"/>
      <c r="AI489" s="95"/>
      <c r="AJ489" s="95"/>
      <c r="AK489" s="95"/>
      <c r="AL489" s="95"/>
      <c r="AM489" s="95"/>
      <c r="AN489" s="95"/>
      <c r="AO489" s="95"/>
      <c r="AP489" s="95"/>
      <c r="AQ489" s="95"/>
      <c r="AR489" s="95"/>
      <c r="AS489" s="95"/>
      <c r="AT489" s="95"/>
      <c r="AU489" s="95"/>
      <c r="AV489" s="95"/>
      <c r="AW489" s="192">
        <f t="shared" si="7"/>
        <v>6000</v>
      </c>
    </row>
    <row r="490" spans="1:49" ht="15.75" x14ac:dyDescent="0.25">
      <c r="A490" s="95">
        <v>475</v>
      </c>
      <c r="B490" s="95" t="s">
        <v>1164</v>
      </c>
      <c r="C490" s="95" t="s">
        <v>1037</v>
      </c>
      <c r="D490" s="95" t="s">
        <v>1027</v>
      </c>
      <c r="E490" s="95">
        <v>10</v>
      </c>
      <c r="F490" s="95" t="s">
        <v>1010</v>
      </c>
      <c r="G490" s="95"/>
      <c r="H490" s="95"/>
      <c r="I490" s="175" t="s">
        <v>1027</v>
      </c>
      <c r="J490" s="176">
        <v>10</v>
      </c>
      <c r="K490" s="175" t="s">
        <v>1010</v>
      </c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  <c r="AA490" s="95"/>
      <c r="AB490" s="95"/>
      <c r="AC490" s="95"/>
      <c r="AD490" s="95"/>
      <c r="AE490" s="95"/>
      <c r="AF490" s="95"/>
      <c r="AG490" s="95"/>
      <c r="AH490" s="95"/>
      <c r="AI490" s="95"/>
      <c r="AJ490" s="95"/>
      <c r="AK490" s="95"/>
      <c r="AL490" s="95"/>
      <c r="AM490" s="95"/>
      <c r="AN490" s="95"/>
      <c r="AO490" s="95"/>
      <c r="AP490" s="95"/>
      <c r="AQ490" s="95"/>
      <c r="AR490" s="95"/>
      <c r="AS490" s="95"/>
      <c r="AT490" s="95"/>
      <c r="AU490" s="95"/>
      <c r="AV490" s="95"/>
      <c r="AW490" s="192">
        <f t="shared" si="7"/>
        <v>15000</v>
      </c>
    </row>
    <row r="491" spans="1:49" ht="15.75" x14ac:dyDescent="0.25">
      <c r="A491" s="95">
        <v>476</v>
      </c>
      <c r="B491" s="95" t="s">
        <v>1164</v>
      </c>
      <c r="C491" s="95" t="s">
        <v>1018</v>
      </c>
      <c r="D491" s="95" t="s">
        <v>995</v>
      </c>
      <c r="E491" s="95">
        <v>10</v>
      </c>
      <c r="F491" s="95" t="s">
        <v>996</v>
      </c>
      <c r="G491" s="95"/>
      <c r="H491" s="95"/>
      <c r="I491" s="175" t="s">
        <v>995</v>
      </c>
      <c r="J491" s="176">
        <v>10</v>
      </c>
      <c r="K491" s="175" t="s">
        <v>996</v>
      </c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  <c r="AA491" s="95"/>
      <c r="AB491" s="95"/>
      <c r="AC491" s="95"/>
      <c r="AD491" s="95"/>
      <c r="AE491" s="95"/>
      <c r="AF491" s="95"/>
      <c r="AG491" s="95"/>
      <c r="AH491" s="95"/>
      <c r="AI491" s="95"/>
      <c r="AJ491" s="95"/>
      <c r="AK491" s="95"/>
      <c r="AL491" s="95"/>
      <c r="AM491" s="95"/>
      <c r="AN491" s="95"/>
      <c r="AO491" s="95"/>
      <c r="AP491" s="95"/>
      <c r="AQ491" s="95"/>
      <c r="AR491" s="95"/>
      <c r="AS491" s="95"/>
      <c r="AT491" s="95"/>
      <c r="AU491" s="95"/>
      <c r="AV491" s="95"/>
      <c r="AW491" s="192">
        <f t="shared" si="7"/>
        <v>3000</v>
      </c>
    </row>
    <row r="492" spans="1:49" ht="15.75" x14ac:dyDescent="0.25">
      <c r="A492" s="95">
        <v>477</v>
      </c>
      <c r="B492" s="95" t="s">
        <v>1164</v>
      </c>
      <c r="C492" s="95" t="s">
        <v>1068</v>
      </c>
      <c r="D492" s="95" t="s">
        <v>995</v>
      </c>
      <c r="E492" s="95">
        <v>10</v>
      </c>
      <c r="F492" s="95" t="s">
        <v>996</v>
      </c>
      <c r="G492" s="95"/>
      <c r="H492" s="95"/>
      <c r="I492" s="175" t="s">
        <v>995</v>
      </c>
      <c r="J492" s="176">
        <v>10</v>
      </c>
      <c r="K492" s="175" t="s">
        <v>996</v>
      </c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95"/>
      <c r="AB492" s="95"/>
      <c r="AC492" s="95"/>
      <c r="AD492" s="95"/>
      <c r="AE492" s="95"/>
      <c r="AF492" s="95"/>
      <c r="AG492" s="95"/>
      <c r="AH492" s="95"/>
      <c r="AI492" s="95"/>
      <c r="AJ492" s="95"/>
      <c r="AK492" s="95"/>
      <c r="AL492" s="95"/>
      <c r="AM492" s="95"/>
      <c r="AN492" s="95"/>
      <c r="AO492" s="95"/>
      <c r="AP492" s="95"/>
      <c r="AQ492" s="95"/>
      <c r="AR492" s="95"/>
      <c r="AS492" s="95"/>
      <c r="AT492" s="95"/>
      <c r="AU492" s="95"/>
      <c r="AV492" s="95"/>
      <c r="AW492" s="192">
        <f t="shared" si="7"/>
        <v>3000</v>
      </c>
    </row>
    <row r="493" spans="1:49" ht="15.75" x14ac:dyDescent="0.25">
      <c r="A493" s="95">
        <v>478</v>
      </c>
      <c r="B493" s="95" t="s">
        <v>1164</v>
      </c>
      <c r="C493" s="95" t="s">
        <v>1016</v>
      </c>
      <c r="D493" s="95" t="s">
        <v>1009</v>
      </c>
      <c r="E493" s="95">
        <v>10</v>
      </c>
      <c r="F493" s="95" t="s">
        <v>1017</v>
      </c>
      <c r="G493" s="95"/>
      <c r="H493" s="95"/>
      <c r="I493" s="175" t="s">
        <v>1009</v>
      </c>
      <c r="J493" s="176">
        <v>10</v>
      </c>
      <c r="K493" s="175" t="s">
        <v>1017</v>
      </c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  <c r="AB493" s="95"/>
      <c r="AC493" s="95"/>
      <c r="AD493" s="95"/>
      <c r="AE493" s="95"/>
      <c r="AF493" s="95"/>
      <c r="AG493" s="95"/>
      <c r="AH493" s="95"/>
      <c r="AI493" s="95"/>
      <c r="AJ493" s="95"/>
      <c r="AK493" s="95"/>
      <c r="AL493" s="95"/>
      <c r="AM493" s="95"/>
      <c r="AN493" s="95"/>
      <c r="AO493" s="95"/>
      <c r="AP493" s="95"/>
      <c r="AQ493" s="95"/>
      <c r="AR493" s="95"/>
      <c r="AS493" s="95"/>
      <c r="AT493" s="95"/>
      <c r="AU493" s="95"/>
      <c r="AV493" s="95"/>
      <c r="AW493" s="192">
        <f t="shared" si="7"/>
        <v>5000</v>
      </c>
    </row>
    <row r="494" spans="1:49" ht="15.75" x14ac:dyDescent="0.25">
      <c r="A494" s="95">
        <v>479</v>
      </c>
      <c r="B494" s="95" t="s">
        <v>1164</v>
      </c>
      <c r="C494" s="95" t="s">
        <v>778</v>
      </c>
      <c r="D494" s="95" t="s">
        <v>1043</v>
      </c>
      <c r="E494" s="95">
        <v>10</v>
      </c>
      <c r="F494" s="95" t="s">
        <v>1002</v>
      </c>
      <c r="G494" s="95"/>
      <c r="H494" s="95"/>
      <c r="I494" s="175" t="s">
        <v>1043</v>
      </c>
      <c r="J494" s="176">
        <v>10</v>
      </c>
      <c r="K494" s="175" t="s">
        <v>1002</v>
      </c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  <c r="AE494" s="95"/>
      <c r="AF494" s="95"/>
      <c r="AG494" s="95"/>
      <c r="AH494" s="95"/>
      <c r="AI494" s="95"/>
      <c r="AJ494" s="95"/>
      <c r="AK494" s="95"/>
      <c r="AL494" s="95"/>
      <c r="AM494" s="95"/>
      <c r="AN494" s="95"/>
      <c r="AO494" s="95"/>
      <c r="AP494" s="95"/>
      <c r="AQ494" s="95"/>
      <c r="AR494" s="95"/>
      <c r="AS494" s="95"/>
      <c r="AT494" s="95"/>
      <c r="AU494" s="95"/>
      <c r="AV494" s="95"/>
      <c r="AW494" s="192">
        <f t="shared" si="7"/>
        <v>9000</v>
      </c>
    </row>
    <row r="495" spans="1:49" ht="15.75" x14ac:dyDescent="0.25">
      <c r="A495" s="95">
        <v>480</v>
      </c>
      <c r="B495" s="95" t="s">
        <v>1164</v>
      </c>
      <c r="C495" s="95" t="s">
        <v>1080</v>
      </c>
      <c r="D495" s="95" t="s">
        <v>995</v>
      </c>
      <c r="E495" s="95">
        <v>10</v>
      </c>
      <c r="F495" s="95" t="s">
        <v>996</v>
      </c>
      <c r="G495" s="95"/>
      <c r="H495" s="95"/>
      <c r="I495" s="175" t="s">
        <v>995</v>
      </c>
      <c r="J495" s="176">
        <v>10</v>
      </c>
      <c r="K495" s="175" t="s">
        <v>996</v>
      </c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  <c r="AA495" s="95"/>
      <c r="AB495" s="95"/>
      <c r="AC495" s="95"/>
      <c r="AD495" s="95"/>
      <c r="AE495" s="95"/>
      <c r="AF495" s="95"/>
      <c r="AG495" s="95"/>
      <c r="AH495" s="95"/>
      <c r="AI495" s="95"/>
      <c r="AJ495" s="95"/>
      <c r="AK495" s="95"/>
      <c r="AL495" s="95"/>
      <c r="AM495" s="95"/>
      <c r="AN495" s="95"/>
      <c r="AO495" s="95"/>
      <c r="AP495" s="95"/>
      <c r="AQ495" s="95"/>
      <c r="AR495" s="95"/>
      <c r="AS495" s="95"/>
      <c r="AT495" s="95"/>
      <c r="AU495" s="95"/>
      <c r="AV495" s="95"/>
      <c r="AW495" s="192">
        <f t="shared" si="7"/>
        <v>3000</v>
      </c>
    </row>
    <row r="496" spans="1:49" ht="15.75" x14ac:dyDescent="0.25">
      <c r="A496" s="95">
        <v>481</v>
      </c>
      <c r="B496" s="95" t="s">
        <v>1164</v>
      </c>
      <c r="C496" s="95" t="s">
        <v>1016</v>
      </c>
      <c r="D496" s="95" t="s">
        <v>1009</v>
      </c>
      <c r="E496" s="95">
        <v>10</v>
      </c>
      <c r="F496" s="95" t="s">
        <v>1017</v>
      </c>
      <c r="G496" s="95"/>
      <c r="H496" s="95"/>
      <c r="I496" s="175" t="s">
        <v>1009</v>
      </c>
      <c r="J496" s="176">
        <v>10</v>
      </c>
      <c r="K496" s="175" t="s">
        <v>1017</v>
      </c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  <c r="AA496" s="95"/>
      <c r="AB496" s="95"/>
      <c r="AC496" s="95"/>
      <c r="AD496" s="95"/>
      <c r="AE496" s="95"/>
      <c r="AF496" s="95"/>
      <c r="AG496" s="95"/>
      <c r="AH496" s="95"/>
      <c r="AI496" s="95"/>
      <c r="AJ496" s="95"/>
      <c r="AK496" s="95"/>
      <c r="AL496" s="95"/>
      <c r="AM496" s="95"/>
      <c r="AN496" s="95"/>
      <c r="AO496" s="95"/>
      <c r="AP496" s="95"/>
      <c r="AQ496" s="95"/>
      <c r="AR496" s="95"/>
      <c r="AS496" s="95"/>
      <c r="AT496" s="95"/>
      <c r="AU496" s="95"/>
      <c r="AV496" s="95"/>
      <c r="AW496" s="192">
        <f t="shared" si="7"/>
        <v>5000</v>
      </c>
    </row>
    <row r="497" spans="1:49" ht="15.75" x14ac:dyDescent="0.25">
      <c r="A497" s="95">
        <v>482</v>
      </c>
      <c r="B497" s="95" t="s">
        <v>1164</v>
      </c>
      <c r="C497" s="95" t="s">
        <v>1176</v>
      </c>
      <c r="D497" s="95" t="s">
        <v>1051</v>
      </c>
      <c r="E497" s="95">
        <v>10</v>
      </c>
      <c r="F497" s="95" t="s">
        <v>1177</v>
      </c>
      <c r="G497" s="95"/>
      <c r="H497" s="95"/>
      <c r="I497" s="175" t="s">
        <v>1051</v>
      </c>
      <c r="J497" s="176">
        <v>10</v>
      </c>
      <c r="K497" s="175" t="s">
        <v>1177</v>
      </c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  <c r="AB497" s="95"/>
      <c r="AC497" s="95"/>
      <c r="AD497" s="95"/>
      <c r="AE497" s="95"/>
      <c r="AF497" s="95"/>
      <c r="AG497" s="95"/>
      <c r="AH497" s="95"/>
      <c r="AI497" s="95"/>
      <c r="AJ497" s="95"/>
      <c r="AK497" s="95"/>
      <c r="AL497" s="95"/>
      <c r="AM497" s="95"/>
      <c r="AN497" s="95"/>
      <c r="AO497" s="95"/>
      <c r="AP497" s="95"/>
      <c r="AQ497" s="95"/>
      <c r="AR497" s="95"/>
      <c r="AS497" s="95"/>
      <c r="AT497" s="95"/>
      <c r="AU497" s="95"/>
      <c r="AV497" s="95"/>
      <c r="AW497" s="192">
        <f t="shared" si="7"/>
        <v>47000</v>
      </c>
    </row>
    <row r="498" spans="1:49" ht="15.75" x14ac:dyDescent="0.25">
      <c r="A498" s="95">
        <v>483</v>
      </c>
      <c r="B498" s="95" t="s">
        <v>1164</v>
      </c>
      <c r="C498" s="95" t="s">
        <v>1041</v>
      </c>
      <c r="D498" s="95" t="s">
        <v>1042</v>
      </c>
      <c r="E498" s="95">
        <v>1</v>
      </c>
      <c r="F498" s="95" t="s">
        <v>1042</v>
      </c>
      <c r="G498" s="95"/>
      <c r="H498" s="95"/>
      <c r="I498" s="175" t="s">
        <v>1042</v>
      </c>
      <c r="J498" s="176">
        <v>1</v>
      </c>
      <c r="K498" s="175" t="s">
        <v>1042</v>
      </c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  <c r="AB498" s="95"/>
      <c r="AC498" s="95"/>
      <c r="AD498" s="95"/>
      <c r="AE498" s="95"/>
      <c r="AF498" s="95"/>
      <c r="AG498" s="95"/>
      <c r="AH498" s="95"/>
      <c r="AI498" s="95"/>
      <c r="AJ498" s="95"/>
      <c r="AK498" s="95"/>
      <c r="AL498" s="95"/>
      <c r="AM498" s="95"/>
      <c r="AN498" s="95"/>
      <c r="AO498" s="95"/>
      <c r="AP498" s="95"/>
      <c r="AQ498" s="95"/>
      <c r="AR498" s="95"/>
      <c r="AS498" s="95"/>
      <c r="AT498" s="95"/>
      <c r="AU498" s="95"/>
      <c r="AV498" s="95"/>
      <c r="AW498" s="192">
        <f t="shared" si="7"/>
        <v>13700</v>
      </c>
    </row>
    <row r="499" spans="1:49" ht="15.75" x14ac:dyDescent="0.25">
      <c r="A499" s="95">
        <v>484</v>
      </c>
      <c r="B499" s="95" t="s">
        <v>1164</v>
      </c>
      <c r="C499" s="95" t="s">
        <v>1033</v>
      </c>
      <c r="D499" s="95" t="s">
        <v>988</v>
      </c>
      <c r="E499" s="95">
        <v>10</v>
      </c>
      <c r="F499" s="95" t="s">
        <v>989</v>
      </c>
      <c r="G499" s="95"/>
      <c r="H499" s="95"/>
      <c r="I499" s="175" t="s">
        <v>988</v>
      </c>
      <c r="J499" s="176">
        <v>10</v>
      </c>
      <c r="K499" s="175" t="s">
        <v>989</v>
      </c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95"/>
      <c r="AB499" s="95"/>
      <c r="AC499" s="95"/>
      <c r="AD499" s="95"/>
      <c r="AE499" s="95"/>
      <c r="AF499" s="95"/>
      <c r="AG499" s="95"/>
      <c r="AH499" s="95"/>
      <c r="AI499" s="95"/>
      <c r="AJ499" s="95"/>
      <c r="AK499" s="95"/>
      <c r="AL499" s="95"/>
      <c r="AM499" s="95"/>
      <c r="AN499" s="95"/>
      <c r="AO499" s="95"/>
      <c r="AP499" s="95"/>
      <c r="AQ499" s="95"/>
      <c r="AR499" s="95"/>
      <c r="AS499" s="95"/>
      <c r="AT499" s="95"/>
      <c r="AU499" s="95"/>
      <c r="AV499" s="95"/>
      <c r="AW499" s="192">
        <f t="shared" si="7"/>
        <v>4000</v>
      </c>
    </row>
    <row r="500" spans="1:49" ht="15.75" x14ac:dyDescent="0.25">
      <c r="A500" s="95">
        <v>485</v>
      </c>
      <c r="B500" s="95" t="s">
        <v>1164</v>
      </c>
      <c r="C500" s="95" t="s">
        <v>1081</v>
      </c>
      <c r="D500" s="95" t="s">
        <v>1160</v>
      </c>
      <c r="E500" s="95">
        <v>1</v>
      </c>
      <c r="F500" s="95" t="s">
        <v>1160</v>
      </c>
      <c r="G500" s="95"/>
      <c r="H500" s="95"/>
      <c r="I500" s="175" t="s">
        <v>1160</v>
      </c>
      <c r="J500" s="176">
        <v>1</v>
      </c>
      <c r="K500" s="175" t="s">
        <v>1160</v>
      </c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  <c r="AA500" s="95"/>
      <c r="AB500" s="95"/>
      <c r="AC500" s="95"/>
      <c r="AD500" s="95"/>
      <c r="AE500" s="95"/>
      <c r="AF500" s="95"/>
      <c r="AG500" s="95"/>
      <c r="AH500" s="95"/>
      <c r="AI500" s="95"/>
      <c r="AJ500" s="95"/>
      <c r="AK500" s="95"/>
      <c r="AL500" s="95"/>
      <c r="AM500" s="95"/>
      <c r="AN500" s="95"/>
      <c r="AO500" s="95"/>
      <c r="AP500" s="95"/>
      <c r="AQ500" s="95"/>
      <c r="AR500" s="95"/>
      <c r="AS500" s="95"/>
      <c r="AT500" s="95"/>
      <c r="AU500" s="95"/>
      <c r="AV500" s="95"/>
      <c r="AW500" s="192">
        <f t="shared" si="7"/>
        <v>33700</v>
      </c>
    </row>
    <row r="501" spans="1:49" ht="15.75" x14ac:dyDescent="0.25">
      <c r="A501" s="95">
        <v>486</v>
      </c>
      <c r="B501" s="95" t="s">
        <v>1164</v>
      </c>
      <c r="C501" s="95" t="s">
        <v>1041</v>
      </c>
      <c r="D501" s="95" t="s">
        <v>1042</v>
      </c>
      <c r="E501" s="95">
        <v>2</v>
      </c>
      <c r="F501" s="95" t="s">
        <v>1178</v>
      </c>
      <c r="G501" s="95"/>
      <c r="H501" s="95"/>
      <c r="I501" s="175" t="s">
        <v>1042</v>
      </c>
      <c r="J501" s="176">
        <v>2</v>
      </c>
      <c r="K501" s="175" t="s">
        <v>1178</v>
      </c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  <c r="AC501" s="95"/>
      <c r="AD501" s="95"/>
      <c r="AE501" s="95"/>
      <c r="AF501" s="95"/>
      <c r="AG501" s="95"/>
      <c r="AH501" s="95"/>
      <c r="AI501" s="95"/>
      <c r="AJ501" s="95"/>
      <c r="AK501" s="95"/>
      <c r="AL501" s="95"/>
      <c r="AM501" s="95"/>
      <c r="AN501" s="95"/>
      <c r="AO501" s="95"/>
      <c r="AP501" s="95"/>
      <c r="AQ501" s="95"/>
      <c r="AR501" s="95"/>
      <c r="AS501" s="95"/>
      <c r="AT501" s="95"/>
      <c r="AU501" s="95"/>
      <c r="AV501" s="95"/>
      <c r="AW501" s="192">
        <f t="shared" si="7"/>
        <v>27400</v>
      </c>
    </row>
    <row r="502" spans="1:49" ht="15.75" x14ac:dyDescent="0.25">
      <c r="A502" s="95">
        <v>487</v>
      </c>
      <c r="B502" s="95" t="s">
        <v>1164</v>
      </c>
      <c r="C502" s="95" t="s">
        <v>1112</v>
      </c>
      <c r="D502" s="95" t="s">
        <v>1113</v>
      </c>
      <c r="E502" s="95">
        <v>2</v>
      </c>
      <c r="F502" s="95" t="s">
        <v>1179</v>
      </c>
      <c r="G502" s="95"/>
      <c r="H502" s="95"/>
      <c r="I502" s="175" t="s">
        <v>1113</v>
      </c>
      <c r="J502" s="176">
        <v>2</v>
      </c>
      <c r="K502" s="175" t="s">
        <v>1179</v>
      </c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  <c r="AA502" s="95"/>
      <c r="AB502" s="95"/>
      <c r="AC502" s="95"/>
      <c r="AD502" s="95"/>
      <c r="AE502" s="95"/>
      <c r="AF502" s="95"/>
      <c r="AG502" s="95"/>
      <c r="AH502" s="95"/>
      <c r="AI502" s="95"/>
      <c r="AJ502" s="95"/>
      <c r="AK502" s="95"/>
      <c r="AL502" s="95"/>
      <c r="AM502" s="95"/>
      <c r="AN502" s="95"/>
      <c r="AO502" s="95"/>
      <c r="AP502" s="95"/>
      <c r="AQ502" s="95"/>
      <c r="AR502" s="95"/>
      <c r="AS502" s="95"/>
      <c r="AT502" s="95"/>
      <c r="AU502" s="95"/>
      <c r="AV502" s="95"/>
      <c r="AW502" s="192">
        <f t="shared" si="7"/>
        <v>9800</v>
      </c>
    </row>
    <row r="503" spans="1:49" ht="15.75" x14ac:dyDescent="0.25">
      <c r="A503" s="95">
        <v>488</v>
      </c>
      <c r="B503" s="95" t="s">
        <v>1164</v>
      </c>
      <c r="C503" s="95" t="s">
        <v>1170</v>
      </c>
      <c r="D503" s="95" t="s">
        <v>1076</v>
      </c>
      <c r="E503" s="95">
        <v>1</v>
      </c>
      <c r="F503" s="95" t="s">
        <v>1076</v>
      </c>
      <c r="G503" s="95"/>
      <c r="H503" s="95"/>
      <c r="I503" s="175" t="s">
        <v>1076</v>
      </c>
      <c r="J503" s="176">
        <v>1</v>
      </c>
      <c r="K503" s="175" t="s">
        <v>1076</v>
      </c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  <c r="AA503" s="95"/>
      <c r="AB503" s="95"/>
      <c r="AC503" s="95"/>
      <c r="AD503" s="95"/>
      <c r="AE503" s="95"/>
      <c r="AF503" s="95"/>
      <c r="AG503" s="95"/>
      <c r="AH503" s="95"/>
      <c r="AI503" s="95"/>
      <c r="AJ503" s="95"/>
      <c r="AK503" s="95"/>
      <c r="AL503" s="95"/>
      <c r="AM503" s="95"/>
      <c r="AN503" s="95"/>
      <c r="AO503" s="95"/>
      <c r="AP503" s="95"/>
      <c r="AQ503" s="95"/>
      <c r="AR503" s="95"/>
      <c r="AS503" s="95"/>
      <c r="AT503" s="95"/>
      <c r="AU503" s="95"/>
      <c r="AV503" s="95"/>
      <c r="AW503" s="192">
        <f t="shared" si="7"/>
        <v>16200</v>
      </c>
    </row>
    <row r="504" spans="1:49" ht="15.75" x14ac:dyDescent="0.25">
      <c r="A504" s="95">
        <v>489</v>
      </c>
      <c r="B504" s="95" t="s">
        <v>1164</v>
      </c>
      <c r="C504" s="95" t="s">
        <v>1028</v>
      </c>
      <c r="D504" s="95" t="s">
        <v>1171</v>
      </c>
      <c r="E504" s="95">
        <v>1</v>
      </c>
      <c r="F504" s="95" t="s">
        <v>1171</v>
      </c>
      <c r="G504" s="95"/>
      <c r="H504" s="95"/>
      <c r="I504" s="175" t="s">
        <v>1171</v>
      </c>
      <c r="J504" s="176">
        <v>1</v>
      </c>
      <c r="K504" s="175" t="s">
        <v>1171</v>
      </c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  <c r="AA504" s="95"/>
      <c r="AB504" s="95"/>
      <c r="AC504" s="95"/>
      <c r="AD504" s="95"/>
      <c r="AE504" s="95"/>
      <c r="AF504" s="95"/>
      <c r="AG504" s="95"/>
      <c r="AH504" s="95"/>
      <c r="AI504" s="95"/>
      <c r="AJ504" s="95"/>
      <c r="AK504" s="95"/>
      <c r="AL504" s="95"/>
      <c r="AM504" s="95"/>
      <c r="AN504" s="95"/>
      <c r="AO504" s="95"/>
      <c r="AP504" s="95"/>
      <c r="AQ504" s="95"/>
      <c r="AR504" s="95"/>
      <c r="AS504" s="95"/>
      <c r="AT504" s="95"/>
      <c r="AU504" s="95"/>
      <c r="AV504" s="95"/>
      <c r="AW504" s="192">
        <f t="shared" si="7"/>
        <v>5300</v>
      </c>
    </row>
    <row r="505" spans="1:49" ht="15.75" x14ac:dyDescent="0.25">
      <c r="A505" s="95">
        <v>490</v>
      </c>
      <c r="B505" s="95" t="s">
        <v>1164</v>
      </c>
      <c r="C505" s="95" t="s">
        <v>1115</v>
      </c>
      <c r="D505" s="95" t="s">
        <v>999</v>
      </c>
      <c r="E505" s="95">
        <v>10</v>
      </c>
      <c r="F505" s="95" t="s">
        <v>1000</v>
      </c>
      <c r="G505" s="95"/>
      <c r="H505" s="95"/>
      <c r="I505" s="175" t="s">
        <v>999</v>
      </c>
      <c r="J505" s="176">
        <v>10</v>
      </c>
      <c r="K505" s="175" t="s">
        <v>1000</v>
      </c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95"/>
      <c r="AB505" s="95"/>
      <c r="AC505" s="95"/>
      <c r="AD505" s="95"/>
      <c r="AE505" s="95"/>
      <c r="AF505" s="95"/>
      <c r="AG505" s="95"/>
      <c r="AH505" s="95"/>
      <c r="AI505" s="95"/>
      <c r="AJ505" s="95"/>
      <c r="AK505" s="95"/>
      <c r="AL505" s="95"/>
      <c r="AM505" s="95"/>
      <c r="AN505" s="95"/>
      <c r="AO505" s="95"/>
      <c r="AP505" s="95"/>
      <c r="AQ505" s="95"/>
      <c r="AR505" s="95"/>
      <c r="AS505" s="95"/>
      <c r="AT505" s="95"/>
      <c r="AU505" s="95"/>
      <c r="AV505" s="95"/>
      <c r="AW505" s="192">
        <f t="shared" si="7"/>
        <v>2000</v>
      </c>
    </row>
    <row r="506" spans="1:49" ht="15.75" x14ac:dyDescent="0.25">
      <c r="A506" s="95">
        <v>491</v>
      </c>
      <c r="B506" s="95" t="s">
        <v>1164</v>
      </c>
      <c r="C506" s="95" t="s">
        <v>778</v>
      </c>
      <c r="D506" s="95" t="s">
        <v>1043</v>
      </c>
      <c r="E506" s="95">
        <v>2</v>
      </c>
      <c r="F506" s="95" t="s">
        <v>1069</v>
      </c>
      <c r="G506" s="95"/>
      <c r="H506" s="95"/>
      <c r="I506" s="175" t="s">
        <v>1043</v>
      </c>
      <c r="J506" s="176">
        <v>2</v>
      </c>
      <c r="K506" s="175" t="s">
        <v>1069</v>
      </c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  <c r="AB506" s="95"/>
      <c r="AC506" s="95"/>
      <c r="AD506" s="95"/>
      <c r="AE506" s="95"/>
      <c r="AF506" s="95"/>
      <c r="AG506" s="95"/>
      <c r="AH506" s="95"/>
      <c r="AI506" s="95"/>
      <c r="AJ506" s="95"/>
      <c r="AK506" s="95"/>
      <c r="AL506" s="95"/>
      <c r="AM506" s="95"/>
      <c r="AN506" s="95"/>
      <c r="AO506" s="95"/>
      <c r="AP506" s="95"/>
      <c r="AQ506" s="95"/>
      <c r="AR506" s="95"/>
      <c r="AS506" s="95"/>
      <c r="AT506" s="95"/>
      <c r="AU506" s="95"/>
      <c r="AV506" s="95"/>
      <c r="AW506" s="192">
        <f t="shared" si="7"/>
        <v>1800</v>
      </c>
    </row>
    <row r="507" spans="1:49" ht="15.75" x14ac:dyDescent="0.25">
      <c r="A507" s="95">
        <v>492</v>
      </c>
      <c r="B507" s="95" t="s">
        <v>1164</v>
      </c>
      <c r="C507" s="95" t="s">
        <v>1058</v>
      </c>
      <c r="D507" s="95" t="s">
        <v>1059</v>
      </c>
      <c r="E507" s="95">
        <v>1</v>
      </c>
      <c r="F507" s="95" t="s">
        <v>1059</v>
      </c>
      <c r="G507" s="95"/>
      <c r="H507" s="95"/>
      <c r="I507" s="175" t="s">
        <v>1059</v>
      </c>
      <c r="J507" s="176">
        <v>1</v>
      </c>
      <c r="K507" s="175" t="s">
        <v>1059</v>
      </c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  <c r="AB507" s="95"/>
      <c r="AC507" s="95"/>
      <c r="AD507" s="95"/>
      <c r="AE507" s="95"/>
      <c r="AF507" s="95"/>
      <c r="AG507" s="95"/>
      <c r="AH507" s="95"/>
      <c r="AI507" s="95"/>
      <c r="AJ507" s="95"/>
      <c r="AK507" s="95"/>
      <c r="AL507" s="95"/>
      <c r="AM507" s="95"/>
      <c r="AN507" s="95"/>
      <c r="AO507" s="95"/>
      <c r="AP507" s="95"/>
      <c r="AQ507" s="95"/>
      <c r="AR507" s="95"/>
      <c r="AS507" s="95"/>
      <c r="AT507" s="95"/>
      <c r="AU507" s="95"/>
      <c r="AV507" s="95"/>
      <c r="AW507" s="192">
        <f t="shared" si="7"/>
        <v>20200</v>
      </c>
    </row>
    <row r="508" spans="1:49" ht="15.75" x14ac:dyDescent="0.25">
      <c r="A508" s="95">
        <v>493</v>
      </c>
      <c r="B508" s="95" t="s">
        <v>1164</v>
      </c>
      <c r="C508" s="95" t="s">
        <v>1030</v>
      </c>
      <c r="D508" s="95" t="s">
        <v>989</v>
      </c>
      <c r="E508" s="95">
        <v>10</v>
      </c>
      <c r="F508" s="95" t="s">
        <v>1172</v>
      </c>
      <c r="G508" s="95"/>
      <c r="H508" s="95"/>
      <c r="I508" s="175" t="s">
        <v>989</v>
      </c>
      <c r="J508" s="176">
        <v>10</v>
      </c>
      <c r="K508" s="175" t="s">
        <v>1172</v>
      </c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  <c r="AA508" s="95"/>
      <c r="AB508" s="95"/>
      <c r="AC508" s="95"/>
      <c r="AD508" s="95"/>
      <c r="AE508" s="95"/>
      <c r="AF508" s="95"/>
      <c r="AG508" s="95"/>
      <c r="AH508" s="95"/>
      <c r="AI508" s="95"/>
      <c r="AJ508" s="95"/>
      <c r="AK508" s="95"/>
      <c r="AL508" s="95"/>
      <c r="AM508" s="95"/>
      <c r="AN508" s="95"/>
      <c r="AO508" s="95"/>
      <c r="AP508" s="95"/>
      <c r="AQ508" s="95"/>
      <c r="AR508" s="95"/>
      <c r="AS508" s="95"/>
      <c r="AT508" s="95"/>
      <c r="AU508" s="95"/>
      <c r="AV508" s="95"/>
      <c r="AW508" s="192">
        <f t="shared" si="7"/>
        <v>40000</v>
      </c>
    </row>
    <row r="509" spans="1:49" ht="15.75" x14ac:dyDescent="0.25">
      <c r="A509" s="95">
        <v>494</v>
      </c>
      <c r="B509" s="95" t="s">
        <v>1164</v>
      </c>
      <c r="C509" s="95" t="s">
        <v>1016</v>
      </c>
      <c r="D509" s="95" t="s">
        <v>1009</v>
      </c>
      <c r="E509" s="95">
        <v>10</v>
      </c>
      <c r="F509" s="95" t="s">
        <v>1017</v>
      </c>
      <c r="G509" s="95"/>
      <c r="H509" s="95"/>
      <c r="I509" s="175" t="s">
        <v>1009</v>
      </c>
      <c r="J509" s="176">
        <v>10</v>
      </c>
      <c r="K509" s="175" t="s">
        <v>1017</v>
      </c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  <c r="AA509" s="95"/>
      <c r="AB509" s="95"/>
      <c r="AC509" s="95"/>
      <c r="AD509" s="95"/>
      <c r="AE509" s="95"/>
      <c r="AF509" s="95"/>
      <c r="AG509" s="95"/>
      <c r="AH509" s="95"/>
      <c r="AI509" s="95"/>
      <c r="AJ509" s="95"/>
      <c r="AK509" s="95"/>
      <c r="AL509" s="95"/>
      <c r="AM509" s="95"/>
      <c r="AN509" s="95"/>
      <c r="AO509" s="95"/>
      <c r="AP509" s="95"/>
      <c r="AQ509" s="95"/>
      <c r="AR509" s="95"/>
      <c r="AS509" s="95"/>
      <c r="AT509" s="95"/>
      <c r="AU509" s="95"/>
      <c r="AV509" s="95"/>
      <c r="AW509" s="192">
        <f t="shared" si="7"/>
        <v>5000</v>
      </c>
    </row>
    <row r="510" spans="1:49" ht="15.75" x14ac:dyDescent="0.25">
      <c r="A510" s="95">
        <v>495</v>
      </c>
      <c r="B510" s="95" t="s">
        <v>1164</v>
      </c>
      <c r="C510" s="95" t="s">
        <v>990</v>
      </c>
      <c r="D510" s="95" t="s">
        <v>988</v>
      </c>
      <c r="E510" s="95">
        <v>10</v>
      </c>
      <c r="F510" s="95" t="s">
        <v>989</v>
      </c>
      <c r="G510" s="95"/>
      <c r="H510" s="95"/>
      <c r="I510" s="175" t="s">
        <v>988</v>
      </c>
      <c r="J510" s="176">
        <v>10</v>
      </c>
      <c r="K510" s="175" t="s">
        <v>989</v>
      </c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  <c r="AA510" s="95"/>
      <c r="AB510" s="95"/>
      <c r="AC510" s="95"/>
      <c r="AD510" s="95"/>
      <c r="AE510" s="95"/>
      <c r="AF510" s="95"/>
      <c r="AG510" s="95"/>
      <c r="AH510" s="95"/>
      <c r="AI510" s="95"/>
      <c r="AJ510" s="95"/>
      <c r="AK510" s="95"/>
      <c r="AL510" s="95"/>
      <c r="AM510" s="95"/>
      <c r="AN510" s="95"/>
      <c r="AO510" s="95"/>
      <c r="AP510" s="95"/>
      <c r="AQ510" s="95"/>
      <c r="AR510" s="95"/>
      <c r="AS510" s="95"/>
      <c r="AT510" s="95"/>
      <c r="AU510" s="95"/>
      <c r="AV510" s="95"/>
      <c r="AW510" s="192">
        <f t="shared" si="7"/>
        <v>4000</v>
      </c>
    </row>
    <row r="511" spans="1:49" ht="15.75" x14ac:dyDescent="0.25">
      <c r="A511" s="95">
        <v>496</v>
      </c>
      <c r="B511" s="95" t="s">
        <v>1180</v>
      </c>
      <c r="C511" s="95" t="s">
        <v>981</v>
      </c>
      <c r="D511" s="95" t="s">
        <v>982</v>
      </c>
      <c r="E511" s="95">
        <v>10</v>
      </c>
      <c r="F511" s="95" t="s">
        <v>983</v>
      </c>
      <c r="G511" s="95"/>
      <c r="H511" s="95"/>
      <c r="I511" s="175" t="s">
        <v>982</v>
      </c>
      <c r="J511" s="176">
        <v>10</v>
      </c>
      <c r="K511" s="175" t="s">
        <v>983</v>
      </c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  <c r="AA511" s="95"/>
      <c r="AB511" s="95"/>
      <c r="AC511" s="95"/>
      <c r="AD511" s="95"/>
      <c r="AE511" s="95"/>
      <c r="AF511" s="95"/>
      <c r="AG511" s="95"/>
      <c r="AH511" s="95"/>
      <c r="AI511" s="95"/>
      <c r="AJ511" s="95"/>
      <c r="AK511" s="95"/>
      <c r="AL511" s="95"/>
      <c r="AM511" s="95"/>
      <c r="AN511" s="95"/>
      <c r="AO511" s="95"/>
      <c r="AP511" s="95"/>
      <c r="AQ511" s="95"/>
      <c r="AR511" s="95"/>
      <c r="AS511" s="95"/>
      <c r="AT511" s="95"/>
      <c r="AU511" s="95"/>
      <c r="AV511" s="95"/>
      <c r="AW511" s="192">
        <f t="shared" si="7"/>
        <v>35000</v>
      </c>
    </row>
    <row r="512" spans="1:49" ht="15.75" x14ac:dyDescent="0.25">
      <c r="A512" s="95">
        <v>497</v>
      </c>
      <c r="B512" s="95" t="s">
        <v>1180</v>
      </c>
      <c r="C512" s="95" t="s">
        <v>1068</v>
      </c>
      <c r="D512" s="95" t="s">
        <v>995</v>
      </c>
      <c r="E512" s="95">
        <v>10</v>
      </c>
      <c r="F512" s="95" t="s">
        <v>996</v>
      </c>
      <c r="G512" s="95"/>
      <c r="H512" s="95"/>
      <c r="I512" s="175" t="s">
        <v>995</v>
      </c>
      <c r="J512" s="176">
        <v>10</v>
      </c>
      <c r="K512" s="175" t="s">
        <v>996</v>
      </c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  <c r="AA512" s="95"/>
      <c r="AB512" s="95"/>
      <c r="AC512" s="95"/>
      <c r="AD512" s="95"/>
      <c r="AE512" s="95"/>
      <c r="AF512" s="95"/>
      <c r="AG512" s="95"/>
      <c r="AH512" s="95"/>
      <c r="AI512" s="95"/>
      <c r="AJ512" s="95"/>
      <c r="AK512" s="95"/>
      <c r="AL512" s="95"/>
      <c r="AM512" s="95"/>
      <c r="AN512" s="95"/>
      <c r="AO512" s="95"/>
      <c r="AP512" s="95"/>
      <c r="AQ512" s="95"/>
      <c r="AR512" s="95"/>
      <c r="AS512" s="95"/>
      <c r="AT512" s="95"/>
      <c r="AU512" s="95"/>
      <c r="AV512" s="95"/>
      <c r="AW512" s="192">
        <f t="shared" si="7"/>
        <v>3000</v>
      </c>
    </row>
    <row r="513" spans="1:49" ht="15.75" x14ac:dyDescent="0.25">
      <c r="A513" s="95">
        <v>498</v>
      </c>
      <c r="B513" s="95" t="s">
        <v>1180</v>
      </c>
      <c r="C513" s="95" t="s">
        <v>1080</v>
      </c>
      <c r="D513" s="95" t="s">
        <v>995</v>
      </c>
      <c r="E513" s="95">
        <v>10</v>
      </c>
      <c r="F513" s="95" t="s">
        <v>996</v>
      </c>
      <c r="G513" s="95"/>
      <c r="H513" s="95"/>
      <c r="I513" s="175" t="s">
        <v>995</v>
      </c>
      <c r="J513" s="176">
        <v>10</v>
      </c>
      <c r="K513" s="175" t="s">
        <v>996</v>
      </c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  <c r="AA513" s="95"/>
      <c r="AB513" s="95"/>
      <c r="AC513" s="95"/>
      <c r="AD513" s="95"/>
      <c r="AE513" s="95"/>
      <c r="AF513" s="95"/>
      <c r="AG513" s="95"/>
      <c r="AH513" s="95"/>
      <c r="AI513" s="95"/>
      <c r="AJ513" s="95"/>
      <c r="AK513" s="95"/>
      <c r="AL513" s="95"/>
      <c r="AM513" s="95"/>
      <c r="AN513" s="95"/>
      <c r="AO513" s="95"/>
      <c r="AP513" s="95"/>
      <c r="AQ513" s="95"/>
      <c r="AR513" s="95"/>
      <c r="AS513" s="95"/>
      <c r="AT513" s="95"/>
      <c r="AU513" s="95"/>
      <c r="AV513" s="95"/>
      <c r="AW513" s="192">
        <f t="shared" si="7"/>
        <v>3000</v>
      </c>
    </row>
    <row r="514" spans="1:49" ht="15.75" x14ac:dyDescent="0.25">
      <c r="A514" s="95">
        <v>499</v>
      </c>
      <c r="B514" s="95" t="s">
        <v>1180</v>
      </c>
      <c r="C514" s="95" t="s">
        <v>1016</v>
      </c>
      <c r="D514" s="95" t="s">
        <v>1009</v>
      </c>
      <c r="E514" s="95">
        <v>10</v>
      </c>
      <c r="F514" s="95" t="s">
        <v>1017</v>
      </c>
      <c r="G514" s="95"/>
      <c r="H514" s="95"/>
      <c r="I514" s="175" t="s">
        <v>1009</v>
      </c>
      <c r="J514" s="176">
        <v>10</v>
      </c>
      <c r="K514" s="175" t="s">
        <v>1017</v>
      </c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  <c r="AB514" s="95"/>
      <c r="AC514" s="95"/>
      <c r="AD514" s="95"/>
      <c r="AE514" s="95"/>
      <c r="AF514" s="95"/>
      <c r="AG514" s="95"/>
      <c r="AH514" s="95"/>
      <c r="AI514" s="95"/>
      <c r="AJ514" s="95"/>
      <c r="AK514" s="95"/>
      <c r="AL514" s="95"/>
      <c r="AM514" s="95"/>
      <c r="AN514" s="95"/>
      <c r="AO514" s="95"/>
      <c r="AP514" s="95"/>
      <c r="AQ514" s="95"/>
      <c r="AR514" s="95"/>
      <c r="AS514" s="95"/>
      <c r="AT514" s="95"/>
      <c r="AU514" s="95"/>
      <c r="AV514" s="95"/>
      <c r="AW514" s="192">
        <f t="shared" si="7"/>
        <v>5000</v>
      </c>
    </row>
    <row r="515" spans="1:49" ht="15.75" x14ac:dyDescent="0.25">
      <c r="A515" s="95">
        <v>500</v>
      </c>
      <c r="B515" s="95" t="s">
        <v>1180</v>
      </c>
      <c r="C515" s="95" t="s">
        <v>997</v>
      </c>
      <c r="D515" s="95" t="s">
        <v>995</v>
      </c>
      <c r="E515" s="95">
        <v>15</v>
      </c>
      <c r="F515" s="95" t="s">
        <v>1055</v>
      </c>
      <c r="G515" s="95"/>
      <c r="H515" s="95"/>
      <c r="I515" s="175" t="s">
        <v>995</v>
      </c>
      <c r="J515" s="176">
        <v>15</v>
      </c>
      <c r="K515" s="175" t="s">
        <v>1055</v>
      </c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  <c r="AA515" s="95"/>
      <c r="AB515" s="95"/>
      <c r="AC515" s="95"/>
      <c r="AD515" s="95"/>
      <c r="AE515" s="95"/>
      <c r="AF515" s="95"/>
      <c r="AG515" s="95"/>
      <c r="AH515" s="95"/>
      <c r="AI515" s="95"/>
      <c r="AJ515" s="95"/>
      <c r="AK515" s="95"/>
      <c r="AL515" s="95"/>
      <c r="AM515" s="95"/>
      <c r="AN515" s="95"/>
      <c r="AO515" s="95"/>
      <c r="AP515" s="95"/>
      <c r="AQ515" s="95"/>
      <c r="AR515" s="95"/>
      <c r="AS515" s="95"/>
      <c r="AT515" s="95"/>
      <c r="AU515" s="95"/>
      <c r="AV515" s="95"/>
      <c r="AW515" s="192">
        <f t="shared" si="7"/>
        <v>4500</v>
      </c>
    </row>
    <row r="516" spans="1:49" ht="15.75" x14ac:dyDescent="0.25">
      <c r="A516" s="95">
        <v>501</v>
      </c>
      <c r="B516" s="95" t="s">
        <v>1180</v>
      </c>
      <c r="C516" s="95" t="s">
        <v>994</v>
      </c>
      <c r="D516" s="95" t="s">
        <v>995</v>
      </c>
      <c r="E516" s="95">
        <v>10</v>
      </c>
      <c r="F516" s="95" t="s">
        <v>996</v>
      </c>
      <c r="G516" s="95"/>
      <c r="H516" s="95"/>
      <c r="I516" s="175" t="s">
        <v>995</v>
      </c>
      <c r="J516" s="176">
        <v>10</v>
      </c>
      <c r="K516" s="175" t="s">
        <v>996</v>
      </c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  <c r="AB516" s="95"/>
      <c r="AC516" s="95"/>
      <c r="AD516" s="95"/>
      <c r="AE516" s="95"/>
      <c r="AF516" s="95"/>
      <c r="AG516" s="95"/>
      <c r="AH516" s="95"/>
      <c r="AI516" s="95"/>
      <c r="AJ516" s="95"/>
      <c r="AK516" s="95"/>
      <c r="AL516" s="95"/>
      <c r="AM516" s="95"/>
      <c r="AN516" s="95"/>
      <c r="AO516" s="95"/>
      <c r="AP516" s="95"/>
      <c r="AQ516" s="95"/>
      <c r="AR516" s="95"/>
      <c r="AS516" s="95"/>
      <c r="AT516" s="95"/>
      <c r="AU516" s="95"/>
      <c r="AV516" s="95"/>
      <c r="AW516" s="192">
        <f t="shared" si="7"/>
        <v>3000</v>
      </c>
    </row>
    <row r="517" spans="1:49" ht="15.75" x14ac:dyDescent="0.25">
      <c r="A517" s="95">
        <v>502</v>
      </c>
      <c r="B517" s="95" t="s">
        <v>1180</v>
      </c>
      <c r="C517" s="95" t="s">
        <v>1023</v>
      </c>
      <c r="D517" s="95" t="s">
        <v>1009</v>
      </c>
      <c r="E517" s="95">
        <v>30</v>
      </c>
      <c r="F517" s="95" t="s">
        <v>1010</v>
      </c>
      <c r="G517" s="95"/>
      <c r="H517" s="95"/>
      <c r="I517" s="175" t="s">
        <v>1009</v>
      </c>
      <c r="J517" s="176">
        <v>30</v>
      </c>
      <c r="K517" s="175" t="s">
        <v>1010</v>
      </c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  <c r="AA517" s="95"/>
      <c r="AB517" s="95"/>
      <c r="AC517" s="95"/>
      <c r="AD517" s="95"/>
      <c r="AE517" s="95"/>
      <c r="AF517" s="95"/>
      <c r="AG517" s="95"/>
      <c r="AH517" s="95"/>
      <c r="AI517" s="95"/>
      <c r="AJ517" s="95"/>
      <c r="AK517" s="95"/>
      <c r="AL517" s="95"/>
      <c r="AM517" s="95"/>
      <c r="AN517" s="95"/>
      <c r="AO517" s="95"/>
      <c r="AP517" s="95"/>
      <c r="AQ517" s="95"/>
      <c r="AR517" s="95"/>
      <c r="AS517" s="95"/>
      <c r="AT517" s="95"/>
      <c r="AU517" s="95"/>
      <c r="AV517" s="95"/>
      <c r="AW517" s="192">
        <f t="shared" si="7"/>
        <v>15000</v>
      </c>
    </row>
    <row r="518" spans="1:49" ht="15.75" x14ac:dyDescent="0.25">
      <c r="A518" s="95">
        <v>503</v>
      </c>
      <c r="B518" s="95" t="s">
        <v>1180</v>
      </c>
      <c r="C518" s="95" t="s">
        <v>1013</v>
      </c>
      <c r="D518" s="95" t="s">
        <v>1014</v>
      </c>
      <c r="E518" s="95">
        <v>10</v>
      </c>
      <c r="F518" s="95" t="s">
        <v>1015</v>
      </c>
      <c r="G518" s="95"/>
      <c r="H518" s="95"/>
      <c r="I518" s="175" t="s">
        <v>1014</v>
      </c>
      <c r="J518" s="176">
        <v>10</v>
      </c>
      <c r="K518" s="175" t="s">
        <v>1015</v>
      </c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  <c r="AA518" s="95"/>
      <c r="AB518" s="95"/>
      <c r="AC518" s="95"/>
      <c r="AD518" s="95"/>
      <c r="AE518" s="95"/>
      <c r="AF518" s="95"/>
      <c r="AG518" s="95"/>
      <c r="AH518" s="95"/>
      <c r="AI518" s="95"/>
      <c r="AJ518" s="95"/>
      <c r="AK518" s="95"/>
      <c r="AL518" s="95"/>
      <c r="AM518" s="95"/>
      <c r="AN518" s="95"/>
      <c r="AO518" s="95"/>
      <c r="AP518" s="95"/>
      <c r="AQ518" s="95"/>
      <c r="AR518" s="95"/>
      <c r="AS518" s="95"/>
      <c r="AT518" s="95"/>
      <c r="AU518" s="95"/>
      <c r="AV518" s="95"/>
      <c r="AW518" s="192">
        <f t="shared" si="7"/>
        <v>25000</v>
      </c>
    </row>
    <row r="519" spans="1:49" ht="15.75" x14ac:dyDescent="0.25">
      <c r="A519" s="95">
        <v>504</v>
      </c>
      <c r="B519" s="95" t="s">
        <v>1180</v>
      </c>
      <c r="C519" s="95" t="s">
        <v>1038</v>
      </c>
      <c r="D519" s="95" t="s">
        <v>1146</v>
      </c>
      <c r="E519" s="95">
        <v>10</v>
      </c>
      <c r="F519" s="95" t="s">
        <v>1140</v>
      </c>
      <c r="G519" s="95"/>
      <c r="H519" s="95"/>
      <c r="I519" s="175" t="s">
        <v>1146</v>
      </c>
      <c r="J519" s="176">
        <v>10</v>
      </c>
      <c r="K519" s="175" t="s">
        <v>1140</v>
      </c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  <c r="AA519" s="95"/>
      <c r="AB519" s="95"/>
      <c r="AC519" s="95"/>
      <c r="AD519" s="95"/>
      <c r="AE519" s="95"/>
      <c r="AF519" s="95"/>
      <c r="AG519" s="95"/>
      <c r="AH519" s="95"/>
      <c r="AI519" s="95"/>
      <c r="AJ519" s="95"/>
      <c r="AK519" s="95"/>
      <c r="AL519" s="95"/>
      <c r="AM519" s="95"/>
      <c r="AN519" s="95"/>
      <c r="AO519" s="95"/>
      <c r="AP519" s="95"/>
      <c r="AQ519" s="95"/>
      <c r="AR519" s="95"/>
      <c r="AS519" s="95"/>
      <c r="AT519" s="95"/>
      <c r="AU519" s="95"/>
      <c r="AV519" s="95"/>
      <c r="AW519" s="192">
        <f t="shared" si="7"/>
        <v>8000</v>
      </c>
    </row>
    <row r="520" spans="1:49" ht="15.75" x14ac:dyDescent="0.25">
      <c r="A520" s="95">
        <v>505</v>
      </c>
      <c r="B520" s="95" t="s">
        <v>1180</v>
      </c>
      <c r="C520" s="95" t="s">
        <v>1033</v>
      </c>
      <c r="D520" s="95" t="s">
        <v>988</v>
      </c>
      <c r="E520" s="95">
        <v>1</v>
      </c>
      <c r="F520" s="95" t="s">
        <v>988</v>
      </c>
      <c r="G520" s="95"/>
      <c r="H520" s="95"/>
      <c r="I520" s="175" t="s">
        <v>988</v>
      </c>
      <c r="J520" s="176">
        <v>1</v>
      </c>
      <c r="K520" s="175" t="s">
        <v>988</v>
      </c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  <c r="AA520" s="95"/>
      <c r="AB520" s="95"/>
      <c r="AC520" s="95"/>
      <c r="AD520" s="95"/>
      <c r="AE520" s="95"/>
      <c r="AF520" s="95"/>
      <c r="AG520" s="95"/>
      <c r="AH520" s="95"/>
      <c r="AI520" s="95"/>
      <c r="AJ520" s="95"/>
      <c r="AK520" s="95"/>
      <c r="AL520" s="95"/>
      <c r="AM520" s="95"/>
      <c r="AN520" s="95"/>
      <c r="AO520" s="95"/>
      <c r="AP520" s="95"/>
      <c r="AQ520" s="95"/>
      <c r="AR520" s="95"/>
      <c r="AS520" s="95"/>
      <c r="AT520" s="95"/>
      <c r="AU520" s="95"/>
      <c r="AV520" s="95"/>
      <c r="AW520" s="192">
        <f t="shared" si="7"/>
        <v>400</v>
      </c>
    </row>
    <row r="521" spans="1:49" ht="15.75" x14ac:dyDescent="0.25">
      <c r="A521" s="95">
        <v>506</v>
      </c>
      <c r="B521" s="95" t="s">
        <v>1180</v>
      </c>
      <c r="C521" s="95" t="s">
        <v>1087</v>
      </c>
      <c r="D521" s="95" t="s">
        <v>995</v>
      </c>
      <c r="E521" s="95">
        <v>15</v>
      </c>
      <c r="F521" s="95" t="s">
        <v>1055</v>
      </c>
      <c r="G521" s="95"/>
      <c r="H521" s="95"/>
      <c r="I521" s="175" t="s">
        <v>995</v>
      </c>
      <c r="J521" s="176">
        <v>15</v>
      </c>
      <c r="K521" s="175" t="s">
        <v>1055</v>
      </c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  <c r="AA521" s="95"/>
      <c r="AB521" s="95"/>
      <c r="AC521" s="95"/>
      <c r="AD521" s="95"/>
      <c r="AE521" s="95"/>
      <c r="AF521" s="95"/>
      <c r="AG521" s="95"/>
      <c r="AH521" s="95"/>
      <c r="AI521" s="95"/>
      <c r="AJ521" s="95"/>
      <c r="AK521" s="95"/>
      <c r="AL521" s="95"/>
      <c r="AM521" s="95"/>
      <c r="AN521" s="95"/>
      <c r="AO521" s="95"/>
      <c r="AP521" s="95"/>
      <c r="AQ521" s="95"/>
      <c r="AR521" s="95"/>
      <c r="AS521" s="95"/>
      <c r="AT521" s="95"/>
      <c r="AU521" s="95"/>
      <c r="AV521" s="95"/>
      <c r="AW521" s="192">
        <f t="shared" si="7"/>
        <v>4500</v>
      </c>
    </row>
    <row r="522" spans="1:49" ht="15.75" x14ac:dyDescent="0.25">
      <c r="A522" s="95">
        <v>507</v>
      </c>
      <c r="B522" s="95" t="s">
        <v>1180</v>
      </c>
      <c r="C522" s="95" t="s">
        <v>991</v>
      </c>
      <c r="D522" s="95" t="s">
        <v>1069</v>
      </c>
      <c r="E522" s="95">
        <v>10</v>
      </c>
      <c r="F522" s="95" t="s">
        <v>1075</v>
      </c>
      <c r="G522" s="95"/>
      <c r="H522" s="95"/>
      <c r="I522" s="175" t="s">
        <v>1069</v>
      </c>
      <c r="J522" s="176">
        <v>10</v>
      </c>
      <c r="K522" s="175" t="s">
        <v>1075</v>
      </c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  <c r="AA522" s="95"/>
      <c r="AB522" s="95"/>
      <c r="AC522" s="95"/>
      <c r="AD522" s="95"/>
      <c r="AE522" s="95"/>
      <c r="AF522" s="95"/>
      <c r="AG522" s="95"/>
      <c r="AH522" s="95"/>
      <c r="AI522" s="95"/>
      <c r="AJ522" s="95"/>
      <c r="AK522" s="95"/>
      <c r="AL522" s="95"/>
      <c r="AM522" s="95"/>
      <c r="AN522" s="95"/>
      <c r="AO522" s="95"/>
      <c r="AP522" s="95"/>
      <c r="AQ522" s="95"/>
      <c r="AR522" s="95"/>
      <c r="AS522" s="95"/>
      <c r="AT522" s="95"/>
      <c r="AU522" s="95"/>
      <c r="AV522" s="95"/>
      <c r="AW522" s="192">
        <f t="shared" si="7"/>
        <v>18000</v>
      </c>
    </row>
    <row r="523" spans="1:49" ht="15.75" x14ac:dyDescent="0.25">
      <c r="A523" s="95">
        <v>508</v>
      </c>
      <c r="B523" s="95" t="s">
        <v>1180</v>
      </c>
      <c r="C523" s="95" t="s">
        <v>1085</v>
      </c>
      <c r="D523" s="95" t="s">
        <v>1156</v>
      </c>
      <c r="E523" s="95">
        <v>1</v>
      </c>
      <c r="F523" s="95" t="s">
        <v>1156</v>
      </c>
      <c r="G523" s="95"/>
      <c r="H523" s="95"/>
      <c r="I523" s="175" t="s">
        <v>1156</v>
      </c>
      <c r="J523" s="176">
        <v>1</v>
      </c>
      <c r="K523" s="175" t="s">
        <v>1156</v>
      </c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  <c r="AB523" s="95"/>
      <c r="AC523" s="95"/>
      <c r="AD523" s="95"/>
      <c r="AE523" s="95"/>
      <c r="AF523" s="95"/>
      <c r="AG523" s="95"/>
      <c r="AH523" s="95"/>
      <c r="AI523" s="95"/>
      <c r="AJ523" s="95"/>
      <c r="AK523" s="95"/>
      <c r="AL523" s="95"/>
      <c r="AM523" s="95"/>
      <c r="AN523" s="95"/>
      <c r="AO523" s="95"/>
      <c r="AP523" s="95"/>
      <c r="AQ523" s="95"/>
      <c r="AR523" s="95"/>
      <c r="AS523" s="95"/>
      <c r="AT523" s="95"/>
      <c r="AU523" s="95"/>
      <c r="AV523" s="95"/>
      <c r="AW523" s="192">
        <f t="shared" si="7"/>
        <v>8900</v>
      </c>
    </row>
    <row r="524" spans="1:49" ht="15.75" x14ac:dyDescent="0.25">
      <c r="A524" s="95">
        <v>509</v>
      </c>
      <c r="B524" s="95" t="s">
        <v>1180</v>
      </c>
      <c r="C524" s="95" t="s">
        <v>991</v>
      </c>
      <c r="D524" s="95" t="s">
        <v>1069</v>
      </c>
      <c r="E524" s="95">
        <v>10</v>
      </c>
      <c r="F524" s="95" t="s">
        <v>1075</v>
      </c>
      <c r="G524" s="95"/>
      <c r="H524" s="95"/>
      <c r="I524" s="175" t="s">
        <v>1069</v>
      </c>
      <c r="J524" s="176">
        <v>10</v>
      </c>
      <c r="K524" s="175" t="s">
        <v>1075</v>
      </c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  <c r="AA524" s="95"/>
      <c r="AB524" s="95"/>
      <c r="AC524" s="95"/>
      <c r="AD524" s="95"/>
      <c r="AE524" s="95"/>
      <c r="AF524" s="95"/>
      <c r="AG524" s="95"/>
      <c r="AH524" s="95"/>
      <c r="AI524" s="95"/>
      <c r="AJ524" s="95"/>
      <c r="AK524" s="95"/>
      <c r="AL524" s="95"/>
      <c r="AM524" s="95"/>
      <c r="AN524" s="95"/>
      <c r="AO524" s="95"/>
      <c r="AP524" s="95"/>
      <c r="AQ524" s="95"/>
      <c r="AR524" s="95"/>
      <c r="AS524" s="95"/>
      <c r="AT524" s="95"/>
      <c r="AU524" s="95"/>
      <c r="AV524" s="95"/>
      <c r="AW524" s="192">
        <f t="shared" si="7"/>
        <v>18000</v>
      </c>
    </row>
    <row r="525" spans="1:49" ht="15.75" x14ac:dyDescent="0.25">
      <c r="A525" s="95">
        <v>510</v>
      </c>
      <c r="B525" s="95" t="s">
        <v>1180</v>
      </c>
      <c r="C525" s="95" t="s">
        <v>1181</v>
      </c>
      <c r="D525" s="95" t="s">
        <v>1182</v>
      </c>
      <c r="E525" s="95">
        <v>1</v>
      </c>
      <c r="F525" s="95" t="s">
        <v>1182</v>
      </c>
      <c r="G525" s="95"/>
      <c r="H525" s="95"/>
      <c r="I525" s="175" t="s">
        <v>1182</v>
      </c>
      <c r="J525" s="176">
        <v>1</v>
      </c>
      <c r="K525" s="175" t="s">
        <v>1182</v>
      </c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  <c r="AB525" s="95"/>
      <c r="AC525" s="95"/>
      <c r="AD525" s="95"/>
      <c r="AE525" s="95"/>
      <c r="AF525" s="95"/>
      <c r="AG525" s="95"/>
      <c r="AH525" s="95"/>
      <c r="AI525" s="95"/>
      <c r="AJ525" s="95"/>
      <c r="AK525" s="95"/>
      <c r="AL525" s="95"/>
      <c r="AM525" s="95"/>
      <c r="AN525" s="95"/>
      <c r="AO525" s="95"/>
      <c r="AP525" s="95"/>
      <c r="AQ525" s="95"/>
      <c r="AR525" s="95"/>
      <c r="AS525" s="95"/>
      <c r="AT525" s="95"/>
      <c r="AU525" s="95"/>
      <c r="AV525" s="95"/>
      <c r="AW525" s="192">
        <f t="shared" si="7"/>
        <v>16100</v>
      </c>
    </row>
    <row r="526" spans="1:49" ht="15.75" x14ac:dyDescent="0.25">
      <c r="A526" s="95">
        <v>511</v>
      </c>
      <c r="B526" s="95" t="s">
        <v>1180</v>
      </c>
      <c r="C526" s="95" t="s">
        <v>990</v>
      </c>
      <c r="D526" s="95" t="s">
        <v>988</v>
      </c>
      <c r="E526" s="95">
        <v>15</v>
      </c>
      <c r="F526" s="95" t="s">
        <v>1012</v>
      </c>
      <c r="G526" s="95"/>
      <c r="H526" s="95"/>
      <c r="I526" s="175" t="s">
        <v>988</v>
      </c>
      <c r="J526" s="176">
        <v>15</v>
      </c>
      <c r="K526" s="175" t="s">
        <v>1012</v>
      </c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  <c r="AB526" s="95"/>
      <c r="AC526" s="95"/>
      <c r="AD526" s="95"/>
      <c r="AE526" s="95"/>
      <c r="AF526" s="95"/>
      <c r="AG526" s="95"/>
      <c r="AH526" s="95"/>
      <c r="AI526" s="95"/>
      <c r="AJ526" s="95"/>
      <c r="AK526" s="95"/>
      <c r="AL526" s="95"/>
      <c r="AM526" s="95"/>
      <c r="AN526" s="95"/>
      <c r="AO526" s="95"/>
      <c r="AP526" s="95"/>
      <c r="AQ526" s="95"/>
      <c r="AR526" s="95"/>
      <c r="AS526" s="95"/>
      <c r="AT526" s="95"/>
      <c r="AU526" s="95"/>
      <c r="AV526" s="95"/>
      <c r="AW526" s="192">
        <f t="shared" si="7"/>
        <v>6000</v>
      </c>
    </row>
    <row r="527" spans="1:49" ht="15.75" x14ac:dyDescent="0.25">
      <c r="A527" s="95">
        <v>512</v>
      </c>
      <c r="B527" s="95" t="s">
        <v>1180</v>
      </c>
      <c r="C527" s="95" t="s">
        <v>1152</v>
      </c>
      <c r="D527" s="95" t="s">
        <v>1096</v>
      </c>
      <c r="E527" s="95">
        <v>1</v>
      </c>
      <c r="F527" s="95" t="s">
        <v>1096</v>
      </c>
      <c r="G527" s="95"/>
      <c r="H527" s="95"/>
      <c r="I527" s="175" t="s">
        <v>1096</v>
      </c>
      <c r="J527" s="176">
        <v>1</v>
      </c>
      <c r="K527" s="175" t="s">
        <v>1096</v>
      </c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  <c r="AC527" s="95"/>
      <c r="AD527" s="95"/>
      <c r="AE527" s="95"/>
      <c r="AF527" s="95"/>
      <c r="AG527" s="95"/>
      <c r="AH527" s="95"/>
      <c r="AI527" s="95"/>
      <c r="AJ527" s="95"/>
      <c r="AK527" s="95"/>
      <c r="AL527" s="95"/>
      <c r="AM527" s="95"/>
      <c r="AN527" s="95"/>
      <c r="AO527" s="95"/>
      <c r="AP527" s="95"/>
      <c r="AQ527" s="95"/>
      <c r="AR527" s="95"/>
      <c r="AS527" s="95"/>
      <c r="AT527" s="95"/>
      <c r="AU527" s="95"/>
      <c r="AV527" s="95"/>
      <c r="AW527" s="192">
        <f t="shared" si="7"/>
        <v>3300</v>
      </c>
    </row>
    <row r="528" spans="1:49" ht="15.75" x14ac:dyDescent="0.25">
      <c r="A528" s="95">
        <v>513</v>
      </c>
      <c r="B528" s="95" t="s">
        <v>1180</v>
      </c>
      <c r="C528" s="95" t="s">
        <v>1183</v>
      </c>
      <c r="D528" s="95" t="s">
        <v>1184</v>
      </c>
      <c r="E528" s="95">
        <v>1</v>
      </c>
      <c r="F528" s="95" t="s">
        <v>1184</v>
      </c>
      <c r="G528" s="95"/>
      <c r="H528" s="95"/>
      <c r="I528" s="175" t="s">
        <v>1184</v>
      </c>
      <c r="J528" s="176">
        <v>1</v>
      </c>
      <c r="K528" s="175" t="s">
        <v>1184</v>
      </c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  <c r="AB528" s="95"/>
      <c r="AC528" s="95"/>
      <c r="AD528" s="95"/>
      <c r="AE528" s="95"/>
      <c r="AF528" s="95"/>
      <c r="AG528" s="95"/>
      <c r="AH528" s="95"/>
      <c r="AI528" s="95"/>
      <c r="AJ528" s="95"/>
      <c r="AK528" s="95"/>
      <c r="AL528" s="95"/>
      <c r="AM528" s="95"/>
      <c r="AN528" s="95"/>
      <c r="AO528" s="95"/>
      <c r="AP528" s="95"/>
      <c r="AQ528" s="95"/>
      <c r="AR528" s="95"/>
      <c r="AS528" s="95"/>
      <c r="AT528" s="95"/>
      <c r="AU528" s="95"/>
      <c r="AV528" s="95"/>
      <c r="AW528" s="192">
        <f t="shared" si="7"/>
        <v>12800</v>
      </c>
    </row>
    <row r="529" spans="1:49" ht="15.75" x14ac:dyDescent="0.25">
      <c r="A529" s="95">
        <v>514</v>
      </c>
      <c r="B529" s="95" t="s">
        <v>1180</v>
      </c>
      <c r="C529" s="95" t="s">
        <v>1068</v>
      </c>
      <c r="D529" s="95" t="s">
        <v>995</v>
      </c>
      <c r="E529" s="95">
        <v>10</v>
      </c>
      <c r="F529" s="95" t="s">
        <v>996</v>
      </c>
      <c r="G529" s="95"/>
      <c r="H529" s="95"/>
      <c r="I529" s="175" t="s">
        <v>995</v>
      </c>
      <c r="J529" s="176">
        <v>10</v>
      </c>
      <c r="K529" s="175" t="s">
        <v>996</v>
      </c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  <c r="AA529" s="95"/>
      <c r="AB529" s="95"/>
      <c r="AC529" s="95"/>
      <c r="AD529" s="95"/>
      <c r="AE529" s="95"/>
      <c r="AF529" s="95"/>
      <c r="AG529" s="95"/>
      <c r="AH529" s="95"/>
      <c r="AI529" s="95"/>
      <c r="AJ529" s="95"/>
      <c r="AK529" s="95"/>
      <c r="AL529" s="95"/>
      <c r="AM529" s="95"/>
      <c r="AN529" s="95"/>
      <c r="AO529" s="95"/>
      <c r="AP529" s="95"/>
      <c r="AQ529" s="95"/>
      <c r="AR529" s="95"/>
      <c r="AS529" s="95"/>
      <c r="AT529" s="95"/>
      <c r="AU529" s="95"/>
      <c r="AV529" s="95"/>
      <c r="AW529" s="192">
        <f t="shared" ref="AW529:AW592" si="8">I529*J529</f>
        <v>3000</v>
      </c>
    </row>
    <row r="530" spans="1:49" ht="15.75" x14ac:dyDescent="0.25">
      <c r="A530" s="95">
        <v>515</v>
      </c>
      <c r="B530" s="95" t="s">
        <v>1180</v>
      </c>
      <c r="C530" s="95" t="s">
        <v>1013</v>
      </c>
      <c r="D530" s="95" t="s">
        <v>996</v>
      </c>
      <c r="E530" s="95">
        <v>10</v>
      </c>
      <c r="F530" s="95" t="s">
        <v>1022</v>
      </c>
      <c r="G530" s="95"/>
      <c r="H530" s="95"/>
      <c r="I530" s="175" t="s">
        <v>996</v>
      </c>
      <c r="J530" s="176">
        <v>10</v>
      </c>
      <c r="K530" s="175" t="s">
        <v>1022</v>
      </c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  <c r="AA530" s="95"/>
      <c r="AB530" s="95"/>
      <c r="AC530" s="95"/>
      <c r="AD530" s="95"/>
      <c r="AE530" s="95"/>
      <c r="AF530" s="95"/>
      <c r="AG530" s="95"/>
      <c r="AH530" s="95"/>
      <c r="AI530" s="95"/>
      <c r="AJ530" s="95"/>
      <c r="AK530" s="95"/>
      <c r="AL530" s="95"/>
      <c r="AM530" s="95"/>
      <c r="AN530" s="95"/>
      <c r="AO530" s="95"/>
      <c r="AP530" s="95"/>
      <c r="AQ530" s="95"/>
      <c r="AR530" s="95"/>
      <c r="AS530" s="95"/>
      <c r="AT530" s="95"/>
      <c r="AU530" s="95"/>
      <c r="AV530" s="95"/>
      <c r="AW530" s="192">
        <f t="shared" si="8"/>
        <v>30000</v>
      </c>
    </row>
    <row r="531" spans="1:49" ht="15.75" x14ac:dyDescent="0.25">
      <c r="A531" s="95">
        <v>516</v>
      </c>
      <c r="B531" s="95" t="s">
        <v>1180</v>
      </c>
      <c r="C531" s="95" t="s">
        <v>1018</v>
      </c>
      <c r="D531" s="95" t="s">
        <v>988</v>
      </c>
      <c r="E531" s="95">
        <v>10</v>
      </c>
      <c r="F531" s="95" t="s">
        <v>989</v>
      </c>
      <c r="G531" s="95"/>
      <c r="H531" s="95"/>
      <c r="I531" s="175" t="s">
        <v>988</v>
      </c>
      <c r="J531" s="176">
        <v>10</v>
      </c>
      <c r="K531" s="175" t="s">
        <v>989</v>
      </c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  <c r="AA531" s="95"/>
      <c r="AB531" s="95"/>
      <c r="AC531" s="95"/>
      <c r="AD531" s="95"/>
      <c r="AE531" s="95"/>
      <c r="AF531" s="95"/>
      <c r="AG531" s="95"/>
      <c r="AH531" s="95"/>
      <c r="AI531" s="95"/>
      <c r="AJ531" s="95"/>
      <c r="AK531" s="95"/>
      <c r="AL531" s="95"/>
      <c r="AM531" s="95"/>
      <c r="AN531" s="95"/>
      <c r="AO531" s="95"/>
      <c r="AP531" s="95"/>
      <c r="AQ531" s="95"/>
      <c r="AR531" s="95"/>
      <c r="AS531" s="95"/>
      <c r="AT531" s="95"/>
      <c r="AU531" s="95"/>
      <c r="AV531" s="95"/>
      <c r="AW531" s="192">
        <f t="shared" si="8"/>
        <v>4000</v>
      </c>
    </row>
    <row r="532" spans="1:49" ht="15.75" x14ac:dyDescent="0.25">
      <c r="A532" s="95">
        <v>517</v>
      </c>
      <c r="B532" s="95" t="s">
        <v>1180</v>
      </c>
      <c r="C532" s="95" t="s">
        <v>990</v>
      </c>
      <c r="D532" s="95" t="s">
        <v>988</v>
      </c>
      <c r="E532" s="95">
        <v>10</v>
      </c>
      <c r="F532" s="95" t="s">
        <v>989</v>
      </c>
      <c r="G532" s="95"/>
      <c r="H532" s="95"/>
      <c r="I532" s="175" t="s">
        <v>988</v>
      </c>
      <c r="J532" s="176">
        <v>10</v>
      </c>
      <c r="K532" s="175" t="s">
        <v>989</v>
      </c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  <c r="AA532" s="95"/>
      <c r="AB532" s="95"/>
      <c r="AC532" s="95"/>
      <c r="AD532" s="95"/>
      <c r="AE532" s="95"/>
      <c r="AF532" s="95"/>
      <c r="AG532" s="95"/>
      <c r="AH532" s="95"/>
      <c r="AI532" s="95"/>
      <c r="AJ532" s="95"/>
      <c r="AK532" s="95"/>
      <c r="AL532" s="95"/>
      <c r="AM532" s="95"/>
      <c r="AN532" s="95"/>
      <c r="AO532" s="95"/>
      <c r="AP532" s="95"/>
      <c r="AQ532" s="95"/>
      <c r="AR532" s="95"/>
      <c r="AS532" s="95"/>
      <c r="AT532" s="95"/>
      <c r="AU532" s="95"/>
      <c r="AV532" s="95"/>
      <c r="AW532" s="192">
        <f t="shared" si="8"/>
        <v>4000</v>
      </c>
    </row>
    <row r="533" spans="1:49" ht="15.75" x14ac:dyDescent="0.25">
      <c r="A533" s="95">
        <v>518</v>
      </c>
      <c r="B533" s="95" t="s">
        <v>1180</v>
      </c>
      <c r="C533" s="95" t="s">
        <v>1085</v>
      </c>
      <c r="D533" s="95" t="s">
        <v>1156</v>
      </c>
      <c r="E533" s="95">
        <v>1</v>
      </c>
      <c r="F533" s="95" t="s">
        <v>1156</v>
      </c>
      <c r="G533" s="95"/>
      <c r="H533" s="95"/>
      <c r="I533" s="175" t="s">
        <v>1156</v>
      </c>
      <c r="J533" s="176">
        <v>1</v>
      </c>
      <c r="K533" s="175" t="s">
        <v>1156</v>
      </c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  <c r="AB533" s="95"/>
      <c r="AC533" s="95"/>
      <c r="AD533" s="95"/>
      <c r="AE533" s="95"/>
      <c r="AF533" s="95"/>
      <c r="AG533" s="95"/>
      <c r="AH533" s="95"/>
      <c r="AI533" s="95"/>
      <c r="AJ533" s="95"/>
      <c r="AK533" s="95"/>
      <c r="AL533" s="95"/>
      <c r="AM533" s="95"/>
      <c r="AN533" s="95"/>
      <c r="AO533" s="95"/>
      <c r="AP533" s="95"/>
      <c r="AQ533" s="95"/>
      <c r="AR533" s="95"/>
      <c r="AS533" s="95"/>
      <c r="AT533" s="95"/>
      <c r="AU533" s="95"/>
      <c r="AV533" s="95"/>
      <c r="AW533" s="192">
        <f t="shared" si="8"/>
        <v>8900</v>
      </c>
    </row>
    <row r="534" spans="1:49" ht="15.75" x14ac:dyDescent="0.25">
      <c r="A534" s="95">
        <v>519</v>
      </c>
      <c r="B534" s="95" t="s">
        <v>1180</v>
      </c>
      <c r="C534" s="95" t="s">
        <v>1033</v>
      </c>
      <c r="D534" s="95" t="s">
        <v>988</v>
      </c>
      <c r="E534" s="95">
        <v>10</v>
      </c>
      <c r="F534" s="95" t="s">
        <v>989</v>
      </c>
      <c r="G534" s="95"/>
      <c r="H534" s="95"/>
      <c r="I534" s="175" t="s">
        <v>988</v>
      </c>
      <c r="J534" s="176">
        <v>10</v>
      </c>
      <c r="K534" s="175" t="s">
        <v>989</v>
      </c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  <c r="AA534" s="95"/>
      <c r="AB534" s="95"/>
      <c r="AC534" s="95"/>
      <c r="AD534" s="95"/>
      <c r="AE534" s="95"/>
      <c r="AF534" s="95"/>
      <c r="AG534" s="95"/>
      <c r="AH534" s="95"/>
      <c r="AI534" s="95"/>
      <c r="AJ534" s="95"/>
      <c r="AK534" s="95"/>
      <c r="AL534" s="95"/>
      <c r="AM534" s="95"/>
      <c r="AN534" s="95"/>
      <c r="AO534" s="95"/>
      <c r="AP534" s="95"/>
      <c r="AQ534" s="95"/>
      <c r="AR534" s="95"/>
      <c r="AS534" s="95"/>
      <c r="AT534" s="95"/>
      <c r="AU534" s="95"/>
      <c r="AV534" s="95"/>
      <c r="AW534" s="192">
        <f t="shared" si="8"/>
        <v>4000</v>
      </c>
    </row>
    <row r="535" spans="1:49" ht="15.75" x14ac:dyDescent="0.25">
      <c r="A535" s="95">
        <v>520</v>
      </c>
      <c r="B535" s="95" t="s">
        <v>1180</v>
      </c>
      <c r="C535" s="95" t="s">
        <v>1034</v>
      </c>
      <c r="D535" s="95" t="s">
        <v>1083</v>
      </c>
      <c r="E535" s="95">
        <v>10</v>
      </c>
      <c r="F535" s="95" t="s">
        <v>1084</v>
      </c>
      <c r="G535" s="95"/>
      <c r="H535" s="95"/>
      <c r="I535" s="175" t="s">
        <v>1083</v>
      </c>
      <c r="J535" s="176">
        <v>10</v>
      </c>
      <c r="K535" s="175" t="s">
        <v>1084</v>
      </c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  <c r="AA535" s="95"/>
      <c r="AB535" s="95"/>
      <c r="AC535" s="95"/>
      <c r="AD535" s="95"/>
      <c r="AE535" s="95"/>
      <c r="AF535" s="95"/>
      <c r="AG535" s="95"/>
      <c r="AH535" s="95"/>
      <c r="AI535" s="95"/>
      <c r="AJ535" s="95"/>
      <c r="AK535" s="95"/>
      <c r="AL535" s="95"/>
      <c r="AM535" s="95"/>
      <c r="AN535" s="95"/>
      <c r="AO535" s="95"/>
      <c r="AP535" s="95"/>
      <c r="AQ535" s="95"/>
      <c r="AR535" s="95"/>
      <c r="AS535" s="95"/>
      <c r="AT535" s="95"/>
      <c r="AU535" s="95"/>
      <c r="AV535" s="95"/>
      <c r="AW535" s="192">
        <f t="shared" si="8"/>
        <v>16000</v>
      </c>
    </row>
    <row r="536" spans="1:49" ht="15.75" x14ac:dyDescent="0.25">
      <c r="A536" s="95">
        <v>521</v>
      </c>
      <c r="B536" s="95" t="s">
        <v>1180</v>
      </c>
      <c r="C536" s="95" t="s">
        <v>1047</v>
      </c>
      <c r="D536" s="95" t="s">
        <v>1048</v>
      </c>
      <c r="E536" s="95">
        <v>10</v>
      </c>
      <c r="F536" s="95" t="s">
        <v>1012</v>
      </c>
      <c r="G536" s="95"/>
      <c r="H536" s="95"/>
      <c r="I536" s="175" t="s">
        <v>1048</v>
      </c>
      <c r="J536" s="176">
        <v>10</v>
      </c>
      <c r="K536" s="175" t="s">
        <v>1012</v>
      </c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  <c r="AA536" s="95"/>
      <c r="AB536" s="95"/>
      <c r="AC536" s="95"/>
      <c r="AD536" s="95"/>
      <c r="AE536" s="95"/>
      <c r="AF536" s="95"/>
      <c r="AG536" s="95"/>
      <c r="AH536" s="95"/>
      <c r="AI536" s="95"/>
      <c r="AJ536" s="95"/>
      <c r="AK536" s="95"/>
      <c r="AL536" s="95"/>
      <c r="AM536" s="95"/>
      <c r="AN536" s="95"/>
      <c r="AO536" s="95"/>
      <c r="AP536" s="95"/>
      <c r="AQ536" s="95"/>
      <c r="AR536" s="95"/>
      <c r="AS536" s="95"/>
      <c r="AT536" s="95"/>
      <c r="AU536" s="95"/>
      <c r="AV536" s="95"/>
      <c r="AW536" s="192">
        <f t="shared" si="8"/>
        <v>6000</v>
      </c>
    </row>
    <row r="537" spans="1:49" ht="15.75" x14ac:dyDescent="0.25">
      <c r="A537" s="95">
        <v>522</v>
      </c>
      <c r="B537" s="95" t="s">
        <v>1180</v>
      </c>
      <c r="C537" s="95" t="s">
        <v>1041</v>
      </c>
      <c r="D537" s="95" t="s">
        <v>1042</v>
      </c>
      <c r="E537" s="95">
        <v>1</v>
      </c>
      <c r="F537" s="95" t="s">
        <v>1042</v>
      </c>
      <c r="G537" s="95"/>
      <c r="H537" s="95"/>
      <c r="I537" s="175" t="s">
        <v>1042</v>
      </c>
      <c r="J537" s="176">
        <v>1</v>
      </c>
      <c r="K537" s="175" t="s">
        <v>1042</v>
      </c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  <c r="AA537" s="95"/>
      <c r="AB537" s="95"/>
      <c r="AC537" s="95"/>
      <c r="AD537" s="95"/>
      <c r="AE537" s="95"/>
      <c r="AF537" s="95"/>
      <c r="AG537" s="95"/>
      <c r="AH537" s="95"/>
      <c r="AI537" s="95"/>
      <c r="AJ537" s="95"/>
      <c r="AK537" s="95"/>
      <c r="AL537" s="95"/>
      <c r="AM537" s="95"/>
      <c r="AN537" s="95"/>
      <c r="AO537" s="95"/>
      <c r="AP537" s="95"/>
      <c r="AQ537" s="95"/>
      <c r="AR537" s="95"/>
      <c r="AS537" s="95"/>
      <c r="AT537" s="95"/>
      <c r="AU537" s="95"/>
      <c r="AV537" s="95"/>
      <c r="AW537" s="192">
        <f t="shared" si="8"/>
        <v>13700</v>
      </c>
    </row>
    <row r="538" spans="1:49" ht="15.75" x14ac:dyDescent="0.25">
      <c r="A538" s="95">
        <v>523</v>
      </c>
      <c r="B538" s="95" t="s">
        <v>1180</v>
      </c>
      <c r="C538" s="95" t="s">
        <v>1078</v>
      </c>
      <c r="D538" s="95" t="s">
        <v>999</v>
      </c>
      <c r="E538" s="95">
        <v>10</v>
      </c>
      <c r="F538" s="95" t="s">
        <v>1000</v>
      </c>
      <c r="G538" s="95"/>
      <c r="H538" s="95"/>
      <c r="I538" s="175" t="s">
        <v>999</v>
      </c>
      <c r="J538" s="176">
        <v>10</v>
      </c>
      <c r="K538" s="175" t="s">
        <v>1000</v>
      </c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  <c r="AA538" s="95"/>
      <c r="AB538" s="95"/>
      <c r="AC538" s="95"/>
      <c r="AD538" s="95"/>
      <c r="AE538" s="95"/>
      <c r="AF538" s="95"/>
      <c r="AG538" s="95"/>
      <c r="AH538" s="95"/>
      <c r="AI538" s="95"/>
      <c r="AJ538" s="95"/>
      <c r="AK538" s="95"/>
      <c r="AL538" s="95"/>
      <c r="AM538" s="95"/>
      <c r="AN538" s="95"/>
      <c r="AO538" s="95"/>
      <c r="AP538" s="95"/>
      <c r="AQ538" s="95"/>
      <c r="AR538" s="95"/>
      <c r="AS538" s="95"/>
      <c r="AT538" s="95"/>
      <c r="AU538" s="95"/>
      <c r="AV538" s="95"/>
      <c r="AW538" s="192">
        <f t="shared" si="8"/>
        <v>2000</v>
      </c>
    </row>
    <row r="539" spans="1:49" ht="15.75" x14ac:dyDescent="0.25">
      <c r="A539" s="95">
        <v>524</v>
      </c>
      <c r="B539" s="95" t="s">
        <v>1180</v>
      </c>
      <c r="C539" s="95" t="s">
        <v>1037</v>
      </c>
      <c r="D539" s="95" t="s">
        <v>1027</v>
      </c>
      <c r="E539" s="95">
        <v>10</v>
      </c>
      <c r="F539" s="95" t="s">
        <v>1010</v>
      </c>
      <c r="G539" s="95"/>
      <c r="H539" s="95"/>
      <c r="I539" s="175" t="s">
        <v>1027</v>
      </c>
      <c r="J539" s="176">
        <v>10</v>
      </c>
      <c r="K539" s="175" t="s">
        <v>1010</v>
      </c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  <c r="AA539" s="95"/>
      <c r="AB539" s="95"/>
      <c r="AC539" s="95"/>
      <c r="AD539" s="95"/>
      <c r="AE539" s="95"/>
      <c r="AF539" s="95"/>
      <c r="AG539" s="95"/>
      <c r="AH539" s="95"/>
      <c r="AI539" s="95"/>
      <c r="AJ539" s="95"/>
      <c r="AK539" s="95"/>
      <c r="AL539" s="95"/>
      <c r="AM539" s="95"/>
      <c r="AN539" s="95"/>
      <c r="AO539" s="95"/>
      <c r="AP539" s="95"/>
      <c r="AQ539" s="95"/>
      <c r="AR539" s="95"/>
      <c r="AS539" s="95"/>
      <c r="AT539" s="95"/>
      <c r="AU539" s="95"/>
      <c r="AV539" s="95"/>
      <c r="AW539" s="192">
        <f t="shared" si="8"/>
        <v>15000</v>
      </c>
    </row>
    <row r="540" spans="1:49" ht="15.75" x14ac:dyDescent="0.25">
      <c r="A540" s="95">
        <v>525</v>
      </c>
      <c r="B540" s="95" t="s">
        <v>1180</v>
      </c>
      <c r="C540" s="95" t="s">
        <v>997</v>
      </c>
      <c r="D540" s="95" t="s">
        <v>995</v>
      </c>
      <c r="E540" s="95">
        <v>10</v>
      </c>
      <c r="F540" s="95" t="s">
        <v>996</v>
      </c>
      <c r="G540" s="95"/>
      <c r="H540" s="95"/>
      <c r="I540" s="175" t="s">
        <v>995</v>
      </c>
      <c r="J540" s="176">
        <v>10</v>
      </c>
      <c r="K540" s="175" t="s">
        <v>996</v>
      </c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  <c r="AB540" s="95"/>
      <c r="AC540" s="95"/>
      <c r="AD540" s="95"/>
      <c r="AE540" s="95"/>
      <c r="AF540" s="95"/>
      <c r="AG540" s="95"/>
      <c r="AH540" s="95"/>
      <c r="AI540" s="95"/>
      <c r="AJ540" s="95"/>
      <c r="AK540" s="95"/>
      <c r="AL540" s="95"/>
      <c r="AM540" s="95"/>
      <c r="AN540" s="95"/>
      <c r="AO540" s="95"/>
      <c r="AP540" s="95"/>
      <c r="AQ540" s="95"/>
      <c r="AR540" s="95"/>
      <c r="AS540" s="95"/>
      <c r="AT540" s="95"/>
      <c r="AU540" s="95"/>
      <c r="AV540" s="95"/>
      <c r="AW540" s="192">
        <f t="shared" si="8"/>
        <v>3000</v>
      </c>
    </row>
    <row r="541" spans="1:49" ht="15.75" x14ac:dyDescent="0.25">
      <c r="A541" s="95">
        <v>526</v>
      </c>
      <c r="B541" s="95" t="s">
        <v>1180</v>
      </c>
      <c r="C541" s="95" t="s">
        <v>1013</v>
      </c>
      <c r="D541" s="95" t="s">
        <v>1014</v>
      </c>
      <c r="E541" s="95">
        <v>10</v>
      </c>
      <c r="F541" s="95" t="s">
        <v>1015</v>
      </c>
      <c r="G541" s="95"/>
      <c r="H541" s="95"/>
      <c r="I541" s="175" t="s">
        <v>1014</v>
      </c>
      <c r="J541" s="176">
        <v>10</v>
      </c>
      <c r="K541" s="175" t="s">
        <v>1015</v>
      </c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  <c r="AA541" s="95"/>
      <c r="AB541" s="95"/>
      <c r="AC541" s="95"/>
      <c r="AD541" s="95"/>
      <c r="AE541" s="95"/>
      <c r="AF541" s="95"/>
      <c r="AG541" s="95"/>
      <c r="AH541" s="95"/>
      <c r="AI541" s="95"/>
      <c r="AJ541" s="95"/>
      <c r="AK541" s="95"/>
      <c r="AL541" s="95"/>
      <c r="AM541" s="95"/>
      <c r="AN541" s="95"/>
      <c r="AO541" s="95"/>
      <c r="AP541" s="95"/>
      <c r="AQ541" s="95"/>
      <c r="AR541" s="95"/>
      <c r="AS541" s="95"/>
      <c r="AT541" s="95"/>
      <c r="AU541" s="95"/>
      <c r="AV541" s="95"/>
      <c r="AW541" s="192">
        <f t="shared" si="8"/>
        <v>25000</v>
      </c>
    </row>
    <row r="542" spans="1:49" ht="15.75" x14ac:dyDescent="0.25">
      <c r="A542" s="95">
        <v>527</v>
      </c>
      <c r="B542" s="95" t="s">
        <v>1180</v>
      </c>
      <c r="C542" s="95" t="s">
        <v>987</v>
      </c>
      <c r="D542" s="95" t="s">
        <v>988</v>
      </c>
      <c r="E542" s="95">
        <v>10</v>
      </c>
      <c r="F542" s="95" t="s">
        <v>989</v>
      </c>
      <c r="G542" s="95"/>
      <c r="H542" s="95"/>
      <c r="I542" s="175" t="s">
        <v>988</v>
      </c>
      <c r="J542" s="176">
        <v>10</v>
      </c>
      <c r="K542" s="175" t="s">
        <v>989</v>
      </c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95"/>
      <c r="AB542" s="95"/>
      <c r="AC542" s="95"/>
      <c r="AD542" s="95"/>
      <c r="AE542" s="95"/>
      <c r="AF542" s="95"/>
      <c r="AG542" s="95"/>
      <c r="AH542" s="95"/>
      <c r="AI542" s="95"/>
      <c r="AJ542" s="95"/>
      <c r="AK542" s="95"/>
      <c r="AL542" s="95"/>
      <c r="AM542" s="95"/>
      <c r="AN542" s="95"/>
      <c r="AO542" s="95"/>
      <c r="AP542" s="95"/>
      <c r="AQ542" s="95"/>
      <c r="AR542" s="95"/>
      <c r="AS542" s="95"/>
      <c r="AT542" s="95"/>
      <c r="AU542" s="95"/>
      <c r="AV542" s="95"/>
      <c r="AW542" s="192">
        <f t="shared" si="8"/>
        <v>4000</v>
      </c>
    </row>
    <row r="543" spans="1:49" ht="15.75" x14ac:dyDescent="0.25">
      <c r="A543" s="95">
        <v>528</v>
      </c>
      <c r="B543" s="95" t="s">
        <v>1180</v>
      </c>
      <c r="C543" s="95" t="s">
        <v>1038</v>
      </c>
      <c r="D543" s="95" t="s">
        <v>1146</v>
      </c>
      <c r="E543" s="95">
        <v>10</v>
      </c>
      <c r="F543" s="95" t="s">
        <v>1140</v>
      </c>
      <c r="G543" s="95"/>
      <c r="H543" s="95"/>
      <c r="I543" s="175" t="s">
        <v>1146</v>
      </c>
      <c r="J543" s="176">
        <v>10</v>
      </c>
      <c r="K543" s="175" t="s">
        <v>1140</v>
      </c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95"/>
      <c r="AB543" s="95"/>
      <c r="AC543" s="95"/>
      <c r="AD543" s="95"/>
      <c r="AE543" s="95"/>
      <c r="AF543" s="95"/>
      <c r="AG543" s="95"/>
      <c r="AH543" s="95"/>
      <c r="AI543" s="95"/>
      <c r="AJ543" s="95"/>
      <c r="AK543" s="95"/>
      <c r="AL543" s="95"/>
      <c r="AM543" s="95"/>
      <c r="AN543" s="95"/>
      <c r="AO543" s="95"/>
      <c r="AP543" s="95"/>
      <c r="AQ543" s="95"/>
      <c r="AR543" s="95"/>
      <c r="AS543" s="95"/>
      <c r="AT543" s="95"/>
      <c r="AU543" s="95"/>
      <c r="AV543" s="95"/>
      <c r="AW543" s="192">
        <f t="shared" si="8"/>
        <v>8000</v>
      </c>
    </row>
    <row r="544" spans="1:49" ht="15.75" x14ac:dyDescent="0.25">
      <c r="A544" s="95">
        <v>529</v>
      </c>
      <c r="B544" s="95" t="s">
        <v>1180</v>
      </c>
      <c r="C544" s="95" t="s">
        <v>1018</v>
      </c>
      <c r="D544" s="95" t="s">
        <v>995</v>
      </c>
      <c r="E544" s="95">
        <v>10</v>
      </c>
      <c r="F544" s="95" t="s">
        <v>996</v>
      </c>
      <c r="G544" s="95"/>
      <c r="H544" s="95"/>
      <c r="I544" s="175" t="s">
        <v>995</v>
      </c>
      <c r="J544" s="176">
        <v>10</v>
      </c>
      <c r="K544" s="175" t="s">
        <v>996</v>
      </c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  <c r="AA544" s="95"/>
      <c r="AB544" s="95"/>
      <c r="AC544" s="95"/>
      <c r="AD544" s="95"/>
      <c r="AE544" s="95"/>
      <c r="AF544" s="95"/>
      <c r="AG544" s="95"/>
      <c r="AH544" s="95"/>
      <c r="AI544" s="95"/>
      <c r="AJ544" s="95"/>
      <c r="AK544" s="95"/>
      <c r="AL544" s="95"/>
      <c r="AM544" s="95"/>
      <c r="AN544" s="95"/>
      <c r="AO544" s="95"/>
      <c r="AP544" s="95"/>
      <c r="AQ544" s="95"/>
      <c r="AR544" s="95"/>
      <c r="AS544" s="95"/>
      <c r="AT544" s="95"/>
      <c r="AU544" s="95"/>
      <c r="AV544" s="95"/>
      <c r="AW544" s="192">
        <f t="shared" si="8"/>
        <v>3000</v>
      </c>
    </row>
    <row r="545" spans="1:49" ht="15.75" x14ac:dyDescent="0.25">
      <c r="A545" s="95">
        <v>530</v>
      </c>
      <c r="B545" s="95" t="s">
        <v>1180</v>
      </c>
      <c r="C545" s="95" t="s">
        <v>984</v>
      </c>
      <c r="D545" s="95" t="s">
        <v>988</v>
      </c>
      <c r="E545" s="95">
        <v>10</v>
      </c>
      <c r="F545" s="95" t="s">
        <v>989</v>
      </c>
      <c r="G545" s="95"/>
      <c r="H545" s="95"/>
      <c r="I545" s="175" t="s">
        <v>988</v>
      </c>
      <c r="J545" s="176">
        <v>10</v>
      </c>
      <c r="K545" s="175" t="s">
        <v>989</v>
      </c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  <c r="AA545" s="95"/>
      <c r="AB545" s="95"/>
      <c r="AC545" s="95"/>
      <c r="AD545" s="95"/>
      <c r="AE545" s="95"/>
      <c r="AF545" s="95"/>
      <c r="AG545" s="95"/>
      <c r="AH545" s="95"/>
      <c r="AI545" s="95"/>
      <c r="AJ545" s="95"/>
      <c r="AK545" s="95"/>
      <c r="AL545" s="95"/>
      <c r="AM545" s="95"/>
      <c r="AN545" s="95"/>
      <c r="AO545" s="95"/>
      <c r="AP545" s="95"/>
      <c r="AQ545" s="95"/>
      <c r="AR545" s="95"/>
      <c r="AS545" s="95"/>
      <c r="AT545" s="95"/>
      <c r="AU545" s="95"/>
      <c r="AV545" s="95"/>
      <c r="AW545" s="192">
        <f t="shared" si="8"/>
        <v>4000</v>
      </c>
    </row>
    <row r="546" spans="1:49" ht="15.75" x14ac:dyDescent="0.25">
      <c r="A546" s="95">
        <v>531</v>
      </c>
      <c r="B546" s="95" t="s">
        <v>1180</v>
      </c>
      <c r="C546" s="95" t="s">
        <v>990</v>
      </c>
      <c r="D546" s="95" t="s">
        <v>988</v>
      </c>
      <c r="E546" s="95">
        <v>10</v>
      </c>
      <c r="F546" s="95" t="s">
        <v>989</v>
      </c>
      <c r="G546" s="95"/>
      <c r="H546" s="95"/>
      <c r="I546" s="175" t="s">
        <v>988</v>
      </c>
      <c r="J546" s="176">
        <v>10</v>
      </c>
      <c r="K546" s="175" t="s">
        <v>989</v>
      </c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  <c r="AA546" s="95"/>
      <c r="AB546" s="95"/>
      <c r="AC546" s="95"/>
      <c r="AD546" s="95"/>
      <c r="AE546" s="95"/>
      <c r="AF546" s="95"/>
      <c r="AG546" s="95"/>
      <c r="AH546" s="95"/>
      <c r="AI546" s="95"/>
      <c r="AJ546" s="95"/>
      <c r="AK546" s="95"/>
      <c r="AL546" s="95"/>
      <c r="AM546" s="95"/>
      <c r="AN546" s="95"/>
      <c r="AO546" s="95"/>
      <c r="AP546" s="95"/>
      <c r="AQ546" s="95"/>
      <c r="AR546" s="95"/>
      <c r="AS546" s="95"/>
      <c r="AT546" s="95"/>
      <c r="AU546" s="95"/>
      <c r="AV546" s="95"/>
      <c r="AW546" s="192">
        <f t="shared" si="8"/>
        <v>4000</v>
      </c>
    </row>
    <row r="547" spans="1:49" ht="15.75" x14ac:dyDescent="0.25">
      <c r="A547" s="95">
        <v>532</v>
      </c>
      <c r="B547" s="95" t="s">
        <v>1180</v>
      </c>
      <c r="C547" s="95" t="s">
        <v>1074</v>
      </c>
      <c r="D547" s="95" t="s">
        <v>1069</v>
      </c>
      <c r="E547" s="95">
        <v>10</v>
      </c>
      <c r="F547" s="95" t="s">
        <v>1075</v>
      </c>
      <c r="G547" s="95"/>
      <c r="H547" s="95"/>
      <c r="I547" s="175" t="s">
        <v>1069</v>
      </c>
      <c r="J547" s="176">
        <v>10</v>
      </c>
      <c r="K547" s="175" t="s">
        <v>1075</v>
      </c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  <c r="AA547" s="95"/>
      <c r="AB547" s="95"/>
      <c r="AC547" s="95"/>
      <c r="AD547" s="95"/>
      <c r="AE547" s="95"/>
      <c r="AF547" s="95"/>
      <c r="AG547" s="95"/>
      <c r="AH547" s="95"/>
      <c r="AI547" s="95"/>
      <c r="AJ547" s="95"/>
      <c r="AK547" s="95"/>
      <c r="AL547" s="95"/>
      <c r="AM547" s="95"/>
      <c r="AN547" s="95"/>
      <c r="AO547" s="95"/>
      <c r="AP547" s="95"/>
      <c r="AQ547" s="95"/>
      <c r="AR547" s="95"/>
      <c r="AS547" s="95"/>
      <c r="AT547" s="95"/>
      <c r="AU547" s="95"/>
      <c r="AV547" s="95"/>
      <c r="AW547" s="192">
        <f t="shared" si="8"/>
        <v>18000</v>
      </c>
    </row>
    <row r="548" spans="1:49" ht="15.75" x14ac:dyDescent="0.25">
      <c r="A548" s="95">
        <v>533</v>
      </c>
      <c r="B548" s="95" t="s">
        <v>1180</v>
      </c>
      <c r="C548" s="95" t="s">
        <v>1034</v>
      </c>
      <c r="D548" s="95" t="s">
        <v>1083</v>
      </c>
      <c r="E548" s="95">
        <v>10</v>
      </c>
      <c r="F548" s="95" t="s">
        <v>1084</v>
      </c>
      <c r="G548" s="95"/>
      <c r="H548" s="95"/>
      <c r="I548" s="175" t="s">
        <v>1083</v>
      </c>
      <c r="J548" s="176">
        <v>10</v>
      </c>
      <c r="K548" s="175" t="s">
        <v>1084</v>
      </c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  <c r="AB548" s="95"/>
      <c r="AC548" s="95"/>
      <c r="AD548" s="95"/>
      <c r="AE548" s="95"/>
      <c r="AF548" s="95"/>
      <c r="AG548" s="95"/>
      <c r="AH548" s="95"/>
      <c r="AI548" s="95"/>
      <c r="AJ548" s="95"/>
      <c r="AK548" s="95"/>
      <c r="AL548" s="95"/>
      <c r="AM548" s="95"/>
      <c r="AN548" s="95"/>
      <c r="AO548" s="95"/>
      <c r="AP548" s="95"/>
      <c r="AQ548" s="95"/>
      <c r="AR548" s="95"/>
      <c r="AS548" s="95"/>
      <c r="AT548" s="95"/>
      <c r="AU548" s="95"/>
      <c r="AV548" s="95"/>
      <c r="AW548" s="192">
        <f t="shared" si="8"/>
        <v>16000</v>
      </c>
    </row>
    <row r="549" spans="1:49" ht="15.75" x14ac:dyDescent="0.25">
      <c r="A549" s="95">
        <v>534</v>
      </c>
      <c r="B549" s="95" t="s">
        <v>1180</v>
      </c>
      <c r="C549" s="95" t="s">
        <v>1085</v>
      </c>
      <c r="D549" s="95" t="s">
        <v>1156</v>
      </c>
      <c r="E549" s="95">
        <v>1</v>
      </c>
      <c r="F549" s="95" t="s">
        <v>1156</v>
      </c>
      <c r="G549" s="95"/>
      <c r="H549" s="95"/>
      <c r="I549" s="175" t="s">
        <v>1156</v>
      </c>
      <c r="J549" s="176">
        <v>1</v>
      </c>
      <c r="K549" s="175" t="s">
        <v>1156</v>
      </c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  <c r="AB549" s="95"/>
      <c r="AC549" s="95"/>
      <c r="AD549" s="95"/>
      <c r="AE549" s="95"/>
      <c r="AF549" s="95"/>
      <c r="AG549" s="95"/>
      <c r="AH549" s="95"/>
      <c r="AI549" s="95"/>
      <c r="AJ549" s="95"/>
      <c r="AK549" s="95"/>
      <c r="AL549" s="95"/>
      <c r="AM549" s="95"/>
      <c r="AN549" s="95"/>
      <c r="AO549" s="95"/>
      <c r="AP549" s="95"/>
      <c r="AQ549" s="95"/>
      <c r="AR549" s="95"/>
      <c r="AS549" s="95"/>
      <c r="AT549" s="95"/>
      <c r="AU549" s="95"/>
      <c r="AV549" s="95"/>
      <c r="AW549" s="192">
        <f t="shared" si="8"/>
        <v>8900</v>
      </c>
    </row>
    <row r="550" spans="1:49" ht="15.75" x14ac:dyDescent="0.25">
      <c r="A550" s="95">
        <v>535</v>
      </c>
      <c r="B550" s="95" t="s">
        <v>1180</v>
      </c>
      <c r="C550" s="95" t="s">
        <v>1018</v>
      </c>
      <c r="D550" s="95" t="s">
        <v>995</v>
      </c>
      <c r="E550" s="95">
        <v>10</v>
      </c>
      <c r="F550" s="95" t="s">
        <v>996</v>
      </c>
      <c r="G550" s="95"/>
      <c r="H550" s="95"/>
      <c r="I550" s="175" t="s">
        <v>995</v>
      </c>
      <c r="J550" s="176">
        <v>10</v>
      </c>
      <c r="K550" s="175" t="s">
        <v>996</v>
      </c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  <c r="AE550" s="95"/>
      <c r="AF550" s="95"/>
      <c r="AG550" s="95"/>
      <c r="AH550" s="95"/>
      <c r="AI550" s="95"/>
      <c r="AJ550" s="95"/>
      <c r="AK550" s="95"/>
      <c r="AL550" s="95"/>
      <c r="AM550" s="95"/>
      <c r="AN550" s="95"/>
      <c r="AO550" s="95"/>
      <c r="AP550" s="95"/>
      <c r="AQ550" s="95"/>
      <c r="AR550" s="95"/>
      <c r="AS550" s="95"/>
      <c r="AT550" s="95"/>
      <c r="AU550" s="95"/>
      <c r="AV550" s="95"/>
      <c r="AW550" s="192">
        <f t="shared" si="8"/>
        <v>3000</v>
      </c>
    </row>
    <row r="551" spans="1:49" ht="15.75" x14ac:dyDescent="0.25">
      <c r="A551" s="95">
        <v>536</v>
      </c>
      <c r="B551" s="95" t="s">
        <v>1185</v>
      </c>
      <c r="C551" s="95" t="s">
        <v>994</v>
      </c>
      <c r="D551" s="95" t="s">
        <v>995</v>
      </c>
      <c r="E551" s="95">
        <v>10</v>
      </c>
      <c r="F551" s="95" t="s">
        <v>996</v>
      </c>
      <c r="G551" s="95"/>
      <c r="H551" s="95"/>
      <c r="I551" s="175" t="s">
        <v>995</v>
      </c>
      <c r="J551" s="176">
        <v>10</v>
      </c>
      <c r="K551" s="175" t="s">
        <v>996</v>
      </c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95"/>
      <c r="AB551" s="95"/>
      <c r="AC551" s="95"/>
      <c r="AD551" s="95"/>
      <c r="AE551" s="95"/>
      <c r="AF551" s="95"/>
      <c r="AG551" s="95"/>
      <c r="AH551" s="95"/>
      <c r="AI551" s="95"/>
      <c r="AJ551" s="95"/>
      <c r="AK551" s="95"/>
      <c r="AL551" s="95"/>
      <c r="AM551" s="95"/>
      <c r="AN551" s="95"/>
      <c r="AO551" s="95"/>
      <c r="AP551" s="95"/>
      <c r="AQ551" s="95"/>
      <c r="AR551" s="95"/>
      <c r="AS551" s="95"/>
      <c r="AT551" s="95"/>
      <c r="AU551" s="95"/>
      <c r="AV551" s="95"/>
      <c r="AW551" s="192">
        <f t="shared" si="8"/>
        <v>3000</v>
      </c>
    </row>
    <row r="552" spans="1:49" ht="15.75" x14ac:dyDescent="0.25">
      <c r="A552" s="95">
        <v>537</v>
      </c>
      <c r="B552" s="95" t="s">
        <v>1185</v>
      </c>
      <c r="C552" s="95" t="s">
        <v>998</v>
      </c>
      <c r="D552" s="95" t="s">
        <v>999</v>
      </c>
      <c r="E552" s="95">
        <v>10</v>
      </c>
      <c r="F552" s="95" t="s">
        <v>1000</v>
      </c>
      <c r="G552" s="95"/>
      <c r="H552" s="95"/>
      <c r="I552" s="175" t="s">
        <v>999</v>
      </c>
      <c r="J552" s="176">
        <v>10</v>
      </c>
      <c r="K552" s="175" t="s">
        <v>1000</v>
      </c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  <c r="AB552" s="95"/>
      <c r="AC552" s="95"/>
      <c r="AD552" s="95"/>
      <c r="AE552" s="95"/>
      <c r="AF552" s="95"/>
      <c r="AG552" s="95"/>
      <c r="AH552" s="95"/>
      <c r="AI552" s="95"/>
      <c r="AJ552" s="95"/>
      <c r="AK552" s="95"/>
      <c r="AL552" s="95"/>
      <c r="AM552" s="95"/>
      <c r="AN552" s="95"/>
      <c r="AO552" s="95"/>
      <c r="AP552" s="95"/>
      <c r="AQ552" s="95"/>
      <c r="AR552" s="95"/>
      <c r="AS552" s="95"/>
      <c r="AT552" s="95"/>
      <c r="AU552" s="95"/>
      <c r="AV552" s="95"/>
      <c r="AW552" s="192">
        <f t="shared" si="8"/>
        <v>2000</v>
      </c>
    </row>
    <row r="553" spans="1:49" ht="15.75" x14ac:dyDescent="0.25">
      <c r="A553" s="95">
        <v>538</v>
      </c>
      <c r="B553" s="95" t="s">
        <v>1185</v>
      </c>
      <c r="C553" s="95" t="s">
        <v>984</v>
      </c>
      <c r="D553" s="95" t="s">
        <v>988</v>
      </c>
      <c r="E553" s="95">
        <v>10</v>
      </c>
      <c r="F553" s="95" t="s">
        <v>989</v>
      </c>
      <c r="G553" s="95"/>
      <c r="H553" s="95"/>
      <c r="I553" s="175" t="s">
        <v>988</v>
      </c>
      <c r="J553" s="176">
        <v>10</v>
      </c>
      <c r="K553" s="175" t="s">
        <v>989</v>
      </c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  <c r="AB553" s="95"/>
      <c r="AC553" s="95"/>
      <c r="AD553" s="95"/>
      <c r="AE553" s="95"/>
      <c r="AF553" s="95"/>
      <c r="AG553" s="95"/>
      <c r="AH553" s="95"/>
      <c r="AI553" s="95"/>
      <c r="AJ553" s="95"/>
      <c r="AK553" s="95"/>
      <c r="AL553" s="95"/>
      <c r="AM553" s="95"/>
      <c r="AN553" s="95"/>
      <c r="AO553" s="95"/>
      <c r="AP553" s="95"/>
      <c r="AQ553" s="95"/>
      <c r="AR553" s="95"/>
      <c r="AS553" s="95"/>
      <c r="AT553" s="95"/>
      <c r="AU553" s="95"/>
      <c r="AV553" s="95"/>
      <c r="AW553" s="192">
        <f t="shared" si="8"/>
        <v>4000</v>
      </c>
    </row>
    <row r="554" spans="1:49" ht="15.75" x14ac:dyDescent="0.25">
      <c r="A554" s="95">
        <v>539</v>
      </c>
      <c r="B554" s="95" t="s">
        <v>1185</v>
      </c>
      <c r="C554" s="95" t="s">
        <v>990</v>
      </c>
      <c r="D554" s="95" t="s">
        <v>988</v>
      </c>
      <c r="E554" s="95">
        <v>10</v>
      </c>
      <c r="F554" s="95" t="s">
        <v>989</v>
      </c>
      <c r="G554" s="95"/>
      <c r="H554" s="95"/>
      <c r="I554" s="175" t="s">
        <v>988</v>
      </c>
      <c r="J554" s="176">
        <v>10</v>
      </c>
      <c r="K554" s="175" t="s">
        <v>989</v>
      </c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  <c r="AB554" s="95"/>
      <c r="AC554" s="95"/>
      <c r="AD554" s="95"/>
      <c r="AE554" s="95"/>
      <c r="AF554" s="95"/>
      <c r="AG554" s="95"/>
      <c r="AH554" s="95"/>
      <c r="AI554" s="95"/>
      <c r="AJ554" s="95"/>
      <c r="AK554" s="95"/>
      <c r="AL554" s="95"/>
      <c r="AM554" s="95"/>
      <c r="AN554" s="95"/>
      <c r="AO554" s="95"/>
      <c r="AP554" s="95"/>
      <c r="AQ554" s="95"/>
      <c r="AR554" s="95"/>
      <c r="AS554" s="95"/>
      <c r="AT554" s="95"/>
      <c r="AU554" s="95"/>
      <c r="AV554" s="95"/>
      <c r="AW554" s="192">
        <f t="shared" si="8"/>
        <v>4000</v>
      </c>
    </row>
    <row r="555" spans="1:49" ht="15.75" x14ac:dyDescent="0.25">
      <c r="A555" s="95">
        <v>540</v>
      </c>
      <c r="B555" s="95" t="s">
        <v>1185</v>
      </c>
      <c r="C555" s="95" t="s">
        <v>990</v>
      </c>
      <c r="D555" s="95" t="s">
        <v>988</v>
      </c>
      <c r="E555" s="95">
        <v>20</v>
      </c>
      <c r="F555" s="95" t="s">
        <v>1140</v>
      </c>
      <c r="G555" s="95"/>
      <c r="H555" s="95"/>
      <c r="I555" s="175" t="s">
        <v>988</v>
      </c>
      <c r="J555" s="176">
        <v>20</v>
      </c>
      <c r="K555" s="175" t="s">
        <v>1140</v>
      </c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  <c r="AE555" s="95"/>
      <c r="AF555" s="95"/>
      <c r="AG555" s="95"/>
      <c r="AH555" s="95"/>
      <c r="AI555" s="95"/>
      <c r="AJ555" s="95"/>
      <c r="AK555" s="95"/>
      <c r="AL555" s="95"/>
      <c r="AM555" s="95"/>
      <c r="AN555" s="95"/>
      <c r="AO555" s="95"/>
      <c r="AP555" s="95"/>
      <c r="AQ555" s="95"/>
      <c r="AR555" s="95"/>
      <c r="AS555" s="95"/>
      <c r="AT555" s="95"/>
      <c r="AU555" s="95"/>
      <c r="AV555" s="95"/>
      <c r="AW555" s="192">
        <f t="shared" si="8"/>
        <v>8000</v>
      </c>
    </row>
    <row r="556" spans="1:49" ht="15.75" x14ac:dyDescent="0.25">
      <c r="A556" s="95">
        <v>541</v>
      </c>
      <c r="B556" s="95" t="s">
        <v>1185</v>
      </c>
      <c r="C556" s="95" t="s">
        <v>1016</v>
      </c>
      <c r="D556" s="95" t="s">
        <v>1009</v>
      </c>
      <c r="E556" s="95">
        <v>10</v>
      </c>
      <c r="F556" s="95" t="s">
        <v>1017</v>
      </c>
      <c r="G556" s="95"/>
      <c r="H556" s="95"/>
      <c r="I556" s="175" t="s">
        <v>1009</v>
      </c>
      <c r="J556" s="176">
        <v>10</v>
      </c>
      <c r="K556" s="175" t="s">
        <v>1017</v>
      </c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  <c r="AA556" s="95"/>
      <c r="AB556" s="95"/>
      <c r="AC556" s="95"/>
      <c r="AD556" s="95"/>
      <c r="AE556" s="95"/>
      <c r="AF556" s="95"/>
      <c r="AG556" s="95"/>
      <c r="AH556" s="95"/>
      <c r="AI556" s="95"/>
      <c r="AJ556" s="95"/>
      <c r="AK556" s="95"/>
      <c r="AL556" s="95"/>
      <c r="AM556" s="95"/>
      <c r="AN556" s="95"/>
      <c r="AO556" s="95"/>
      <c r="AP556" s="95"/>
      <c r="AQ556" s="95"/>
      <c r="AR556" s="95"/>
      <c r="AS556" s="95"/>
      <c r="AT556" s="95"/>
      <c r="AU556" s="95"/>
      <c r="AV556" s="95"/>
      <c r="AW556" s="192">
        <f t="shared" si="8"/>
        <v>5000</v>
      </c>
    </row>
    <row r="557" spans="1:49" ht="15.75" x14ac:dyDescent="0.25">
      <c r="A557" s="95">
        <v>542</v>
      </c>
      <c r="B557" s="95" t="s">
        <v>1185</v>
      </c>
      <c r="C557" s="95" t="s">
        <v>1115</v>
      </c>
      <c r="D557" s="95" t="s">
        <v>999</v>
      </c>
      <c r="E557" s="95">
        <v>10</v>
      </c>
      <c r="F557" s="95" t="s">
        <v>1000</v>
      </c>
      <c r="G557" s="95"/>
      <c r="H557" s="95"/>
      <c r="I557" s="175" t="s">
        <v>999</v>
      </c>
      <c r="J557" s="176">
        <v>10</v>
      </c>
      <c r="K557" s="175" t="s">
        <v>1000</v>
      </c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  <c r="AA557" s="95"/>
      <c r="AB557" s="95"/>
      <c r="AC557" s="95"/>
      <c r="AD557" s="95"/>
      <c r="AE557" s="95"/>
      <c r="AF557" s="95"/>
      <c r="AG557" s="95"/>
      <c r="AH557" s="95"/>
      <c r="AI557" s="95"/>
      <c r="AJ557" s="95"/>
      <c r="AK557" s="95"/>
      <c r="AL557" s="95"/>
      <c r="AM557" s="95"/>
      <c r="AN557" s="95"/>
      <c r="AO557" s="95"/>
      <c r="AP557" s="95"/>
      <c r="AQ557" s="95"/>
      <c r="AR557" s="95"/>
      <c r="AS557" s="95"/>
      <c r="AT557" s="95"/>
      <c r="AU557" s="95"/>
      <c r="AV557" s="95"/>
      <c r="AW557" s="192">
        <f t="shared" si="8"/>
        <v>2000</v>
      </c>
    </row>
    <row r="558" spans="1:49" ht="15.75" x14ac:dyDescent="0.25">
      <c r="A558" s="95">
        <v>543</v>
      </c>
      <c r="B558" s="95" t="s">
        <v>1185</v>
      </c>
      <c r="C558" s="95" t="s">
        <v>1013</v>
      </c>
      <c r="D558" s="95" t="s">
        <v>1014</v>
      </c>
      <c r="E558" s="95">
        <v>10</v>
      </c>
      <c r="F558" s="95" t="s">
        <v>1015</v>
      </c>
      <c r="G558" s="95"/>
      <c r="H558" s="95"/>
      <c r="I558" s="175" t="s">
        <v>1014</v>
      </c>
      <c r="J558" s="176">
        <v>10</v>
      </c>
      <c r="K558" s="175" t="s">
        <v>1015</v>
      </c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  <c r="AB558" s="95"/>
      <c r="AC558" s="95"/>
      <c r="AD558" s="95"/>
      <c r="AE558" s="95"/>
      <c r="AF558" s="95"/>
      <c r="AG558" s="95"/>
      <c r="AH558" s="95"/>
      <c r="AI558" s="95"/>
      <c r="AJ558" s="95"/>
      <c r="AK558" s="95"/>
      <c r="AL558" s="95"/>
      <c r="AM558" s="95"/>
      <c r="AN558" s="95"/>
      <c r="AO558" s="95"/>
      <c r="AP558" s="95"/>
      <c r="AQ558" s="95"/>
      <c r="AR558" s="95"/>
      <c r="AS558" s="95"/>
      <c r="AT558" s="95"/>
      <c r="AU558" s="95"/>
      <c r="AV558" s="95"/>
      <c r="AW558" s="192">
        <f t="shared" si="8"/>
        <v>25000</v>
      </c>
    </row>
    <row r="559" spans="1:49" ht="15.75" x14ac:dyDescent="0.25">
      <c r="A559" s="95">
        <v>544</v>
      </c>
      <c r="B559" s="95" t="s">
        <v>1185</v>
      </c>
      <c r="C559" s="95" t="s">
        <v>1186</v>
      </c>
      <c r="D559" s="95" t="s">
        <v>1187</v>
      </c>
      <c r="E559" s="95">
        <v>5</v>
      </c>
      <c r="F559" s="95" t="s">
        <v>1188</v>
      </c>
      <c r="G559" s="95"/>
      <c r="H559" s="95"/>
      <c r="I559" s="175" t="s">
        <v>1187</v>
      </c>
      <c r="J559" s="176">
        <v>5</v>
      </c>
      <c r="K559" s="175" t="s">
        <v>1188</v>
      </c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  <c r="AA559" s="95"/>
      <c r="AB559" s="95"/>
      <c r="AC559" s="95"/>
      <c r="AD559" s="95"/>
      <c r="AE559" s="95"/>
      <c r="AF559" s="95"/>
      <c r="AG559" s="95"/>
      <c r="AH559" s="95"/>
      <c r="AI559" s="95"/>
      <c r="AJ559" s="95"/>
      <c r="AK559" s="95"/>
      <c r="AL559" s="95"/>
      <c r="AM559" s="95"/>
      <c r="AN559" s="95"/>
      <c r="AO559" s="95"/>
      <c r="AP559" s="95"/>
      <c r="AQ559" s="95"/>
      <c r="AR559" s="95"/>
      <c r="AS559" s="95"/>
      <c r="AT559" s="95"/>
      <c r="AU559" s="95"/>
      <c r="AV559" s="95"/>
      <c r="AW559" s="192">
        <f t="shared" si="8"/>
        <v>38500</v>
      </c>
    </row>
    <row r="560" spans="1:49" ht="15.75" x14ac:dyDescent="0.25">
      <c r="A560" s="95">
        <v>545</v>
      </c>
      <c r="B560" s="95" t="s">
        <v>1185</v>
      </c>
      <c r="C560" s="95" t="s">
        <v>1117</v>
      </c>
      <c r="D560" s="95" t="s">
        <v>1118</v>
      </c>
      <c r="E560" s="95">
        <v>1</v>
      </c>
      <c r="F560" s="95" t="s">
        <v>1118</v>
      </c>
      <c r="G560" s="95"/>
      <c r="H560" s="95"/>
      <c r="I560" s="175" t="s">
        <v>1118</v>
      </c>
      <c r="J560" s="176">
        <v>1</v>
      </c>
      <c r="K560" s="175" t="s">
        <v>1118</v>
      </c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  <c r="AA560" s="95"/>
      <c r="AB560" s="95"/>
      <c r="AC560" s="95"/>
      <c r="AD560" s="95"/>
      <c r="AE560" s="95"/>
      <c r="AF560" s="95"/>
      <c r="AG560" s="95"/>
      <c r="AH560" s="95"/>
      <c r="AI560" s="95"/>
      <c r="AJ560" s="95"/>
      <c r="AK560" s="95"/>
      <c r="AL560" s="95"/>
      <c r="AM560" s="95"/>
      <c r="AN560" s="95"/>
      <c r="AO560" s="95"/>
      <c r="AP560" s="95"/>
      <c r="AQ560" s="95"/>
      <c r="AR560" s="95"/>
      <c r="AS560" s="95"/>
      <c r="AT560" s="95"/>
      <c r="AU560" s="95"/>
      <c r="AV560" s="95"/>
      <c r="AW560" s="192">
        <f t="shared" si="8"/>
        <v>14300</v>
      </c>
    </row>
    <row r="561" spans="1:49" ht="15.75" x14ac:dyDescent="0.25">
      <c r="A561" s="95">
        <v>546</v>
      </c>
      <c r="B561" s="95" t="s">
        <v>1185</v>
      </c>
      <c r="C561" s="95" t="s">
        <v>1047</v>
      </c>
      <c r="D561" s="95" t="s">
        <v>1048</v>
      </c>
      <c r="E561" s="95">
        <v>10</v>
      </c>
      <c r="F561" s="95" t="s">
        <v>1012</v>
      </c>
      <c r="G561" s="95"/>
      <c r="H561" s="95"/>
      <c r="I561" s="175" t="s">
        <v>1048</v>
      </c>
      <c r="J561" s="176">
        <v>10</v>
      </c>
      <c r="K561" s="175" t="s">
        <v>1012</v>
      </c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  <c r="AA561" s="95"/>
      <c r="AB561" s="95"/>
      <c r="AC561" s="95"/>
      <c r="AD561" s="95"/>
      <c r="AE561" s="95"/>
      <c r="AF561" s="95"/>
      <c r="AG561" s="95"/>
      <c r="AH561" s="95"/>
      <c r="AI561" s="95"/>
      <c r="AJ561" s="95"/>
      <c r="AK561" s="95"/>
      <c r="AL561" s="95"/>
      <c r="AM561" s="95"/>
      <c r="AN561" s="95"/>
      <c r="AO561" s="95"/>
      <c r="AP561" s="95"/>
      <c r="AQ561" s="95"/>
      <c r="AR561" s="95"/>
      <c r="AS561" s="95"/>
      <c r="AT561" s="95"/>
      <c r="AU561" s="95"/>
      <c r="AV561" s="95"/>
      <c r="AW561" s="192">
        <f t="shared" si="8"/>
        <v>6000</v>
      </c>
    </row>
    <row r="562" spans="1:49" ht="15.75" x14ac:dyDescent="0.25">
      <c r="A562" s="95">
        <v>547</v>
      </c>
      <c r="B562" s="95" t="s">
        <v>1185</v>
      </c>
      <c r="C562" s="95" t="s">
        <v>1056</v>
      </c>
      <c r="D562" s="95" t="s">
        <v>1048</v>
      </c>
      <c r="E562" s="95">
        <v>12</v>
      </c>
      <c r="F562" s="95" t="s">
        <v>1044</v>
      </c>
      <c r="G562" s="95"/>
      <c r="H562" s="95"/>
      <c r="I562" s="175" t="s">
        <v>1048</v>
      </c>
      <c r="J562" s="176">
        <v>12</v>
      </c>
      <c r="K562" s="175" t="s">
        <v>1044</v>
      </c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  <c r="AA562" s="95"/>
      <c r="AB562" s="95"/>
      <c r="AC562" s="95"/>
      <c r="AD562" s="95"/>
      <c r="AE562" s="95"/>
      <c r="AF562" s="95"/>
      <c r="AG562" s="95"/>
      <c r="AH562" s="95"/>
      <c r="AI562" s="95"/>
      <c r="AJ562" s="95"/>
      <c r="AK562" s="95"/>
      <c r="AL562" s="95"/>
      <c r="AM562" s="95"/>
      <c r="AN562" s="95"/>
      <c r="AO562" s="95"/>
      <c r="AP562" s="95"/>
      <c r="AQ562" s="95"/>
      <c r="AR562" s="95"/>
      <c r="AS562" s="95"/>
      <c r="AT562" s="95"/>
      <c r="AU562" s="95"/>
      <c r="AV562" s="95"/>
      <c r="AW562" s="192">
        <f t="shared" si="8"/>
        <v>7200</v>
      </c>
    </row>
    <row r="563" spans="1:49" ht="15.75" x14ac:dyDescent="0.25">
      <c r="A563" s="95">
        <v>548</v>
      </c>
      <c r="B563" s="95" t="s">
        <v>1185</v>
      </c>
      <c r="C563" s="95" t="s">
        <v>1018</v>
      </c>
      <c r="D563" s="95" t="s">
        <v>995</v>
      </c>
      <c r="E563" s="95">
        <v>10</v>
      </c>
      <c r="F563" s="95" t="s">
        <v>996</v>
      </c>
      <c r="G563" s="95"/>
      <c r="H563" s="95"/>
      <c r="I563" s="175" t="s">
        <v>995</v>
      </c>
      <c r="J563" s="176">
        <v>10</v>
      </c>
      <c r="K563" s="175" t="s">
        <v>996</v>
      </c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  <c r="AA563" s="95"/>
      <c r="AB563" s="95"/>
      <c r="AC563" s="95"/>
      <c r="AD563" s="95"/>
      <c r="AE563" s="95"/>
      <c r="AF563" s="95"/>
      <c r="AG563" s="95"/>
      <c r="AH563" s="95"/>
      <c r="AI563" s="95"/>
      <c r="AJ563" s="95"/>
      <c r="AK563" s="95"/>
      <c r="AL563" s="95"/>
      <c r="AM563" s="95"/>
      <c r="AN563" s="95"/>
      <c r="AO563" s="95"/>
      <c r="AP563" s="95"/>
      <c r="AQ563" s="95"/>
      <c r="AR563" s="95"/>
      <c r="AS563" s="95"/>
      <c r="AT563" s="95"/>
      <c r="AU563" s="95"/>
      <c r="AV563" s="95"/>
      <c r="AW563" s="192">
        <f t="shared" si="8"/>
        <v>3000</v>
      </c>
    </row>
    <row r="564" spans="1:49" ht="15.75" x14ac:dyDescent="0.25">
      <c r="A564" s="95">
        <v>549</v>
      </c>
      <c r="B564" s="95" t="s">
        <v>1185</v>
      </c>
      <c r="C564" s="95" t="s">
        <v>1115</v>
      </c>
      <c r="D564" s="95" t="s">
        <v>999</v>
      </c>
      <c r="E564" s="95">
        <v>10</v>
      </c>
      <c r="F564" s="95" t="s">
        <v>1000</v>
      </c>
      <c r="G564" s="95"/>
      <c r="H564" s="95"/>
      <c r="I564" s="175" t="s">
        <v>999</v>
      </c>
      <c r="J564" s="176">
        <v>10</v>
      </c>
      <c r="K564" s="175" t="s">
        <v>1000</v>
      </c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  <c r="AA564" s="95"/>
      <c r="AB564" s="95"/>
      <c r="AC564" s="95"/>
      <c r="AD564" s="95"/>
      <c r="AE564" s="95"/>
      <c r="AF564" s="95"/>
      <c r="AG564" s="95"/>
      <c r="AH564" s="95"/>
      <c r="AI564" s="95"/>
      <c r="AJ564" s="95"/>
      <c r="AK564" s="95"/>
      <c r="AL564" s="95"/>
      <c r="AM564" s="95"/>
      <c r="AN564" s="95"/>
      <c r="AO564" s="95"/>
      <c r="AP564" s="95"/>
      <c r="AQ564" s="95"/>
      <c r="AR564" s="95"/>
      <c r="AS564" s="95"/>
      <c r="AT564" s="95"/>
      <c r="AU564" s="95"/>
      <c r="AV564" s="95"/>
      <c r="AW564" s="192">
        <f t="shared" si="8"/>
        <v>2000</v>
      </c>
    </row>
    <row r="565" spans="1:49" ht="15.75" x14ac:dyDescent="0.25">
      <c r="A565" s="95">
        <v>550</v>
      </c>
      <c r="B565" s="95" t="s">
        <v>1185</v>
      </c>
      <c r="C565" s="95" t="s">
        <v>1016</v>
      </c>
      <c r="D565" s="95" t="s">
        <v>1009</v>
      </c>
      <c r="E565" s="95">
        <v>10</v>
      </c>
      <c r="F565" s="95" t="s">
        <v>1017</v>
      </c>
      <c r="G565" s="95"/>
      <c r="H565" s="95"/>
      <c r="I565" s="175" t="s">
        <v>1009</v>
      </c>
      <c r="J565" s="176">
        <v>10</v>
      </c>
      <c r="K565" s="175" t="s">
        <v>1017</v>
      </c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  <c r="AA565" s="95"/>
      <c r="AB565" s="95"/>
      <c r="AC565" s="95"/>
      <c r="AD565" s="95"/>
      <c r="AE565" s="95"/>
      <c r="AF565" s="95"/>
      <c r="AG565" s="95"/>
      <c r="AH565" s="95"/>
      <c r="AI565" s="95"/>
      <c r="AJ565" s="95"/>
      <c r="AK565" s="95"/>
      <c r="AL565" s="95"/>
      <c r="AM565" s="95"/>
      <c r="AN565" s="95"/>
      <c r="AO565" s="95"/>
      <c r="AP565" s="95"/>
      <c r="AQ565" s="95"/>
      <c r="AR565" s="95"/>
      <c r="AS565" s="95"/>
      <c r="AT565" s="95"/>
      <c r="AU565" s="95"/>
      <c r="AV565" s="95"/>
      <c r="AW565" s="192">
        <f t="shared" si="8"/>
        <v>5000</v>
      </c>
    </row>
    <row r="566" spans="1:49" ht="15.75" x14ac:dyDescent="0.25">
      <c r="A566" s="95">
        <v>551</v>
      </c>
      <c r="B566" s="95" t="s">
        <v>1185</v>
      </c>
      <c r="C566" s="95" t="s">
        <v>1080</v>
      </c>
      <c r="D566" s="95" t="s">
        <v>995</v>
      </c>
      <c r="E566" s="95">
        <v>10</v>
      </c>
      <c r="F566" s="95" t="s">
        <v>996</v>
      </c>
      <c r="G566" s="95"/>
      <c r="H566" s="95"/>
      <c r="I566" s="175" t="s">
        <v>995</v>
      </c>
      <c r="J566" s="176">
        <v>10</v>
      </c>
      <c r="K566" s="175" t="s">
        <v>996</v>
      </c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  <c r="AB566" s="95"/>
      <c r="AC566" s="95"/>
      <c r="AD566" s="95"/>
      <c r="AE566" s="95"/>
      <c r="AF566" s="95"/>
      <c r="AG566" s="95"/>
      <c r="AH566" s="95"/>
      <c r="AI566" s="95"/>
      <c r="AJ566" s="95"/>
      <c r="AK566" s="95"/>
      <c r="AL566" s="95"/>
      <c r="AM566" s="95"/>
      <c r="AN566" s="95"/>
      <c r="AO566" s="95"/>
      <c r="AP566" s="95"/>
      <c r="AQ566" s="95"/>
      <c r="AR566" s="95"/>
      <c r="AS566" s="95"/>
      <c r="AT566" s="95"/>
      <c r="AU566" s="95"/>
      <c r="AV566" s="95"/>
      <c r="AW566" s="192">
        <f t="shared" si="8"/>
        <v>3000</v>
      </c>
    </row>
    <row r="567" spans="1:49" ht="15.75" x14ac:dyDescent="0.25">
      <c r="A567" s="95">
        <v>552</v>
      </c>
      <c r="B567" s="95" t="s">
        <v>1185</v>
      </c>
      <c r="C567" s="95" t="s">
        <v>1078</v>
      </c>
      <c r="D567" s="95" t="s">
        <v>999</v>
      </c>
      <c r="E567" s="95">
        <v>10</v>
      </c>
      <c r="F567" s="95" t="s">
        <v>1000</v>
      </c>
      <c r="G567" s="95"/>
      <c r="H567" s="95"/>
      <c r="I567" s="175" t="s">
        <v>999</v>
      </c>
      <c r="J567" s="176">
        <v>10</v>
      </c>
      <c r="K567" s="175" t="s">
        <v>1000</v>
      </c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  <c r="AA567" s="95"/>
      <c r="AB567" s="95"/>
      <c r="AC567" s="95"/>
      <c r="AD567" s="95"/>
      <c r="AE567" s="95"/>
      <c r="AF567" s="95"/>
      <c r="AG567" s="95"/>
      <c r="AH567" s="95"/>
      <c r="AI567" s="95"/>
      <c r="AJ567" s="95"/>
      <c r="AK567" s="95"/>
      <c r="AL567" s="95"/>
      <c r="AM567" s="95"/>
      <c r="AN567" s="95"/>
      <c r="AO567" s="95"/>
      <c r="AP567" s="95"/>
      <c r="AQ567" s="95"/>
      <c r="AR567" s="95"/>
      <c r="AS567" s="95"/>
      <c r="AT567" s="95"/>
      <c r="AU567" s="95"/>
      <c r="AV567" s="95"/>
      <c r="AW567" s="192">
        <f t="shared" si="8"/>
        <v>2000</v>
      </c>
    </row>
    <row r="568" spans="1:49" ht="15.75" x14ac:dyDescent="0.25">
      <c r="A568" s="95">
        <v>553</v>
      </c>
      <c r="B568" s="95" t="s">
        <v>1185</v>
      </c>
      <c r="C568" s="95" t="s">
        <v>1041</v>
      </c>
      <c r="D568" s="95" t="s">
        <v>1042</v>
      </c>
      <c r="E568" s="95">
        <v>1</v>
      </c>
      <c r="F568" s="95" t="s">
        <v>1042</v>
      </c>
      <c r="G568" s="95"/>
      <c r="H568" s="95"/>
      <c r="I568" s="175" t="s">
        <v>1042</v>
      </c>
      <c r="J568" s="176">
        <v>1</v>
      </c>
      <c r="K568" s="175" t="s">
        <v>1042</v>
      </c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  <c r="AA568" s="95"/>
      <c r="AB568" s="95"/>
      <c r="AC568" s="95"/>
      <c r="AD568" s="95"/>
      <c r="AE568" s="95"/>
      <c r="AF568" s="95"/>
      <c r="AG568" s="95"/>
      <c r="AH568" s="95"/>
      <c r="AI568" s="95"/>
      <c r="AJ568" s="95"/>
      <c r="AK568" s="95"/>
      <c r="AL568" s="95"/>
      <c r="AM568" s="95"/>
      <c r="AN568" s="95"/>
      <c r="AO568" s="95"/>
      <c r="AP568" s="95"/>
      <c r="AQ568" s="95"/>
      <c r="AR568" s="95"/>
      <c r="AS568" s="95"/>
      <c r="AT568" s="95"/>
      <c r="AU568" s="95"/>
      <c r="AV568" s="95"/>
      <c r="AW568" s="192">
        <f t="shared" si="8"/>
        <v>13700</v>
      </c>
    </row>
    <row r="569" spans="1:49" ht="15.75" x14ac:dyDescent="0.25">
      <c r="A569" s="95">
        <v>554</v>
      </c>
      <c r="B569" s="95" t="s">
        <v>1185</v>
      </c>
      <c r="C569" s="95" t="s">
        <v>1047</v>
      </c>
      <c r="D569" s="95" t="s">
        <v>1048</v>
      </c>
      <c r="E569" s="95">
        <v>10</v>
      </c>
      <c r="F569" s="95" t="s">
        <v>1012</v>
      </c>
      <c r="G569" s="95"/>
      <c r="H569" s="95"/>
      <c r="I569" s="175" t="s">
        <v>1048</v>
      </c>
      <c r="J569" s="176">
        <v>10</v>
      </c>
      <c r="K569" s="175" t="s">
        <v>1012</v>
      </c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  <c r="AA569" s="95"/>
      <c r="AB569" s="95"/>
      <c r="AC569" s="95"/>
      <c r="AD569" s="95"/>
      <c r="AE569" s="95"/>
      <c r="AF569" s="95"/>
      <c r="AG569" s="95"/>
      <c r="AH569" s="95"/>
      <c r="AI569" s="95"/>
      <c r="AJ569" s="95"/>
      <c r="AK569" s="95"/>
      <c r="AL569" s="95"/>
      <c r="AM569" s="95"/>
      <c r="AN569" s="95"/>
      <c r="AO569" s="95"/>
      <c r="AP569" s="95"/>
      <c r="AQ569" s="95"/>
      <c r="AR569" s="95"/>
      <c r="AS569" s="95"/>
      <c r="AT569" s="95"/>
      <c r="AU569" s="95"/>
      <c r="AV569" s="95"/>
      <c r="AW569" s="192">
        <f t="shared" si="8"/>
        <v>6000</v>
      </c>
    </row>
    <row r="570" spans="1:49" ht="15.75" x14ac:dyDescent="0.25">
      <c r="A570" s="95">
        <v>555</v>
      </c>
      <c r="B570" s="95" t="s">
        <v>1185</v>
      </c>
      <c r="C570" s="95" t="s">
        <v>984</v>
      </c>
      <c r="D570" s="95" t="s">
        <v>988</v>
      </c>
      <c r="E570" s="95">
        <v>10</v>
      </c>
      <c r="F570" s="95" t="s">
        <v>989</v>
      </c>
      <c r="G570" s="95"/>
      <c r="H570" s="95"/>
      <c r="I570" s="175" t="s">
        <v>988</v>
      </c>
      <c r="J570" s="176">
        <v>10</v>
      </c>
      <c r="K570" s="175" t="s">
        <v>989</v>
      </c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  <c r="AB570" s="95"/>
      <c r="AC570" s="95"/>
      <c r="AD570" s="95"/>
      <c r="AE570" s="95"/>
      <c r="AF570" s="95"/>
      <c r="AG570" s="95"/>
      <c r="AH570" s="95"/>
      <c r="AI570" s="95"/>
      <c r="AJ570" s="95"/>
      <c r="AK570" s="95"/>
      <c r="AL570" s="95"/>
      <c r="AM570" s="95"/>
      <c r="AN570" s="95"/>
      <c r="AO570" s="95"/>
      <c r="AP570" s="95"/>
      <c r="AQ570" s="95"/>
      <c r="AR570" s="95"/>
      <c r="AS570" s="95"/>
      <c r="AT570" s="95"/>
      <c r="AU570" s="95"/>
      <c r="AV570" s="95"/>
      <c r="AW570" s="192">
        <f t="shared" si="8"/>
        <v>4000</v>
      </c>
    </row>
    <row r="571" spans="1:49" ht="15.75" x14ac:dyDescent="0.25">
      <c r="A571" s="95">
        <v>556</v>
      </c>
      <c r="B571" s="95" t="s">
        <v>1185</v>
      </c>
      <c r="C571" s="95" t="s">
        <v>998</v>
      </c>
      <c r="D571" s="95" t="s">
        <v>999</v>
      </c>
      <c r="E571" s="95">
        <v>10</v>
      </c>
      <c r="F571" s="95" t="s">
        <v>1000</v>
      </c>
      <c r="G571" s="95"/>
      <c r="H571" s="95"/>
      <c r="I571" s="175" t="s">
        <v>999</v>
      </c>
      <c r="J571" s="176">
        <v>10</v>
      </c>
      <c r="K571" s="175" t="s">
        <v>1000</v>
      </c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  <c r="AA571" s="95"/>
      <c r="AB571" s="95"/>
      <c r="AC571" s="95"/>
      <c r="AD571" s="95"/>
      <c r="AE571" s="95"/>
      <c r="AF571" s="95"/>
      <c r="AG571" s="95"/>
      <c r="AH571" s="95"/>
      <c r="AI571" s="95"/>
      <c r="AJ571" s="95"/>
      <c r="AK571" s="95"/>
      <c r="AL571" s="95"/>
      <c r="AM571" s="95"/>
      <c r="AN571" s="95"/>
      <c r="AO571" s="95"/>
      <c r="AP571" s="95"/>
      <c r="AQ571" s="95"/>
      <c r="AR571" s="95"/>
      <c r="AS571" s="95"/>
      <c r="AT571" s="95"/>
      <c r="AU571" s="95"/>
      <c r="AV571" s="95"/>
      <c r="AW571" s="192">
        <f t="shared" si="8"/>
        <v>2000</v>
      </c>
    </row>
    <row r="572" spans="1:49" ht="15.75" x14ac:dyDescent="0.25">
      <c r="A572" s="95">
        <v>557</v>
      </c>
      <c r="B572" s="95" t="s">
        <v>1185</v>
      </c>
      <c r="C572" s="95" t="s">
        <v>1016</v>
      </c>
      <c r="D572" s="95" t="s">
        <v>1009</v>
      </c>
      <c r="E572" s="95">
        <v>10</v>
      </c>
      <c r="F572" s="95" t="s">
        <v>1017</v>
      </c>
      <c r="G572" s="95"/>
      <c r="H572" s="95"/>
      <c r="I572" s="175" t="s">
        <v>1009</v>
      </c>
      <c r="J572" s="176">
        <v>10</v>
      </c>
      <c r="K572" s="175" t="s">
        <v>1017</v>
      </c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  <c r="AA572" s="95"/>
      <c r="AB572" s="95"/>
      <c r="AC572" s="95"/>
      <c r="AD572" s="95"/>
      <c r="AE572" s="95"/>
      <c r="AF572" s="95"/>
      <c r="AG572" s="95"/>
      <c r="AH572" s="95"/>
      <c r="AI572" s="95"/>
      <c r="AJ572" s="95"/>
      <c r="AK572" s="95"/>
      <c r="AL572" s="95"/>
      <c r="AM572" s="95"/>
      <c r="AN572" s="95"/>
      <c r="AO572" s="95"/>
      <c r="AP572" s="95"/>
      <c r="AQ572" s="95"/>
      <c r="AR572" s="95"/>
      <c r="AS572" s="95"/>
      <c r="AT572" s="95"/>
      <c r="AU572" s="95"/>
      <c r="AV572" s="95"/>
      <c r="AW572" s="192">
        <f t="shared" si="8"/>
        <v>5000</v>
      </c>
    </row>
    <row r="573" spans="1:49" ht="15.75" x14ac:dyDescent="0.25">
      <c r="A573" s="95">
        <v>558</v>
      </c>
      <c r="B573" s="95" t="s">
        <v>1185</v>
      </c>
      <c r="C573" s="95" t="s">
        <v>1047</v>
      </c>
      <c r="D573" s="95" t="s">
        <v>1048</v>
      </c>
      <c r="E573" s="95">
        <v>10</v>
      </c>
      <c r="F573" s="95" t="s">
        <v>1012</v>
      </c>
      <c r="G573" s="95"/>
      <c r="H573" s="95"/>
      <c r="I573" s="175" t="s">
        <v>1048</v>
      </c>
      <c r="J573" s="176">
        <v>10</v>
      </c>
      <c r="K573" s="175" t="s">
        <v>1012</v>
      </c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  <c r="AA573" s="95"/>
      <c r="AB573" s="95"/>
      <c r="AC573" s="95"/>
      <c r="AD573" s="95"/>
      <c r="AE573" s="95"/>
      <c r="AF573" s="95"/>
      <c r="AG573" s="95"/>
      <c r="AH573" s="95"/>
      <c r="AI573" s="95"/>
      <c r="AJ573" s="95"/>
      <c r="AK573" s="95"/>
      <c r="AL573" s="95"/>
      <c r="AM573" s="95"/>
      <c r="AN573" s="95"/>
      <c r="AO573" s="95"/>
      <c r="AP573" s="95"/>
      <c r="AQ573" s="95"/>
      <c r="AR573" s="95"/>
      <c r="AS573" s="95"/>
      <c r="AT573" s="95"/>
      <c r="AU573" s="95"/>
      <c r="AV573" s="95"/>
      <c r="AW573" s="192">
        <f t="shared" si="8"/>
        <v>6000</v>
      </c>
    </row>
    <row r="574" spans="1:49" ht="15.75" x14ac:dyDescent="0.25">
      <c r="A574" s="95">
        <v>559</v>
      </c>
      <c r="B574" s="95" t="s">
        <v>1185</v>
      </c>
      <c r="C574" s="95" t="s">
        <v>1078</v>
      </c>
      <c r="D574" s="95" t="s">
        <v>999</v>
      </c>
      <c r="E574" s="95">
        <v>10</v>
      </c>
      <c r="F574" s="95" t="s">
        <v>1000</v>
      </c>
      <c r="G574" s="95"/>
      <c r="H574" s="95"/>
      <c r="I574" s="175" t="s">
        <v>999</v>
      </c>
      <c r="J574" s="176">
        <v>10</v>
      </c>
      <c r="K574" s="175" t="s">
        <v>1000</v>
      </c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  <c r="AA574" s="95"/>
      <c r="AB574" s="95"/>
      <c r="AC574" s="95"/>
      <c r="AD574" s="95"/>
      <c r="AE574" s="95"/>
      <c r="AF574" s="95"/>
      <c r="AG574" s="95"/>
      <c r="AH574" s="95"/>
      <c r="AI574" s="95"/>
      <c r="AJ574" s="95"/>
      <c r="AK574" s="95"/>
      <c r="AL574" s="95"/>
      <c r="AM574" s="95"/>
      <c r="AN574" s="95"/>
      <c r="AO574" s="95"/>
      <c r="AP574" s="95"/>
      <c r="AQ574" s="95"/>
      <c r="AR574" s="95"/>
      <c r="AS574" s="95"/>
      <c r="AT574" s="95"/>
      <c r="AU574" s="95"/>
      <c r="AV574" s="95"/>
      <c r="AW574" s="192">
        <f t="shared" si="8"/>
        <v>2000</v>
      </c>
    </row>
    <row r="575" spans="1:49" ht="15.75" x14ac:dyDescent="0.25">
      <c r="A575" s="95">
        <v>560</v>
      </c>
      <c r="B575" s="95" t="s">
        <v>1185</v>
      </c>
      <c r="C575" s="95" t="s">
        <v>1117</v>
      </c>
      <c r="D575" s="95" t="s">
        <v>1118</v>
      </c>
      <c r="E575" s="95">
        <v>1</v>
      </c>
      <c r="F575" s="95" t="s">
        <v>1118</v>
      </c>
      <c r="G575" s="95"/>
      <c r="H575" s="95"/>
      <c r="I575" s="175" t="s">
        <v>1118</v>
      </c>
      <c r="J575" s="176">
        <v>1</v>
      </c>
      <c r="K575" s="175" t="s">
        <v>1118</v>
      </c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  <c r="AA575" s="95"/>
      <c r="AB575" s="95"/>
      <c r="AC575" s="95"/>
      <c r="AD575" s="95"/>
      <c r="AE575" s="95"/>
      <c r="AF575" s="95"/>
      <c r="AG575" s="95"/>
      <c r="AH575" s="95"/>
      <c r="AI575" s="95"/>
      <c r="AJ575" s="95"/>
      <c r="AK575" s="95"/>
      <c r="AL575" s="95"/>
      <c r="AM575" s="95"/>
      <c r="AN575" s="95"/>
      <c r="AO575" s="95"/>
      <c r="AP575" s="95"/>
      <c r="AQ575" s="95"/>
      <c r="AR575" s="95"/>
      <c r="AS575" s="95"/>
      <c r="AT575" s="95"/>
      <c r="AU575" s="95"/>
      <c r="AV575" s="95"/>
      <c r="AW575" s="192">
        <f t="shared" si="8"/>
        <v>14300</v>
      </c>
    </row>
    <row r="576" spans="1:49" ht="15.75" x14ac:dyDescent="0.25">
      <c r="A576" s="95">
        <v>561</v>
      </c>
      <c r="B576" s="95" t="s">
        <v>1185</v>
      </c>
      <c r="C576" s="95" t="s">
        <v>1056</v>
      </c>
      <c r="D576" s="95" t="s">
        <v>1048</v>
      </c>
      <c r="E576" s="95">
        <v>15</v>
      </c>
      <c r="F576" s="95" t="s">
        <v>1002</v>
      </c>
      <c r="G576" s="95"/>
      <c r="H576" s="95"/>
      <c r="I576" s="175" t="s">
        <v>1048</v>
      </c>
      <c r="J576" s="176">
        <v>15</v>
      </c>
      <c r="K576" s="175" t="s">
        <v>1002</v>
      </c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  <c r="AA576" s="95"/>
      <c r="AB576" s="95"/>
      <c r="AC576" s="95"/>
      <c r="AD576" s="95"/>
      <c r="AE576" s="95"/>
      <c r="AF576" s="95"/>
      <c r="AG576" s="95"/>
      <c r="AH576" s="95"/>
      <c r="AI576" s="95"/>
      <c r="AJ576" s="95"/>
      <c r="AK576" s="95"/>
      <c r="AL576" s="95"/>
      <c r="AM576" s="95"/>
      <c r="AN576" s="95"/>
      <c r="AO576" s="95"/>
      <c r="AP576" s="95"/>
      <c r="AQ576" s="95"/>
      <c r="AR576" s="95"/>
      <c r="AS576" s="95"/>
      <c r="AT576" s="95"/>
      <c r="AU576" s="95"/>
      <c r="AV576" s="95"/>
      <c r="AW576" s="192">
        <f t="shared" si="8"/>
        <v>9000</v>
      </c>
    </row>
    <row r="577" spans="1:49" ht="15.75" x14ac:dyDescent="0.25">
      <c r="A577" s="95">
        <v>562</v>
      </c>
      <c r="B577" s="95" t="s">
        <v>1185</v>
      </c>
      <c r="C577" s="95" t="s">
        <v>1046</v>
      </c>
      <c r="D577" s="95" t="s">
        <v>1009</v>
      </c>
      <c r="E577" s="95">
        <v>10</v>
      </c>
      <c r="F577" s="95" t="s">
        <v>1017</v>
      </c>
      <c r="G577" s="95"/>
      <c r="H577" s="95"/>
      <c r="I577" s="175" t="s">
        <v>1009</v>
      </c>
      <c r="J577" s="176">
        <v>10</v>
      </c>
      <c r="K577" s="175" t="s">
        <v>1017</v>
      </c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  <c r="AA577" s="95"/>
      <c r="AB577" s="95"/>
      <c r="AC577" s="95"/>
      <c r="AD577" s="95"/>
      <c r="AE577" s="95"/>
      <c r="AF577" s="95"/>
      <c r="AG577" s="95"/>
      <c r="AH577" s="95"/>
      <c r="AI577" s="95"/>
      <c r="AJ577" s="95"/>
      <c r="AK577" s="95"/>
      <c r="AL577" s="95"/>
      <c r="AM577" s="95"/>
      <c r="AN577" s="95"/>
      <c r="AO577" s="95"/>
      <c r="AP577" s="95"/>
      <c r="AQ577" s="95"/>
      <c r="AR577" s="95"/>
      <c r="AS577" s="95"/>
      <c r="AT577" s="95"/>
      <c r="AU577" s="95"/>
      <c r="AV577" s="95"/>
      <c r="AW577" s="192">
        <f t="shared" si="8"/>
        <v>5000</v>
      </c>
    </row>
    <row r="578" spans="1:49" ht="15.75" x14ac:dyDescent="0.25">
      <c r="A578" s="95">
        <v>563</v>
      </c>
      <c r="B578" s="95" t="s">
        <v>1185</v>
      </c>
      <c r="C578" s="95" t="s">
        <v>1047</v>
      </c>
      <c r="D578" s="95" t="s">
        <v>1039</v>
      </c>
      <c r="E578" s="95">
        <v>10</v>
      </c>
      <c r="F578" s="95" t="s">
        <v>1040</v>
      </c>
      <c r="G578" s="95"/>
      <c r="H578" s="95"/>
      <c r="I578" s="175" t="s">
        <v>1039</v>
      </c>
      <c r="J578" s="176">
        <v>10</v>
      </c>
      <c r="K578" s="175" t="s">
        <v>1040</v>
      </c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  <c r="AA578" s="95"/>
      <c r="AB578" s="95"/>
      <c r="AC578" s="95"/>
      <c r="AD578" s="95"/>
      <c r="AE578" s="95"/>
      <c r="AF578" s="95"/>
      <c r="AG578" s="95"/>
      <c r="AH578" s="95"/>
      <c r="AI578" s="95"/>
      <c r="AJ578" s="95"/>
      <c r="AK578" s="95"/>
      <c r="AL578" s="95"/>
      <c r="AM578" s="95"/>
      <c r="AN578" s="95"/>
      <c r="AO578" s="95"/>
      <c r="AP578" s="95"/>
      <c r="AQ578" s="95"/>
      <c r="AR578" s="95"/>
      <c r="AS578" s="95"/>
      <c r="AT578" s="95"/>
      <c r="AU578" s="95"/>
      <c r="AV578" s="95"/>
      <c r="AW578" s="192">
        <f t="shared" si="8"/>
        <v>7000</v>
      </c>
    </row>
    <row r="579" spans="1:49" ht="15.75" x14ac:dyDescent="0.25">
      <c r="A579" s="95">
        <v>564</v>
      </c>
      <c r="B579" s="95" t="s">
        <v>1185</v>
      </c>
      <c r="C579" s="95" t="s">
        <v>1065</v>
      </c>
      <c r="D579" s="95" t="s">
        <v>1066</v>
      </c>
      <c r="E579" s="95">
        <v>1</v>
      </c>
      <c r="F579" s="95" t="s">
        <v>1066</v>
      </c>
      <c r="G579" s="95"/>
      <c r="H579" s="95"/>
      <c r="I579" s="175" t="s">
        <v>1066</v>
      </c>
      <c r="J579" s="176">
        <v>1</v>
      </c>
      <c r="K579" s="175" t="s">
        <v>1066</v>
      </c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  <c r="AA579" s="95"/>
      <c r="AB579" s="95"/>
      <c r="AC579" s="95"/>
      <c r="AD579" s="95"/>
      <c r="AE579" s="95"/>
      <c r="AF579" s="95"/>
      <c r="AG579" s="95"/>
      <c r="AH579" s="95"/>
      <c r="AI579" s="95"/>
      <c r="AJ579" s="95"/>
      <c r="AK579" s="95"/>
      <c r="AL579" s="95"/>
      <c r="AM579" s="95"/>
      <c r="AN579" s="95"/>
      <c r="AO579" s="95"/>
      <c r="AP579" s="95"/>
      <c r="AQ579" s="95"/>
      <c r="AR579" s="95"/>
      <c r="AS579" s="95"/>
      <c r="AT579" s="95"/>
      <c r="AU579" s="95"/>
      <c r="AV579" s="95"/>
      <c r="AW579" s="192">
        <f t="shared" si="8"/>
        <v>17400</v>
      </c>
    </row>
    <row r="580" spans="1:49" ht="15.75" x14ac:dyDescent="0.25">
      <c r="A580" s="95">
        <v>565</v>
      </c>
      <c r="B580" s="95" t="s">
        <v>1185</v>
      </c>
      <c r="C580" s="95" t="s">
        <v>1070</v>
      </c>
      <c r="D580" s="95" t="s">
        <v>1053</v>
      </c>
      <c r="E580" s="95">
        <v>10</v>
      </c>
      <c r="F580" s="95" t="s">
        <v>1071</v>
      </c>
      <c r="G580" s="95"/>
      <c r="H580" s="95"/>
      <c r="I580" s="175" t="s">
        <v>1053</v>
      </c>
      <c r="J580" s="176">
        <v>10</v>
      </c>
      <c r="K580" s="175" t="s">
        <v>1071</v>
      </c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  <c r="AA580" s="95"/>
      <c r="AB580" s="95"/>
      <c r="AC580" s="95"/>
      <c r="AD580" s="95"/>
      <c r="AE580" s="95"/>
      <c r="AF580" s="95"/>
      <c r="AG580" s="95"/>
      <c r="AH580" s="95"/>
      <c r="AI580" s="95"/>
      <c r="AJ580" s="95"/>
      <c r="AK580" s="95"/>
      <c r="AL580" s="95"/>
      <c r="AM580" s="95"/>
      <c r="AN580" s="95"/>
      <c r="AO580" s="95"/>
      <c r="AP580" s="95"/>
      <c r="AQ580" s="95"/>
      <c r="AR580" s="95"/>
      <c r="AS580" s="95"/>
      <c r="AT580" s="95"/>
      <c r="AU580" s="95"/>
      <c r="AV580" s="95"/>
      <c r="AW580" s="192">
        <f t="shared" si="8"/>
        <v>14000</v>
      </c>
    </row>
    <row r="581" spans="1:49" ht="15.75" x14ac:dyDescent="0.25">
      <c r="A581" s="95">
        <v>566</v>
      </c>
      <c r="B581" s="95" t="s">
        <v>1185</v>
      </c>
      <c r="C581" s="95" t="s">
        <v>778</v>
      </c>
      <c r="D581" s="95" t="s">
        <v>1043</v>
      </c>
      <c r="E581" s="95">
        <v>10</v>
      </c>
      <c r="F581" s="95" t="s">
        <v>1002</v>
      </c>
      <c r="G581" s="95"/>
      <c r="H581" s="95"/>
      <c r="I581" s="175" t="s">
        <v>1043</v>
      </c>
      <c r="J581" s="176">
        <v>10</v>
      </c>
      <c r="K581" s="175" t="s">
        <v>1002</v>
      </c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  <c r="AA581" s="95"/>
      <c r="AB581" s="95"/>
      <c r="AC581" s="95"/>
      <c r="AD581" s="95"/>
      <c r="AE581" s="95"/>
      <c r="AF581" s="95"/>
      <c r="AG581" s="95"/>
      <c r="AH581" s="95"/>
      <c r="AI581" s="95"/>
      <c r="AJ581" s="95"/>
      <c r="AK581" s="95"/>
      <c r="AL581" s="95"/>
      <c r="AM581" s="95"/>
      <c r="AN581" s="95"/>
      <c r="AO581" s="95"/>
      <c r="AP581" s="95"/>
      <c r="AQ581" s="95"/>
      <c r="AR581" s="95"/>
      <c r="AS581" s="95"/>
      <c r="AT581" s="95"/>
      <c r="AU581" s="95"/>
      <c r="AV581" s="95"/>
      <c r="AW581" s="192">
        <f t="shared" si="8"/>
        <v>9000</v>
      </c>
    </row>
    <row r="582" spans="1:49" ht="15.75" x14ac:dyDescent="0.25">
      <c r="A582" s="95">
        <v>567</v>
      </c>
      <c r="B582" s="95" t="s">
        <v>1185</v>
      </c>
      <c r="C582" s="95" t="s">
        <v>1041</v>
      </c>
      <c r="D582" s="95" t="s">
        <v>1042</v>
      </c>
      <c r="E582" s="95">
        <v>2</v>
      </c>
      <c r="F582" s="95" t="s">
        <v>1178</v>
      </c>
      <c r="G582" s="95"/>
      <c r="H582" s="95"/>
      <c r="I582" s="175" t="s">
        <v>1042</v>
      </c>
      <c r="J582" s="176">
        <v>2</v>
      </c>
      <c r="K582" s="175" t="s">
        <v>1178</v>
      </c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  <c r="AA582" s="95"/>
      <c r="AB582" s="95"/>
      <c r="AC582" s="95"/>
      <c r="AD582" s="95"/>
      <c r="AE582" s="95"/>
      <c r="AF582" s="95"/>
      <c r="AG582" s="95"/>
      <c r="AH582" s="95"/>
      <c r="AI582" s="95"/>
      <c r="AJ582" s="95"/>
      <c r="AK582" s="95"/>
      <c r="AL582" s="95"/>
      <c r="AM582" s="95"/>
      <c r="AN582" s="95"/>
      <c r="AO582" s="95"/>
      <c r="AP582" s="95"/>
      <c r="AQ582" s="95"/>
      <c r="AR582" s="95"/>
      <c r="AS582" s="95"/>
      <c r="AT582" s="95"/>
      <c r="AU582" s="95"/>
      <c r="AV582" s="95"/>
      <c r="AW582" s="192">
        <f t="shared" si="8"/>
        <v>27400</v>
      </c>
    </row>
    <row r="583" spans="1:49" ht="15.75" x14ac:dyDescent="0.25">
      <c r="A583" s="95">
        <v>568</v>
      </c>
      <c r="B583" s="95" t="s">
        <v>1185</v>
      </c>
      <c r="C583" s="95" t="s">
        <v>1117</v>
      </c>
      <c r="D583" s="95" t="s">
        <v>1118</v>
      </c>
      <c r="E583" s="95">
        <v>1</v>
      </c>
      <c r="F583" s="95" t="s">
        <v>1118</v>
      </c>
      <c r="G583" s="95"/>
      <c r="H583" s="95"/>
      <c r="I583" s="175" t="s">
        <v>1118</v>
      </c>
      <c r="J583" s="176">
        <v>1</v>
      </c>
      <c r="K583" s="175" t="s">
        <v>1118</v>
      </c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  <c r="AA583" s="95"/>
      <c r="AB583" s="95"/>
      <c r="AC583" s="95"/>
      <c r="AD583" s="95"/>
      <c r="AE583" s="95"/>
      <c r="AF583" s="95"/>
      <c r="AG583" s="95"/>
      <c r="AH583" s="95"/>
      <c r="AI583" s="95"/>
      <c r="AJ583" s="95"/>
      <c r="AK583" s="95"/>
      <c r="AL583" s="95"/>
      <c r="AM583" s="95"/>
      <c r="AN583" s="95"/>
      <c r="AO583" s="95"/>
      <c r="AP583" s="95"/>
      <c r="AQ583" s="95"/>
      <c r="AR583" s="95"/>
      <c r="AS583" s="95"/>
      <c r="AT583" s="95"/>
      <c r="AU583" s="95"/>
      <c r="AV583" s="95"/>
      <c r="AW583" s="192">
        <f t="shared" si="8"/>
        <v>14300</v>
      </c>
    </row>
    <row r="584" spans="1:49" ht="15.75" x14ac:dyDescent="0.25">
      <c r="A584" s="95">
        <v>569</v>
      </c>
      <c r="B584" s="95" t="s">
        <v>1185</v>
      </c>
      <c r="C584" s="95" t="s">
        <v>981</v>
      </c>
      <c r="D584" s="95" t="s">
        <v>982</v>
      </c>
      <c r="E584" s="95">
        <v>10</v>
      </c>
      <c r="F584" s="95" t="s">
        <v>983</v>
      </c>
      <c r="G584" s="95"/>
      <c r="H584" s="95"/>
      <c r="I584" s="175" t="s">
        <v>982</v>
      </c>
      <c r="J584" s="176">
        <v>10</v>
      </c>
      <c r="K584" s="175" t="s">
        <v>983</v>
      </c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  <c r="AA584" s="95"/>
      <c r="AB584" s="95"/>
      <c r="AC584" s="95"/>
      <c r="AD584" s="95"/>
      <c r="AE584" s="95"/>
      <c r="AF584" s="95"/>
      <c r="AG584" s="95"/>
      <c r="AH584" s="95"/>
      <c r="AI584" s="95"/>
      <c r="AJ584" s="95"/>
      <c r="AK584" s="95"/>
      <c r="AL584" s="95"/>
      <c r="AM584" s="95"/>
      <c r="AN584" s="95"/>
      <c r="AO584" s="95"/>
      <c r="AP584" s="95"/>
      <c r="AQ584" s="95"/>
      <c r="AR584" s="95"/>
      <c r="AS584" s="95"/>
      <c r="AT584" s="95"/>
      <c r="AU584" s="95"/>
      <c r="AV584" s="95"/>
      <c r="AW584" s="192">
        <f t="shared" si="8"/>
        <v>35000</v>
      </c>
    </row>
    <row r="585" spans="1:49" ht="15.75" x14ac:dyDescent="0.25">
      <c r="A585" s="95">
        <v>570</v>
      </c>
      <c r="B585" s="95" t="s">
        <v>1185</v>
      </c>
      <c r="C585" s="95" t="s">
        <v>1058</v>
      </c>
      <c r="D585" s="95" t="s">
        <v>1059</v>
      </c>
      <c r="E585" s="95">
        <v>1</v>
      </c>
      <c r="F585" s="95" t="s">
        <v>1059</v>
      </c>
      <c r="G585" s="95"/>
      <c r="H585" s="95"/>
      <c r="I585" s="175" t="s">
        <v>1059</v>
      </c>
      <c r="J585" s="176">
        <v>1</v>
      </c>
      <c r="K585" s="175" t="s">
        <v>1059</v>
      </c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95"/>
      <c r="AB585" s="95"/>
      <c r="AC585" s="95"/>
      <c r="AD585" s="95"/>
      <c r="AE585" s="95"/>
      <c r="AF585" s="95"/>
      <c r="AG585" s="95"/>
      <c r="AH585" s="95"/>
      <c r="AI585" s="95"/>
      <c r="AJ585" s="95"/>
      <c r="AK585" s="95"/>
      <c r="AL585" s="95"/>
      <c r="AM585" s="95"/>
      <c r="AN585" s="95"/>
      <c r="AO585" s="95"/>
      <c r="AP585" s="95"/>
      <c r="AQ585" s="95"/>
      <c r="AR585" s="95"/>
      <c r="AS585" s="95"/>
      <c r="AT585" s="95"/>
      <c r="AU585" s="95"/>
      <c r="AV585" s="95"/>
      <c r="AW585" s="192">
        <f t="shared" si="8"/>
        <v>20200</v>
      </c>
    </row>
    <row r="586" spans="1:49" ht="15.75" x14ac:dyDescent="0.25">
      <c r="A586" s="95">
        <v>571</v>
      </c>
      <c r="B586" s="95" t="s">
        <v>1185</v>
      </c>
      <c r="C586" s="95" t="s">
        <v>1189</v>
      </c>
      <c r="D586" s="95" t="s">
        <v>1190</v>
      </c>
      <c r="E586" s="95">
        <v>1</v>
      </c>
      <c r="F586" s="95" t="s">
        <v>1190</v>
      </c>
      <c r="G586" s="95"/>
      <c r="H586" s="95"/>
      <c r="I586" s="175" t="s">
        <v>1190</v>
      </c>
      <c r="J586" s="176">
        <v>1</v>
      </c>
      <c r="K586" s="175" t="s">
        <v>1190</v>
      </c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  <c r="AA586" s="95"/>
      <c r="AB586" s="95"/>
      <c r="AC586" s="95"/>
      <c r="AD586" s="95"/>
      <c r="AE586" s="95"/>
      <c r="AF586" s="95"/>
      <c r="AG586" s="95"/>
      <c r="AH586" s="95"/>
      <c r="AI586" s="95"/>
      <c r="AJ586" s="95"/>
      <c r="AK586" s="95"/>
      <c r="AL586" s="95"/>
      <c r="AM586" s="95"/>
      <c r="AN586" s="95"/>
      <c r="AO586" s="95"/>
      <c r="AP586" s="95"/>
      <c r="AQ586" s="95"/>
      <c r="AR586" s="95"/>
      <c r="AS586" s="95"/>
      <c r="AT586" s="95"/>
      <c r="AU586" s="95"/>
      <c r="AV586" s="95"/>
      <c r="AW586" s="192">
        <f t="shared" si="8"/>
        <v>8100</v>
      </c>
    </row>
    <row r="587" spans="1:49" ht="15.75" x14ac:dyDescent="0.25">
      <c r="A587" s="95">
        <v>572</v>
      </c>
      <c r="B587" s="95" t="s">
        <v>1185</v>
      </c>
      <c r="C587" s="95" t="s">
        <v>1109</v>
      </c>
      <c r="D587" s="95" t="s">
        <v>1110</v>
      </c>
      <c r="E587" s="95">
        <v>1</v>
      </c>
      <c r="F587" s="95" t="s">
        <v>1110</v>
      </c>
      <c r="G587" s="95"/>
      <c r="H587" s="95"/>
      <c r="I587" s="175" t="s">
        <v>1110</v>
      </c>
      <c r="J587" s="176">
        <v>1</v>
      </c>
      <c r="K587" s="175" t="s">
        <v>1110</v>
      </c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  <c r="AB587" s="95"/>
      <c r="AC587" s="95"/>
      <c r="AD587" s="95"/>
      <c r="AE587" s="95"/>
      <c r="AF587" s="95"/>
      <c r="AG587" s="95"/>
      <c r="AH587" s="95"/>
      <c r="AI587" s="95"/>
      <c r="AJ587" s="95"/>
      <c r="AK587" s="95"/>
      <c r="AL587" s="95"/>
      <c r="AM587" s="95"/>
      <c r="AN587" s="95"/>
      <c r="AO587" s="95"/>
      <c r="AP587" s="95"/>
      <c r="AQ587" s="95"/>
      <c r="AR587" s="95"/>
      <c r="AS587" s="95"/>
      <c r="AT587" s="95"/>
      <c r="AU587" s="95"/>
      <c r="AV587" s="95"/>
      <c r="AW587" s="192">
        <f t="shared" si="8"/>
        <v>29700</v>
      </c>
    </row>
    <row r="588" spans="1:49" ht="15.75" x14ac:dyDescent="0.25">
      <c r="A588" s="95">
        <v>573</v>
      </c>
      <c r="B588" s="95" t="s">
        <v>1185</v>
      </c>
      <c r="C588" s="95" t="s">
        <v>1148</v>
      </c>
      <c r="D588" s="95" t="s">
        <v>1149</v>
      </c>
      <c r="E588" s="95">
        <v>1</v>
      </c>
      <c r="F588" s="95" t="s">
        <v>1149</v>
      </c>
      <c r="G588" s="95"/>
      <c r="H588" s="95"/>
      <c r="I588" s="175" t="s">
        <v>1149</v>
      </c>
      <c r="J588" s="176">
        <v>1</v>
      </c>
      <c r="K588" s="175" t="s">
        <v>1149</v>
      </c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  <c r="AA588" s="95"/>
      <c r="AB588" s="95"/>
      <c r="AC588" s="95"/>
      <c r="AD588" s="95"/>
      <c r="AE588" s="95"/>
      <c r="AF588" s="95"/>
      <c r="AG588" s="95"/>
      <c r="AH588" s="95"/>
      <c r="AI588" s="95"/>
      <c r="AJ588" s="95"/>
      <c r="AK588" s="95"/>
      <c r="AL588" s="95"/>
      <c r="AM588" s="95"/>
      <c r="AN588" s="95"/>
      <c r="AO588" s="95"/>
      <c r="AP588" s="95"/>
      <c r="AQ588" s="95"/>
      <c r="AR588" s="95"/>
      <c r="AS588" s="95"/>
      <c r="AT588" s="95"/>
      <c r="AU588" s="95"/>
      <c r="AV588" s="95"/>
      <c r="AW588" s="192">
        <f t="shared" si="8"/>
        <v>19800</v>
      </c>
    </row>
    <row r="589" spans="1:49" ht="15.75" x14ac:dyDescent="0.25">
      <c r="A589" s="95">
        <v>574</v>
      </c>
      <c r="B589" s="95" t="s">
        <v>1185</v>
      </c>
      <c r="C589" s="95" t="s">
        <v>1037</v>
      </c>
      <c r="D589" s="95" t="s">
        <v>1027</v>
      </c>
      <c r="E589" s="95">
        <v>10</v>
      </c>
      <c r="F589" s="95" t="s">
        <v>1010</v>
      </c>
      <c r="G589" s="95"/>
      <c r="H589" s="95"/>
      <c r="I589" s="175" t="s">
        <v>1027</v>
      </c>
      <c r="J589" s="176">
        <v>10</v>
      </c>
      <c r="K589" s="175" t="s">
        <v>1010</v>
      </c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  <c r="AB589" s="95"/>
      <c r="AC589" s="95"/>
      <c r="AD589" s="95"/>
      <c r="AE589" s="95"/>
      <c r="AF589" s="95"/>
      <c r="AG589" s="95"/>
      <c r="AH589" s="95"/>
      <c r="AI589" s="95"/>
      <c r="AJ589" s="95"/>
      <c r="AK589" s="95"/>
      <c r="AL589" s="95"/>
      <c r="AM589" s="95"/>
      <c r="AN589" s="95"/>
      <c r="AO589" s="95"/>
      <c r="AP589" s="95"/>
      <c r="AQ589" s="95"/>
      <c r="AR589" s="95"/>
      <c r="AS589" s="95"/>
      <c r="AT589" s="95"/>
      <c r="AU589" s="95"/>
      <c r="AV589" s="95"/>
      <c r="AW589" s="192">
        <f t="shared" si="8"/>
        <v>15000</v>
      </c>
    </row>
    <row r="590" spans="1:49" ht="15.75" x14ac:dyDescent="0.25">
      <c r="A590" s="95">
        <v>575</v>
      </c>
      <c r="B590" s="95" t="s">
        <v>1185</v>
      </c>
      <c r="C590" s="95" t="s">
        <v>1142</v>
      </c>
      <c r="D590" s="95" t="s">
        <v>988</v>
      </c>
      <c r="E590" s="95">
        <v>10</v>
      </c>
      <c r="F590" s="95" t="s">
        <v>989</v>
      </c>
      <c r="G590" s="95"/>
      <c r="H590" s="95"/>
      <c r="I590" s="175" t="s">
        <v>988</v>
      </c>
      <c r="J590" s="176">
        <v>10</v>
      </c>
      <c r="K590" s="175" t="s">
        <v>989</v>
      </c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  <c r="AA590" s="95"/>
      <c r="AB590" s="95"/>
      <c r="AC590" s="95"/>
      <c r="AD590" s="95"/>
      <c r="AE590" s="95"/>
      <c r="AF590" s="95"/>
      <c r="AG590" s="95"/>
      <c r="AH590" s="95"/>
      <c r="AI590" s="95"/>
      <c r="AJ590" s="95"/>
      <c r="AK590" s="95"/>
      <c r="AL590" s="95"/>
      <c r="AM590" s="95"/>
      <c r="AN590" s="95"/>
      <c r="AO590" s="95"/>
      <c r="AP590" s="95"/>
      <c r="AQ590" s="95"/>
      <c r="AR590" s="95"/>
      <c r="AS590" s="95"/>
      <c r="AT590" s="95"/>
      <c r="AU590" s="95"/>
      <c r="AV590" s="95"/>
      <c r="AW590" s="192">
        <f t="shared" si="8"/>
        <v>4000</v>
      </c>
    </row>
    <row r="591" spans="1:49" ht="15.75" x14ac:dyDescent="0.25">
      <c r="A591" s="95">
        <v>576</v>
      </c>
      <c r="B591" s="95" t="s">
        <v>1185</v>
      </c>
      <c r="C591" s="95" t="s">
        <v>1058</v>
      </c>
      <c r="D591" s="95" t="s">
        <v>1059</v>
      </c>
      <c r="E591" s="95">
        <v>1</v>
      </c>
      <c r="F591" s="95" t="s">
        <v>1059</v>
      </c>
      <c r="G591" s="95"/>
      <c r="H591" s="95"/>
      <c r="I591" s="175" t="s">
        <v>1059</v>
      </c>
      <c r="J591" s="176">
        <v>1</v>
      </c>
      <c r="K591" s="175" t="s">
        <v>1059</v>
      </c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  <c r="AB591" s="95"/>
      <c r="AC591" s="95"/>
      <c r="AD591" s="95"/>
      <c r="AE591" s="95"/>
      <c r="AF591" s="95"/>
      <c r="AG591" s="95"/>
      <c r="AH591" s="95"/>
      <c r="AI591" s="95"/>
      <c r="AJ591" s="95"/>
      <c r="AK591" s="95"/>
      <c r="AL591" s="95"/>
      <c r="AM591" s="95"/>
      <c r="AN591" s="95"/>
      <c r="AO591" s="95"/>
      <c r="AP591" s="95"/>
      <c r="AQ591" s="95"/>
      <c r="AR591" s="95"/>
      <c r="AS591" s="95"/>
      <c r="AT591" s="95"/>
      <c r="AU591" s="95"/>
      <c r="AV591" s="95"/>
      <c r="AW591" s="192">
        <f t="shared" si="8"/>
        <v>20200</v>
      </c>
    </row>
    <row r="592" spans="1:49" ht="15.75" x14ac:dyDescent="0.25">
      <c r="A592" s="95">
        <v>577</v>
      </c>
      <c r="B592" s="95" t="s">
        <v>1185</v>
      </c>
      <c r="C592" s="95" t="s">
        <v>991</v>
      </c>
      <c r="D592" s="95" t="s">
        <v>1069</v>
      </c>
      <c r="E592" s="95">
        <v>10</v>
      </c>
      <c r="F592" s="95" t="s">
        <v>1075</v>
      </c>
      <c r="G592" s="95"/>
      <c r="H592" s="95"/>
      <c r="I592" s="175" t="s">
        <v>1069</v>
      </c>
      <c r="J592" s="176">
        <v>10</v>
      </c>
      <c r="K592" s="175" t="s">
        <v>1075</v>
      </c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  <c r="AB592" s="95"/>
      <c r="AC592" s="95"/>
      <c r="AD592" s="95"/>
      <c r="AE592" s="95"/>
      <c r="AF592" s="95"/>
      <c r="AG592" s="95"/>
      <c r="AH592" s="95"/>
      <c r="AI592" s="95"/>
      <c r="AJ592" s="95"/>
      <c r="AK592" s="95"/>
      <c r="AL592" s="95"/>
      <c r="AM592" s="95"/>
      <c r="AN592" s="95"/>
      <c r="AO592" s="95"/>
      <c r="AP592" s="95"/>
      <c r="AQ592" s="95"/>
      <c r="AR592" s="95"/>
      <c r="AS592" s="95"/>
      <c r="AT592" s="95"/>
      <c r="AU592" s="95"/>
      <c r="AV592" s="95"/>
      <c r="AW592" s="192">
        <f t="shared" si="8"/>
        <v>18000</v>
      </c>
    </row>
    <row r="593" spans="1:49" ht="15.75" x14ac:dyDescent="0.25">
      <c r="A593" s="95">
        <v>578</v>
      </c>
      <c r="B593" s="95" t="s">
        <v>1185</v>
      </c>
      <c r="C593" s="95" t="s">
        <v>990</v>
      </c>
      <c r="D593" s="95" t="s">
        <v>988</v>
      </c>
      <c r="E593" s="95">
        <v>10</v>
      </c>
      <c r="F593" s="95" t="s">
        <v>989</v>
      </c>
      <c r="G593" s="95"/>
      <c r="H593" s="95"/>
      <c r="I593" s="175" t="s">
        <v>988</v>
      </c>
      <c r="J593" s="176">
        <v>10</v>
      </c>
      <c r="K593" s="175" t="s">
        <v>989</v>
      </c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  <c r="AB593" s="95"/>
      <c r="AC593" s="95"/>
      <c r="AD593" s="95"/>
      <c r="AE593" s="95"/>
      <c r="AF593" s="95"/>
      <c r="AG593" s="95"/>
      <c r="AH593" s="95"/>
      <c r="AI593" s="95"/>
      <c r="AJ593" s="95"/>
      <c r="AK593" s="95"/>
      <c r="AL593" s="95"/>
      <c r="AM593" s="95"/>
      <c r="AN593" s="95"/>
      <c r="AO593" s="95"/>
      <c r="AP593" s="95"/>
      <c r="AQ593" s="95"/>
      <c r="AR593" s="95"/>
      <c r="AS593" s="95"/>
      <c r="AT593" s="95"/>
      <c r="AU593" s="95"/>
      <c r="AV593" s="95"/>
      <c r="AW593" s="192">
        <f t="shared" ref="AW593:AW656" si="9">I593*J593</f>
        <v>4000</v>
      </c>
    </row>
    <row r="594" spans="1:49" ht="15.75" x14ac:dyDescent="0.25">
      <c r="A594" s="95">
        <v>579</v>
      </c>
      <c r="B594" s="95" t="s">
        <v>1185</v>
      </c>
      <c r="C594" s="95" t="s">
        <v>991</v>
      </c>
      <c r="D594" s="95" t="s">
        <v>1069</v>
      </c>
      <c r="E594" s="95">
        <v>10</v>
      </c>
      <c r="F594" s="95" t="s">
        <v>1075</v>
      </c>
      <c r="G594" s="95"/>
      <c r="H594" s="95"/>
      <c r="I594" s="175" t="s">
        <v>1069</v>
      </c>
      <c r="J594" s="176">
        <v>10</v>
      </c>
      <c r="K594" s="175" t="s">
        <v>1075</v>
      </c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  <c r="AA594" s="95"/>
      <c r="AB594" s="95"/>
      <c r="AC594" s="95"/>
      <c r="AD594" s="95"/>
      <c r="AE594" s="95"/>
      <c r="AF594" s="95"/>
      <c r="AG594" s="95"/>
      <c r="AH594" s="95"/>
      <c r="AI594" s="95"/>
      <c r="AJ594" s="95"/>
      <c r="AK594" s="95"/>
      <c r="AL594" s="95"/>
      <c r="AM594" s="95"/>
      <c r="AN594" s="95"/>
      <c r="AO594" s="95"/>
      <c r="AP594" s="95"/>
      <c r="AQ594" s="95"/>
      <c r="AR594" s="95"/>
      <c r="AS594" s="95"/>
      <c r="AT594" s="95"/>
      <c r="AU594" s="95"/>
      <c r="AV594" s="95"/>
      <c r="AW594" s="192">
        <f t="shared" si="9"/>
        <v>18000</v>
      </c>
    </row>
    <row r="595" spans="1:49" ht="15.75" x14ac:dyDescent="0.25">
      <c r="A595" s="95">
        <v>580</v>
      </c>
      <c r="B595" s="95" t="s">
        <v>1185</v>
      </c>
      <c r="C595" s="95" t="s">
        <v>990</v>
      </c>
      <c r="D595" s="95" t="s">
        <v>988</v>
      </c>
      <c r="E595" s="95">
        <v>10</v>
      </c>
      <c r="F595" s="95" t="s">
        <v>989</v>
      </c>
      <c r="G595" s="95"/>
      <c r="H595" s="95"/>
      <c r="I595" s="175" t="s">
        <v>988</v>
      </c>
      <c r="J595" s="176">
        <v>10</v>
      </c>
      <c r="K595" s="175" t="s">
        <v>989</v>
      </c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  <c r="AB595" s="95"/>
      <c r="AC595" s="95"/>
      <c r="AD595" s="95"/>
      <c r="AE595" s="95"/>
      <c r="AF595" s="95"/>
      <c r="AG595" s="95"/>
      <c r="AH595" s="95"/>
      <c r="AI595" s="95"/>
      <c r="AJ595" s="95"/>
      <c r="AK595" s="95"/>
      <c r="AL595" s="95"/>
      <c r="AM595" s="95"/>
      <c r="AN595" s="95"/>
      <c r="AO595" s="95"/>
      <c r="AP595" s="95"/>
      <c r="AQ595" s="95"/>
      <c r="AR595" s="95"/>
      <c r="AS595" s="95"/>
      <c r="AT595" s="95"/>
      <c r="AU595" s="95"/>
      <c r="AV595" s="95"/>
      <c r="AW595" s="192">
        <f t="shared" si="9"/>
        <v>4000</v>
      </c>
    </row>
    <row r="596" spans="1:49" ht="15.75" x14ac:dyDescent="0.25">
      <c r="A596" s="95">
        <v>581</v>
      </c>
      <c r="B596" s="95" t="s">
        <v>1185</v>
      </c>
      <c r="C596" s="95" t="s">
        <v>1068</v>
      </c>
      <c r="D596" s="95" t="s">
        <v>995</v>
      </c>
      <c r="E596" s="95">
        <v>15</v>
      </c>
      <c r="F596" s="95" t="s">
        <v>1055</v>
      </c>
      <c r="G596" s="95"/>
      <c r="H596" s="95"/>
      <c r="I596" s="175" t="s">
        <v>995</v>
      </c>
      <c r="J596" s="176">
        <v>15</v>
      </c>
      <c r="K596" s="175" t="s">
        <v>1055</v>
      </c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95"/>
      <c r="AB596" s="95"/>
      <c r="AC596" s="95"/>
      <c r="AD596" s="95"/>
      <c r="AE596" s="95"/>
      <c r="AF596" s="95"/>
      <c r="AG596" s="95"/>
      <c r="AH596" s="95"/>
      <c r="AI596" s="95"/>
      <c r="AJ596" s="95"/>
      <c r="AK596" s="95"/>
      <c r="AL596" s="95"/>
      <c r="AM596" s="95"/>
      <c r="AN596" s="95"/>
      <c r="AO596" s="95"/>
      <c r="AP596" s="95"/>
      <c r="AQ596" s="95"/>
      <c r="AR596" s="95"/>
      <c r="AS596" s="95"/>
      <c r="AT596" s="95"/>
      <c r="AU596" s="95"/>
      <c r="AV596" s="95"/>
      <c r="AW596" s="192">
        <f t="shared" si="9"/>
        <v>4500</v>
      </c>
    </row>
    <row r="597" spans="1:49" ht="15.75" x14ac:dyDescent="0.25">
      <c r="A597" s="95">
        <v>582</v>
      </c>
      <c r="B597" s="95" t="s">
        <v>1185</v>
      </c>
      <c r="C597" s="95" t="s">
        <v>1101</v>
      </c>
      <c r="D597" s="95" t="s">
        <v>988</v>
      </c>
      <c r="E597" s="95">
        <v>15</v>
      </c>
      <c r="F597" s="95" t="s">
        <v>1012</v>
      </c>
      <c r="G597" s="95"/>
      <c r="H597" s="95"/>
      <c r="I597" s="175" t="s">
        <v>988</v>
      </c>
      <c r="J597" s="176">
        <v>15</v>
      </c>
      <c r="K597" s="175" t="s">
        <v>1012</v>
      </c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  <c r="AB597" s="95"/>
      <c r="AC597" s="95"/>
      <c r="AD597" s="95"/>
      <c r="AE597" s="95"/>
      <c r="AF597" s="95"/>
      <c r="AG597" s="95"/>
      <c r="AH597" s="95"/>
      <c r="AI597" s="95"/>
      <c r="AJ597" s="95"/>
      <c r="AK597" s="95"/>
      <c r="AL597" s="95"/>
      <c r="AM597" s="95"/>
      <c r="AN597" s="95"/>
      <c r="AO597" s="95"/>
      <c r="AP597" s="95"/>
      <c r="AQ597" s="95"/>
      <c r="AR597" s="95"/>
      <c r="AS597" s="95"/>
      <c r="AT597" s="95"/>
      <c r="AU597" s="95"/>
      <c r="AV597" s="95"/>
      <c r="AW597" s="192">
        <f t="shared" si="9"/>
        <v>6000</v>
      </c>
    </row>
    <row r="598" spans="1:49" ht="15.75" x14ac:dyDescent="0.25">
      <c r="A598" s="95">
        <v>583</v>
      </c>
      <c r="B598" s="95" t="s">
        <v>1185</v>
      </c>
      <c r="C598" s="95" t="s">
        <v>1018</v>
      </c>
      <c r="D598" s="95" t="s">
        <v>995</v>
      </c>
      <c r="E598" s="95">
        <v>10</v>
      </c>
      <c r="F598" s="95" t="s">
        <v>996</v>
      </c>
      <c r="G598" s="95"/>
      <c r="H598" s="95"/>
      <c r="I598" s="175" t="s">
        <v>995</v>
      </c>
      <c r="J598" s="176">
        <v>10</v>
      </c>
      <c r="K598" s="175" t="s">
        <v>996</v>
      </c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  <c r="AA598" s="95"/>
      <c r="AB598" s="95"/>
      <c r="AC598" s="95"/>
      <c r="AD598" s="95"/>
      <c r="AE598" s="95"/>
      <c r="AF598" s="95"/>
      <c r="AG598" s="95"/>
      <c r="AH598" s="95"/>
      <c r="AI598" s="95"/>
      <c r="AJ598" s="95"/>
      <c r="AK598" s="95"/>
      <c r="AL598" s="95"/>
      <c r="AM598" s="95"/>
      <c r="AN598" s="95"/>
      <c r="AO598" s="95"/>
      <c r="AP598" s="95"/>
      <c r="AQ598" s="95"/>
      <c r="AR598" s="95"/>
      <c r="AS598" s="95"/>
      <c r="AT598" s="95"/>
      <c r="AU598" s="95"/>
      <c r="AV598" s="95"/>
      <c r="AW598" s="192">
        <f t="shared" si="9"/>
        <v>3000</v>
      </c>
    </row>
    <row r="599" spans="1:49" ht="15.75" x14ac:dyDescent="0.25">
      <c r="A599" s="95">
        <v>584</v>
      </c>
      <c r="B599" s="95" t="s">
        <v>1185</v>
      </c>
      <c r="C599" s="95" t="s">
        <v>991</v>
      </c>
      <c r="D599" s="95" t="s">
        <v>1069</v>
      </c>
      <c r="E599" s="95">
        <v>10</v>
      </c>
      <c r="F599" s="95" t="s">
        <v>1075</v>
      </c>
      <c r="G599" s="95"/>
      <c r="H599" s="95"/>
      <c r="I599" s="175" t="s">
        <v>1069</v>
      </c>
      <c r="J599" s="176">
        <v>10</v>
      </c>
      <c r="K599" s="175" t="s">
        <v>1075</v>
      </c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  <c r="AB599" s="95"/>
      <c r="AC599" s="95"/>
      <c r="AD599" s="95"/>
      <c r="AE599" s="95"/>
      <c r="AF599" s="95"/>
      <c r="AG599" s="95"/>
      <c r="AH599" s="95"/>
      <c r="AI599" s="95"/>
      <c r="AJ599" s="95"/>
      <c r="AK599" s="95"/>
      <c r="AL599" s="95"/>
      <c r="AM599" s="95"/>
      <c r="AN599" s="95"/>
      <c r="AO599" s="95"/>
      <c r="AP599" s="95"/>
      <c r="AQ599" s="95"/>
      <c r="AR599" s="95"/>
      <c r="AS599" s="95"/>
      <c r="AT599" s="95"/>
      <c r="AU599" s="95"/>
      <c r="AV599" s="95"/>
      <c r="AW599" s="192">
        <f t="shared" si="9"/>
        <v>18000</v>
      </c>
    </row>
    <row r="600" spans="1:49" ht="15.75" x14ac:dyDescent="0.25">
      <c r="A600" s="95">
        <v>585</v>
      </c>
      <c r="B600" s="95" t="s">
        <v>1185</v>
      </c>
      <c r="C600" s="95" t="s">
        <v>1181</v>
      </c>
      <c r="D600" s="95" t="s">
        <v>1182</v>
      </c>
      <c r="E600" s="95">
        <v>1</v>
      </c>
      <c r="F600" s="95" t="s">
        <v>1182</v>
      </c>
      <c r="G600" s="95"/>
      <c r="H600" s="95"/>
      <c r="I600" s="175" t="s">
        <v>1182</v>
      </c>
      <c r="J600" s="176">
        <v>1</v>
      </c>
      <c r="K600" s="175" t="s">
        <v>1182</v>
      </c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  <c r="AA600" s="95"/>
      <c r="AB600" s="95"/>
      <c r="AC600" s="95"/>
      <c r="AD600" s="95"/>
      <c r="AE600" s="95"/>
      <c r="AF600" s="95"/>
      <c r="AG600" s="95"/>
      <c r="AH600" s="95"/>
      <c r="AI600" s="95"/>
      <c r="AJ600" s="95"/>
      <c r="AK600" s="95"/>
      <c r="AL600" s="95"/>
      <c r="AM600" s="95"/>
      <c r="AN600" s="95"/>
      <c r="AO600" s="95"/>
      <c r="AP600" s="95"/>
      <c r="AQ600" s="95"/>
      <c r="AR600" s="95"/>
      <c r="AS600" s="95"/>
      <c r="AT600" s="95"/>
      <c r="AU600" s="95"/>
      <c r="AV600" s="95"/>
      <c r="AW600" s="192">
        <f t="shared" si="9"/>
        <v>16100</v>
      </c>
    </row>
    <row r="601" spans="1:49" ht="15.75" x14ac:dyDescent="0.25">
      <c r="A601" s="95">
        <v>586</v>
      </c>
      <c r="B601" s="95" t="s">
        <v>1185</v>
      </c>
      <c r="C601" s="95" t="s">
        <v>1152</v>
      </c>
      <c r="D601" s="95" t="s">
        <v>1096</v>
      </c>
      <c r="E601" s="95">
        <v>1</v>
      </c>
      <c r="F601" s="95" t="s">
        <v>1096</v>
      </c>
      <c r="G601" s="95"/>
      <c r="H601" s="95"/>
      <c r="I601" s="175" t="s">
        <v>1096</v>
      </c>
      <c r="J601" s="176">
        <v>1</v>
      </c>
      <c r="K601" s="175" t="s">
        <v>1096</v>
      </c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  <c r="AB601" s="95"/>
      <c r="AC601" s="95"/>
      <c r="AD601" s="95"/>
      <c r="AE601" s="95"/>
      <c r="AF601" s="95"/>
      <c r="AG601" s="95"/>
      <c r="AH601" s="95"/>
      <c r="AI601" s="95"/>
      <c r="AJ601" s="95"/>
      <c r="AK601" s="95"/>
      <c r="AL601" s="95"/>
      <c r="AM601" s="95"/>
      <c r="AN601" s="95"/>
      <c r="AO601" s="95"/>
      <c r="AP601" s="95"/>
      <c r="AQ601" s="95"/>
      <c r="AR601" s="95"/>
      <c r="AS601" s="95"/>
      <c r="AT601" s="95"/>
      <c r="AU601" s="95"/>
      <c r="AV601" s="95"/>
      <c r="AW601" s="192">
        <f t="shared" si="9"/>
        <v>3300</v>
      </c>
    </row>
    <row r="602" spans="1:49" ht="15.75" x14ac:dyDescent="0.25">
      <c r="A602" s="95">
        <v>587</v>
      </c>
      <c r="B602" s="95" t="s">
        <v>1185</v>
      </c>
      <c r="C602" s="95" t="s">
        <v>990</v>
      </c>
      <c r="D602" s="95" t="s">
        <v>988</v>
      </c>
      <c r="E602" s="95">
        <v>10</v>
      </c>
      <c r="F602" s="95" t="s">
        <v>989</v>
      </c>
      <c r="G602" s="95"/>
      <c r="H602" s="95"/>
      <c r="I602" s="175" t="s">
        <v>988</v>
      </c>
      <c r="J602" s="176">
        <v>10</v>
      </c>
      <c r="K602" s="175" t="s">
        <v>989</v>
      </c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  <c r="AA602" s="95"/>
      <c r="AB602" s="95"/>
      <c r="AC602" s="95"/>
      <c r="AD602" s="95"/>
      <c r="AE602" s="95"/>
      <c r="AF602" s="95"/>
      <c r="AG602" s="95"/>
      <c r="AH602" s="95"/>
      <c r="AI602" s="95"/>
      <c r="AJ602" s="95"/>
      <c r="AK602" s="95"/>
      <c r="AL602" s="95"/>
      <c r="AM602" s="95"/>
      <c r="AN602" s="95"/>
      <c r="AO602" s="95"/>
      <c r="AP602" s="95"/>
      <c r="AQ602" s="95"/>
      <c r="AR602" s="95"/>
      <c r="AS602" s="95"/>
      <c r="AT602" s="95"/>
      <c r="AU602" s="95"/>
      <c r="AV602" s="95"/>
      <c r="AW602" s="192">
        <f t="shared" si="9"/>
        <v>4000</v>
      </c>
    </row>
    <row r="603" spans="1:49" ht="15.75" x14ac:dyDescent="0.25">
      <c r="A603" s="95">
        <v>588</v>
      </c>
      <c r="B603" s="95" t="s">
        <v>1185</v>
      </c>
      <c r="C603" s="95" t="s">
        <v>991</v>
      </c>
      <c r="D603" s="95" t="s">
        <v>1069</v>
      </c>
      <c r="E603" s="95">
        <v>10</v>
      </c>
      <c r="F603" s="95" t="s">
        <v>1075</v>
      </c>
      <c r="G603" s="95"/>
      <c r="H603" s="95"/>
      <c r="I603" s="175" t="s">
        <v>1069</v>
      </c>
      <c r="J603" s="176">
        <v>10</v>
      </c>
      <c r="K603" s="175" t="s">
        <v>1075</v>
      </c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  <c r="AB603" s="95"/>
      <c r="AC603" s="95"/>
      <c r="AD603" s="95"/>
      <c r="AE603" s="95"/>
      <c r="AF603" s="95"/>
      <c r="AG603" s="95"/>
      <c r="AH603" s="95"/>
      <c r="AI603" s="95"/>
      <c r="AJ603" s="95"/>
      <c r="AK603" s="95"/>
      <c r="AL603" s="95"/>
      <c r="AM603" s="95"/>
      <c r="AN603" s="95"/>
      <c r="AO603" s="95"/>
      <c r="AP603" s="95"/>
      <c r="AQ603" s="95"/>
      <c r="AR603" s="95"/>
      <c r="AS603" s="95"/>
      <c r="AT603" s="95"/>
      <c r="AU603" s="95"/>
      <c r="AV603" s="95"/>
      <c r="AW603" s="192">
        <f t="shared" si="9"/>
        <v>18000</v>
      </c>
    </row>
    <row r="604" spans="1:49" ht="15.75" x14ac:dyDescent="0.25">
      <c r="A604" s="95">
        <v>589</v>
      </c>
      <c r="B604" s="95" t="s">
        <v>1185</v>
      </c>
      <c r="C604" s="95" t="s">
        <v>1087</v>
      </c>
      <c r="D604" s="95" t="s">
        <v>995</v>
      </c>
      <c r="E604" s="95">
        <v>10</v>
      </c>
      <c r="F604" s="95" t="s">
        <v>996</v>
      </c>
      <c r="G604" s="95"/>
      <c r="H604" s="95"/>
      <c r="I604" s="175" t="s">
        <v>995</v>
      </c>
      <c r="J604" s="176">
        <v>10</v>
      </c>
      <c r="K604" s="175" t="s">
        <v>996</v>
      </c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  <c r="AA604" s="95"/>
      <c r="AB604" s="95"/>
      <c r="AC604" s="95"/>
      <c r="AD604" s="95"/>
      <c r="AE604" s="95"/>
      <c r="AF604" s="95"/>
      <c r="AG604" s="95"/>
      <c r="AH604" s="95"/>
      <c r="AI604" s="95"/>
      <c r="AJ604" s="95"/>
      <c r="AK604" s="95"/>
      <c r="AL604" s="95"/>
      <c r="AM604" s="95"/>
      <c r="AN604" s="95"/>
      <c r="AO604" s="95"/>
      <c r="AP604" s="95"/>
      <c r="AQ604" s="95"/>
      <c r="AR604" s="95"/>
      <c r="AS604" s="95"/>
      <c r="AT604" s="95"/>
      <c r="AU604" s="95"/>
      <c r="AV604" s="95"/>
      <c r="AW604" s="192">
        <f t="shared" si="9"/>
        <v>3000</v>
      </c>
    </row>
    <row r="605" spans="1:49" ht="15.75" x14ac:dyDescent="0.25">
      <c r="A605" s="95">
        <v>590</v>
      </c>
      <c r="B605" s="95" t="s">
        <v>1185</v>
      </c>
      <c r="C605" s="95" t="s">
        <v>1011</v>
      </c>
      <c r="D605" s="95" t="s">
        <v>999</v>
      </c>
      <c r="E605" s="95">
        <v>30</v>
      </c>
      <c r="F605" s="95" t="s">
        <v>1012</v>
      </c>
      <c r="G605" s="95"/>
      <c r="H605" s="95"/>
      <c r="I605" s="175" t="s">
        <v>999</v>
      </c>
      <c r="J605" s="176">
        <v>30</v>
      </c>
      <c r="K605" s="175" t="s">
        <v>1012</v>
      </c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  <c r="AB605" s="95"/>
      <c r="AC605" s="95"/>
      <c r="AD605" s="95"/>
      <c r="AE605" s="95"/>
      <c r="AF605" s="95"/>
      <c r="AG605" s="95"/>
      <c r="AH605" s="95"/>
      <c r="AI605" s="95"/>
      <c r="AJ605" s="95"/>
      <c r="AK605" s="95"/>
      <c r="AL605" s="95"/>
      <c r="AM605" s="95"/>
      <c r="AN605" s="95"/>
      <c r="AO605" s="95"/>
      <c r="AP605" s="95"/>
      <c r="AQ605" s="95"/>
      <c r="AR605" s="95"/>
      <c r="AS605" s="95"/>
      <c r="AT605" s="95"/>
      <c r="AU605" s="95"/>
      <c r="AV605" s="95"/>
      <c r="AW605" s="192">
        <f t="shared" si="9"/>
        <v>6000</v>
      </c>
    </row>
    <row r="606" spans="1:49" ht="15.75" x14ac:dyDescent="0.25">
      <c r="A606" s="95">
        <v>591</v>
      </c>
      <c r="B606" s="95" t="s">
        <v>1185</v>
      </c>
      <c r="C606" s="95" t="s">
        <v>1023</v>
      </c>
      <c r="D606" s="95" t="s">
        <v>1009</v>
      </c>
      <c r="E606" s="95">
        <v>10</v>
      </c>
      <c r="F606" s="95" t="s">
        <v>1017</v>
      </c>
      <c r="G606" s="95"/>
      <c r="H606" s="95"/>
      <c r="I606" s="175" t="s">
        <v>1009</v>
      </c>
      <c r="J606" s="176">
        <v>10</v>
      </c>
      <c r="K606" s="175" t="s">
        <v>1017</v>
      </c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  <c r="AE606" s="95"/>
      <c r="AF606" s="95"/>
      <c r="AG606" s="95"/>
      <c r="AH606" s="95"/>
      <c r="AI606" s="95"/>
      <c r="AJ606" s="95"/>
      <c r="AK606" s="95"/>
      <c r="AL606" s="95"/>
      <c r="AM606" s="95"/>
      <c r="AN606" s="95"/>
      <c r="AO606" s="95"/>
      <c r="AP606" s="95"/>
      <c r="AQ606" s="95"/>
      <c r="AR606" s="95"/>
      <c r="AS606" s="95"/>
      <c r="AT606" s="95"/>
      <c r="AU606" s="95"/>
      <c r="AV606" s="95"/>
      <c r="AW606" s="192">
        <f t="shared" si="9"/>
        <v>5000</v>
      </c>
    </row>
    <row r="607" spans="1:49" ht="15.75" x14ac:dyDescent="0.25">
      <c r="A607" s="95">
        <v>592</v>
      </c>
      <c r="B607" s="95" t="s">
        <v>1185</v>
      </c>
      <c r="C607" s="95" t="s">
        <v>1102</v>
      </c>
      <c r="D607" s="95" t="s">
        <v>1103</v>
      </c>
      <c r="E607" s="95">
        <v>10</v>
      </c>
      <c r="F607" s="95" t="s">
        <v>1150</v>
      </c>
      <c r="G607" s="95"/>
      <c r="H607" s="95"/>
      <c r="I607" s="175" t="s">
        <v>1103</v>
      </c>
      <c r="J607" s="176">
        <v>10</v>
      </c>
      <c r="K607" s="175" t="s">
        <v>1150</v>
      </c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  <c r="AB607" s="95"/>
      <c r="AC607" s="95"/>
      <c r="AD607" s="95"/>
      <c r="AE607" s="95"/>
      <c r="AF607" s="95"/>
      <c r="AG607" s="95"/>
      <c r="AH607" s="95"/>
      <c r="AI607" s="95"/>
      <c r="AJ607" s="95"/>
      <c r="AK607" s="95"/>
      <c r="AL607" s="95"/>
      <c r="AM607" s="95"/>
      <c r="AN607" s="95"/>
      <c r="AO607" s="95"/>
      <c r="AP607" s="95"/>
      <c r="AQ607" s="95"/>
      <c r="AR607" s="95"/>
      <c r="AS607" s="95"/>
      <c r="AT607" s="95"/>
      <c r="AU607" s="95"/>
      <c r="AV607" s="95"/>
      <c r="AW607" s="192">
        <f t="shared" si="9"/>
        <v>10000</v>
      </c>
    </row>
    <row r="608" spans="1:49" ht="15.75" x14ac:dyDescent="0.25">
      <c r="A608" s="95">
        <v>593</v>
      </c>
      <c r="B608" s="95" t="s">
        <v>1185</v>
      </c>
      <c r="C608" s="95" t="s">
        <v>1058</v>
      </c>
      <c r="D608" s="95" t="s">
        <v>1059</v>
      </c>
      <c r="E608" s="95">
        <v>1</v>
      </c>
      <c r="F608" s="95" t="s">
        <v>1059</v>
      </c>
      <c r="G608" s="95"/>
      <c r="H608" s="95"/>
      <c r="I608" s="175" t="s">
        <v>1059</v>
      </c>
      <c r="J608" s="176">
        <v>1</v>
      </c>
      <c r="K608" s="175" t="s">
        <v>1059</v>
      </c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  <c r="AA608" s="95"/>
      <c r="AB608" s="95"/>
      <c r="AC608" s="95"/>
      <c r="AD608" s="95"/>
      <c r="AE608" s="95"/>
      <c r="AF608" s="95"/>
      <c r="AG608" s="95"/>
      <c r="AH608" s="95"/>
      <c r="AI608" s="95"/>
      <c r="AJ608" s="95"/>
      <c r="AK608" s="95"/>
      <c r="AL608" s="95"/>
      <c r="AM608" s="95"/>
      <c r="AN608" s="95"/>
      <c r="AO608" s="95"/>
      <c r="AP608" s="95"/>
      <c r="AQ608" s="95"/>
      <c r="AR608" s="95"/>
      <c r="AS608" s="95"/>
      <c r="AT608" s="95"/>
      <c r="AU608" s="95"/>
      <c r="AV608" s="95"/>
      <c r="AW608" s="192">
        <f t="shared" si="9"/>
        <v>20200</v>
      </c>
    </row>
    <row r="609" spans="1:49" ht="15.75" x14ac:dyDescent="0.25">
      <c r="A609" s="95">
        <v>594</v>
      </c>
      <c r="B609" s="95" t="s">
        <v>1185</v>
      </c>
      <c r="C609" s="95" t="s">
        <v>987</v>
      </c>
      <c r="D609" s="95" t="s">
        <v>988</v>
      </c>
      <c r="E609" s="95">
        <v>10</v>
      </c>
      <c r="F609" s="95" t="s">
        <v>989</v>
      </c>
      <c r="G609" s="95"/>
      <c r="H609" s="95"/>
      <c r="I609" s="175" t="s">
        <v>988</v>
      </c>
      <c r="J609" s="176">
        <v>10</v>
      </c>
      <c r="K609" s="175" t="s">
        <v>989</v>
      </c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  <c r="AB609" s="95"/>
      <c r="AC609" s="95"/>
      <c r="AD609" s="95"/>
      <c r="AE609" s="95"/>
      <c r="AF609" s="95"/>
      <c r="AG609" s="95"/>
      <c r="AH609" s="95"/>
      <c r="AI609" s="95"/>
      <c r="AJ609" s="95"/>
      <c r="AK609" s="95"/>
      <c r="AL609" s="95"/>
      <c r="AM609" s="95"/>
      <c r="AN609" s="95"/>
      <c r="AO609" s="95"/>
      <c r="AP609" s="95"/>
      <c r="AQ609" s="95"/>
      <c r="AR609" s="95"/>
      <c r="AS609" s="95"/>
      <c r="AT609" s="95"/>
      <c r="AU609" s="95"/>
      <c r="AV609" s="95"/>
      <c r="AW609" s="192">
        <f t="shared" si="9"/>
        <v>4000</v>
      </c>
    </row>
    <row r="610" spans="1:49" ht="15.75" x14ac:dyDescent="0.25">
      <c r="A610" s="95">
        <v>595</v>
      </c>
      <c r="B610" s="95" t="s">
        <v>1185</v>
      </c>
      <c r="C610" s="95" t="s">
        <v>1094</v>
      </c>
      <c r="D610" s="95" t="s">
        <v>1048</v>
      </c>
      <c r="E610" s="95">
        <v>10</v>
      </c>
      <c r="F610" s="95" t="s">
        <v>1012</v>
      </c>
      <c r="G610" s="95"/>
      <c r="H610" s="95"/>
      <c r="I610" s="175" t="s">
        <v>1048</v>
      </c>
      <c r="J610" s="176">
        <v>10</v>
      </c>
      <c r="K610" s="175" t="s">
        <v>1012</v>
      </c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  <c r="AA610" s="95"/>
      <c r="AB610" s="95"/>
      <c r="AC610" s="95"/>
      <c r="AD610" s="95"/>
      <c r="AE610" s="95"/>
      <c r="AF610" s="95"/>
      <c r="AG610" s="95"/>
      <c r="AH610" s="95"/>
      <c r="AI610" s="95"/>
      <c r="AJ610" s="95"/>
      <c r="AK610" s="95"/>
      <c r="AL610" s="95"/>
      <c r="AM610" s="95"/>
      <c r="AN610" s="95"/>
      <c r="AO610" s="95"/>
      <c r="AP610" s="95"/>
      <c r="AQ610" s="95"/>
      <c r="AR610" s="95"/>
      <c r="AS610" s="95"/>
      <c r="AT610" s="95"/>
      <c r="AU610" s="95"/>
      <c r="AV610" s="95"/>
      <c r="AW610" s="192">
        <f t="shared" si="9"/>
        <v>6000</v>
      </c>
    </row>
    <row r="611" spans="1:49" ht="15.75" x14ac:dyDescent="0.25">
      <c r="A611" s="95">
        <v>596</v>
      </c>
      <c r="B611" s="95" t="s">
        <v>1185</v>
      </c>
      <c r="C611" s="95" t="s">
        <v>1099</v>
      </c>
      <c r="D611" s="95" t="s">
        <v>995</v>
      </c>
      <c r="E611" s="95">
        <v>10</v>
      </c>
      <c r="F611" s="95" t="s">
        <v>996</v>
      </c>
      <c r="G611" s="95"/>
      <c r="H611" s="95"/>
      <c r="I611" s="175" t="s">
        <v>995</v>
      </c>
      <c r="J611" s="176">
        <v>10</v>
      </c>
      <c r="K611" s="175" t="s">
        <v>996</v>
      </c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  <c r="AB611" s="95"/>
      <c r="AC611" s="95"/>
      <c r="AD611" s="95"/>
      <c r="AE611" s="95"/>
      <c r="AF611" s="95"/>
      <c r="AG611" s="95"/>
      <c r="AH611" s="95"/>
      <c r="AI611" s="95"/>
      <c r="AJ611" s="95"/>
      <c r="AK611" s="95"/>
      <c r="AL611" s="95"/>
      <c r="AM611" s="95"/>
      <c r="AN611" s="95"/>
      <c r="AO611" s="95"/>
      <c r="AP611" s="95"/>
      <c r="AQ611" s="95"/>
      <c r="AR611" s="95"/>
      <c r="AS611" s="95"/>
      <c r="AT611" s="95"/>
      <c r="AU611" s="95"/>
      <c r="AV611" s="95"/>
      <c r="AW611" s="192">
        <f t="shared" si="9"/>
        <v>3000</v>
      </c>
    </row>
    <row r="612" spans="1:49" ht="15.75" x14ac:dyDescent="0.25">
      <c r="A612" s="95">
        <v>597</v>
      </c>
      <c r="B612" s="95" t="s">
        <v>1185</v>
      </c>
      <c r="C612" s="95" t="s">
        <v>1080</v>
      </c>
      <c r="D612" s="95" t="s">
        <v>995</v>
      </c>
      <c r="E612" s="95">
        <v>20</v>
      </c>
      <c r="F612" s="95" t="s">
        <v>1012</v>
      </c>
      <c r="G612" s="95"/>
      <c r="H612" s="95"/>
      <c r="I612" s="175" t="s">
        <v>995</v>
      </c>
      <c r="J612" s="176">
        <v>20</v>
      </c>
      <c r="K612" s="175" t="s">
        <v>1012</v>
      </c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  <c r="AA612" s="95"/>
      <c r="AB612" s="95"/>
      <c r="AC612" s="95"/>
      <c r="AD612" s="95"/>
      <c r="AE612" s="95"/>
      <c r="AF612" s="95"/>
      <c r="AG612" s="95"/>
      <c r="AH612" s="95"/>
      <c r="AI612" s="95"/>
      <c r="AJ612" s="95"/>
      <c r="AK612" s="95"/>
      <c r="AL612" s="95"/>
      <c r="AM612" s="95"/>
      <c r="AN612" s="95"/>
      <c r="AO612" s="95"/>
      <c r="AP612" s="95"/>
      <c r="AQ612" s="95"/>
      <c r="AR612" s="95"/>
      <c r="AS612" s="95"/>
      <c r="AT612" s="95"/>
      <c r="AU612" s="95"/>
      <c r="AV612" s="95"/>
      <c r="AW612" s="192">
        <f t="shared" si="9"/>
        <v>6000</v>
      </c>
    </row>
    <row r="613" spans="1:49" ht="15.75" x14ac:dyDescent="0.25">
      <c r="A613" s="95">
        <v>598</v>
      </c>
      <c r="B613" s="95" t="s">
        <v>1185</v>
      </c>
      <c r="C613" s="95" t="s">
        <v>1047</v>
      </c>
      <c r="D613" s="95" t="s">
        <v>1048</v>
      </c>
      <c r="E613" s="95">
        <v>10</v>
      </c>
      <c r="F613" s="95" t="s">
        <v>1012</v>
      </c>
      <c r="G613" s="95"/>
      <c r="H613" s="95"/>
      <c r="I613" s="175" t="s">
        <v>1048</v>
      </c>
      <c r="J613" s="176">
        <v>10</v>
      </c>
      <c r="K613" s="175" t="s">
        <v>1012</v>
      </c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  <c r="AB613" s="95"/>
      <c r="AC613" s="95"/>
      <c r="AD613" s="95"/>
      <c r="AE613" s="95"/>
      <c r="AF613" s="95"/>
      <c r="AG613" s="95"/>
      <c r="AH613" s="95"/>
      <c r="AI613" s="95"/>
      <c r="AJ613" s="95"/>
      <c r="AK613" s="95"/>
      <c r="AL613" s="95"/>
      <c r="AM613" s="95"/>
      <c r="AN613" s="95"/>
      <c r="AO613" s="95"/>
      <c r="AP613" s="95"/>
      <c r="AQ613" s="95"/>
      <c r="AR613" s="95"/>
      <c r="AS613" s="95"/>
      <c r="AT613" s="95"/>
      <c r="AU613" s="95"/>
      <c r="AV613" s="95"/>
      <c r="AW613" s="192">
        <f t="shared" si="9"/>
        <v>6000</v>
      </c>
    </row>
    <row r="614" spans="1:49" ht="15.75" x14ac:dyDescent="0.25">
      <c r="A614" s="95">
        <v>599</v>
      </c>
      <c r="B614" s="95" t="s">
        <v>1185</v>
      </c>
      <c r="C614" s="95" t="s">
        <v>1116</v>
      </c>
      <c r="D614" s="95" t="s">
        <v>1048</v>
      </c>
      <c r="E614" s="95">
        <v>10</v>
      </c>
      <c r="F614" s="95" t="s">
        <v>1012</v>
      </c>
      <c r="G614" s="95"/>
      <c r="H614" s="95"/>
      <c r="I614" s="175" t="s">
        <v>1048</v>
      </c>
      <c r="J614" s="176">
        <v>10</v>
      </c>
      <c r="K614" s="175" t="s">
        <v>1012</v>
      </c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  <c r="AA614" s="95"/>
      <c r="AB614" s="95"/>
      <c r="AC614" s="95"/>
      <c r="AD614" s="95"/>
      <c r="AE614" s="95"/>
      <c r="AF614" s="95"/>
      <c r="AG614" s="95"/>
      <c r="AH614" s="95"/>
      <c r="AI614" s="95"/>
      <c r="AJ614" s="95"/>
      <c r="AK614" s="95"/>
      <c r="AL614" s="95"/>
      <c r="AM614" s="95"/>
      <c r="AN614" s="95"/>
      <c r="AO614" s="95"/>
      <c r="AP614" s="95"/>
      <c r="AQ614" s="95"/>
      <c r="AR614" s="95"/>
      <c r="AS614" s="95"/>
      <c r="AT614" s="95"/>
      <c r="AU614" s="95"/>
      <c r="AV614" s="95"/>
      <c r="AW614" s="192">
        <f t="shared" si="9"/>
        <v>6000</v>
      </c>
    </row>
    <row r="615" spans="1:49" ht="15.75" x14ac:dyDescent="0.25">
      <c r="A615" s="95">
        <v>600</v>
      </c>
      <c r="B615" s="95" t="s">
        <v>1185</v>
      </c>
      <c r="C615" s="95" t="s">
        <v>1037</v>
      </c>
      <c r="D615" s="95" t="s">
        <v>1027</v>
      </c>
      <c r="E615" s="95">
        <v>10</v>
      </c>
      <c r="F615" s="95" t="s">
        <v>1010</v>
      </c>
      <c r="G615" s="95"/>
      <c r="H615" s="95"/>
      <c r="I615" s="175" t="s">
        <v>1027</v>
      </c>
      <c r="J615" s="176">
        <v>10</v>
      </c>
      <c r="K615" s="175" t="s">
        <v>1010</v>
      </c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  <c r="AB615" s="95"/>
      <c r="AC615" s="95"/>
      <c r="AD615" s="95"/>
      <c r="AE615" s="95"/>
      <c r="AF615" s="95"/>
      <c r="AG615" s="95"/>
      <c r="AH615" s="95"/>
      <c r="AI615" s="95"/>
      <c r="AJ615" s="95"/>
      <c r="AK615" s="95"/>
      <c r="AL615" s="95"/>
      <c r="AM615" s="95"/>
      <c r="AN615" s="95"/>
      <c r="AO615" s="95"/>
      <c r="AP615" s="95"/>
      <c r="AQ615" s="95"/>
      <c r="AR615" s="95"/>
      <c r="AS615" s="95"/>
      <c r="AT615" s="95"/>
      <c r="AU615" s="95"/>
      <c r="AV615" s="95"/>
      <c r="AW615" s="192">
        <f t="shared" si="9"/>
        <v>15000</v>
      </c>
    </row>
    <row r="616" spans="1:49" ht="15.75" x14ac:dyDescent="0.25">
      <c r="A616" s="95">
        <v>601</v>
      </c>
      <c r="B616" s="95" t="s">
        <v>1191</v>
      </c>
      <c r="C616" s="95" t="s">
        <v>1016</v>
      </c>
      <c r="D616" s="95" t="s">
        <v>1009</v>
      </c>
      <c r="E616" s="95">
        <v>10</v>
      </c>
      <c r="F616" s="95" t="s">
        <v>1017</v>
      </c>
      <c r="G616" s="95"/>
      <c r="H616" s="95"/>
      <c r="I616" s="175" t="s">
        <v>1009</v>
      </c>
      <c r="J616" s="176">
        <v>10</v>
      </c>
      <c r="K616" s="175" t="s">
        <v>1017</v>
      </c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  <c r="AA616" s="95"/>
      <c r="AB616" s="95"/>
      <c r="AC616" s="95"/>
      <c r="AD616" s="95"/>
      <c r="AE616" s="95"/>
      <c r="AF616" s="95"/>
      <c r="AG616" s="95"/>
      <c r="AH616" s="95"/>
      <c r="AI616" s="95"/>
      <c r="AJ616" s="95"/>
      <c r="AK616" s="95"/>
      <c r="AL616" s="95"/>
      <c r="AM616" s="95"/>
      <c r="AN616" s="95"/>
      <c r="AO616" s="95"/>
      <c r="AP616" s="95"/>
      <c r="AQ616" s="95"/>
      <c r="AR616" s="95"/>
      <c r="AS616" s="95"/>
      <c r="AT616" s="95"/>
      <c r="AU616" s="95"/>
      <c r="AV616" s="95"/>
      <c r="AW616" s="192">
        <f t="shared" si="9"/>
        <v>5000</v>
      </c>
    </row>
    <row r="617" spans="1:49" ht="15.75" x14ac:dyDescent="0.25">
      <c r="A617" s="95">
        <v>602</v>
      </c>
      <c r="B617" s="95" t="s">
        <v>1191</v>
      </c>
      <c r="C617" s="95" t="s">
        <v>128</v>
      </c>
      <c r="D617" s="95" t="s">
        <v>1043</v>
      </c>
      <c r="E617" s="95">
        <v>15</v>
      </c>
      <c r="F617" s="95" t="s">
        <v>1092</v>
      </c>
      <c r="G617" s="95"/>
      <c r="H617" s="95"/>
      <c r="I617" s="175" t="s">
        <v>1043</v>
      </c>
      <c r="J617" s="176">
        <v>15</v>
      </c>
      <c r="K617" s="175" t="s">
        <v>1092</v>
      </c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  <c r="AA617" s="95"/>
      <c r="AB617" s="95"/>
      <c r="AC617" s="95"/>
      <c r="AD617" s="95"/>
      <c r="AE617" s="95"/>
      <c r="AF617" s="95"/>
      <c r="AG617" s="95"/>
      <c r="AH617" s="95"/>
      <c r="AI617" s="95"/>
      <c r="AJ617" s="95"/>
      <c r="AK617" s="95"/>
      <c r="AL617" s="95"/>
      <c r="AM617" s="95"/>
      <c r="AN617" s="95"/>
      <c r="AO617" s="95"/>
      <c r="AP617" s="95"/>
      <c r="AQ617" s="95"/>
      <c r="AR617" s="95"/>
      <c r="AS617" s="95"/>
      <c r="AT617" s="95"/>
      <c r="AU617" s="95"/>
      <c r="AV617" s="95"/>
      <c r="AW617" s="192">
        <f t="shared" si="9"/>
        <v>13500</v>
      </c>
    </row>
    <row r="618" spans="1:49" ht="15.75" x14ac:dyDescent="0.25">
      <c r="A618" s="95">
        <v>603</v>
      </c>
      <c r="B618" s="95" t="s">
        <v>1191</v>
      </c>
      <c r="C618" s="95" t="s">
        <v>1018</v>
      </c>
      <c r="D618" s="95" t="s">
        <v>995</v>
      </c>
      <c r="E618" s="95">
        <v>10</v>
      </c>
      <c r="F618" s="95" t="s">
        <v>996</v>
      </c>
      <c r="G618" s="95"/>
      <c r="H618" s="95"/>
      <c r="I618" s="175" t="s">
        <v>995</v>
      </c>
      <c r="J618" s="176">
        <v>10</v>
      </c>
      <c r="K618" s="175" t="s">
        <v>996</v>
      </c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  <c r="AB618" s="95"/>
      <c r="AC618" s="95"/>
      <c r="AD618" s="95"/>
      <c r="AE618" s="95"/>
      <c r="AF618" s="95"/>
      <c r="AG618" s="95"/>
      <c r="AH618" s="95"/>
      <c r="AI618" s="95"/>
      <c r="AJ618" s="95"/>
      <c r="AK618" s="95"/>
      <c r="AL618" s="95"/>
      <c r="AM618" s="95"/>
      <c r="AN618" s="95"/>
      <c r="AO618" s="95"/>
      <c r="AP618" s="95"/>
      <c r="AQ618" s="95"/>
      <c r="AR618" s="95"/>
      <c r="AS618" s="95"/>
      <c r="AT618" s="95"/>
      <c r="AU618" s="95"/>
      <c r="AV618" s="95"/>
      <c r="AW618" s="192">
        <f t="shared" si="9"/>
        <v>3000</v>
      </c>
    </row>
    <row r="619" spans="1:49" ht="15.75" x14ac:dyDescent="0.25">
      <c r="A619" s="95">
        <v>604</v>
      </c>
      <c r="B619" s="95" t="s">
        <v>1191</v>
      </c>
      <c r="C619" s="95" t="s">
        <v>991</v>
      </c>
      <c r="D619" s="95" t="s">
        <v>1069</v>
      </c>
      <c r="E619" s="95">
        <v>10</v>
      </c>
      <c r="F619" s="95" t="s">
        <v>1075</v>
      </c>
      <c r="G619" s="95"/>
      <c r="H619" s="95"/>
      <c r="I619" s="175" t="s">
        <v>1069</v>
      </c>
      <c r="J619" s="176">
        <v>10</v>
      </c>
      <c r="K619" s="175" t="s">
        <v>1075</v>
      </c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  <c r="AA619" s="95"/>
      <c r="AB619" s="95"/>
      <c r="AC619" s="95"/>
      <c r="AD619" s="95"/>
      <c r="AE619" s="95"/>
      <c r="AF619" s="95"/>
      <c r="AG619" s="95"/>
      <c r="AH619" s="95"/>
      <c r="AI619" s="95"/>
      <c r="AJ619" s="95"/>
      <c r="AK619" s="95"/>
      <c r="AL619" s="95"/>
      <c r="AM619" s="95"/>
      <c r="AN619" s="95"/>
      <c r="AO619" s="95"/>
      <c r="AP619" s="95"/>
      <c r="AQ619" s="95"/>
      <c r="AR619" s="95"/>
      <c r="AS619" s="95"/>
      <c r="AT619" s="95"/>
      <c r="AU619" s="95"/>
      <c r="AV619" s="95"/>
      <c r="AW619" s="192">
        <f t="shared" si="9"/>
        <v>18000</v>
      </c>
    </row>
    <row r="620" spans="1:49" ht="15.75" x14ac:dyDescent="0.25">
      <c r="A620" s="95">
        <v>605</v>
      </c>
      <c r="B620" s="95" t="s">
        <v>1191</v>
      </c>
      <c r="C620" s="95" t="s">
        <v>1013</v>
      </c>
      <c r="D620" s="95" t="s">
        <v>1014</v>
      </c>
      <c r="E620" s="95">
        <v>10</v>
      </c>
      <c r="F620" s="95" t="s">
        <v>1015</v>
      </c>
      <c r="G620" s="95"/>
      <c r="H620" s="95"/>
      <c r="I620" s="175" t="s">
        <v>1014</v>
      </c>
      <c r="J620" s="176">
        <v>10</v>
      </c>
      <c r="K620" s="175" t="s">
        <v>1015</v>
      </c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  <c r="AC620" s="95"/>
      <c r="AD620" s="95"/>
      <c r="AE620" s="95"/>
      <c r="AF620" s="95"/>
      <c r="AG620" s="95"/>
      <c r="AH620" s="95"/>
      <c r="AI620" s="95"/>
      <c r="AJ620" s="95"/>
      <c r="AK620" s="95"/>
      <c r="AL620" s="95"/>
      <c r="AM620" s="95"/>
      <c r="AN620" s="95"/>
      <c r="AO620" s="95"/>
      <c r="AP620" s="95"/>
      <c r="AQ620" s="95"/>
      <c r="AR620" s="95"/>
      <c r="AS620" s="95"/>
      <c r="AT620" s="95"/>
      <c r="AU620" s="95"/>
      <c r="AV620" s="95"/>
      <c r="AW620" s="192">
        <f t="shared" si="9"/>
        <v>25000</v>
      </c>
    </row>
    <row r="621" spans="1:49" ht="15.75" x14ac:dyDescent="0.25">
      <c r="A621" s="95">
        <v>606</v>
      </c>
      <c r="B621" s="95" t="s">
        <v>1191</v>
      </c>
      <c r="C621" s="95" t="s">
        <v>984</v>
      </c>
      <c r="D621" s="95" t="s">
        <v>988</v>
      </c>
      <c r="E621" s="95">
        <v>10</v>
      </c>
      <c r="F621" s="95" t="s">
        <v>989</v>
      </c>
      <c r="G621" s="95"/>
      <c r="H621" s="95"/>
      <c r="I621" s="175" t="s">
        <v>988</v>
      </c>
      <c r="J621" s="176">
        <v>10</v>
      </c>
      <c r="K621" s="175" t="s">
        <v>989</v>
      </c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  <c r="AB621" s="95"/>
      <c r="AC621" s="95"/>
      <c r="AD621" s="95"/>
      <c r="AE621" s="95"/>
      <c r="AF621" s="95"/>
      <c r="AG621" s="95"/>
      <c r="AH621" s="95"/>
      <c r="AI621" s="95"/>
      <c r="AJ621" s="95"/>
      <c r="AK621" s="95"/>
      <c r="AL621" s="95"/>
      <c r="AM621" s="95"/>
      <c r="AN621" s="95"/>
      <c r="AO621" s="95"/>
      <c r="AP621" s="95"/>
      <c r="AQ621" s="95"/>
      <c r="AR621" s="95"/>
      <c r="AS621" s="95"/>
      <c r="AT621" s="95"/>
      <c r="AU621" s="95"/>
      <c r="AV621" s="95"/>
      <c r="AW621" s="192">
        <f t="shared" si="9"/>
        <v>4000</v>
      </c>
    </row>
    <row r="622" spans="1:49" ht="15.75" x14ac:dyDescent="0.25">
      <c r="A622" s="95">
        <v>607</v>
      </c>
      <c r="B622" s="95" t="s">
        <v>1191</v>
      </c>
      <c r="C622" s="95" t="s">
        <v>1047</v>
      </c>
      <c r="D622" s="95" t="s">
        <v>1048</v>
      </c>
      <c r="E622" s="95">
        <v>10</v>
      </c>
      <c r="F622" s="95" t="s">
        <v>1012</v>
      </c>
      <c r="G622" s="95"/>
      <c r="H622" s="95"/>
      <c r="I622" s="175" t="s">
        <v>1048</v>
      </c>
      <c r="J622" s="176">
        <v>10</v>
      </c>
      <c r="K622" s="175" t="s">
        <v>1012</v>
      </c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  <c r="AA622" s="95"/>
      <c r="AB622" s="95"/>
      <c r="AC622" s="95"/>
      <c r="AD622" s="95"/>
      <c r="AE622" s="95"/>
      <c r="AF622" s="95"/>
      <c r="AG622" s="95"/>
      <c r="AH622" s="95"/>
      <c r="AI622" s="95"/>
      <c r="AJ622" s="95"/>
      <c r="AK622" s="95"/>
      <c r="AL622" s="95"/>
      <c r="AM622" s="95"/>
      <c r="AN622" s="95"/>
      <c r="AO622" s="95"/>
      <c r="AP622" s="95"/>
      <c r="AQ622" s="95"/>
      <c r="AR622" s="95"/>
      <c r="AS622" s="95"/>
      <c r="AT622" s="95"/>
      <c r="AU622" s="95"/>
      <c r="AV622" s="95"/>
      <c r="AW622" s="192">
        <f t="shared" si="9"/>
        <v>6000</v>
      </c>
    </row>
    <row r="623" spans="1:49" ht="15.75" x14ac:dyDescent="0.25">
      <c r="A623" s="95">
        <v>608</v>
      </c>
      <c r="B623" s="95" t="s">
        <v>1191</v>
      </c>
      <c r="C623" s="95" t="s">
        <v>994</v>
      </c>
      <c r="D623" s="95" t="s">
        <v>995</v>
      </c>
      <c r="E623" s="95">
        <v>10</v>
      </c>
      <c r="F623" s="95" t="s">
        <v>996</v>
      </c>
      <c r="G623" s="95"/>
      <c r="H623" s="95"/>
      <c r="I623" s="175" t="s">
        <v>995</v>
      </c>
      <c r="J623" s="176">
        <v>10</v>
      </c>
      <c r="K623" s="175" t="s">
        <v>996</v>
      </c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  <c r="AB623" s="95"/>
      <c r="AC623" s="95"/>
      <c r="AD623" s="95"/>
      <c r="AE623" s="95"/>
      <c r="AF623" s="95"/>
      <c r="AG623" s="95"/>
      <c r="AH623" s="95"/>
      <c r="AI623" s="95"/>
      <c r="AJ623" s="95"/>
      <c r="AK623" s="95"/>
      <c r="AL623" s="95"/>
      <c r="AM623" s="95"/>
      <c r="AN623" s="95"/>
      <c r="AO623" s="95"/>
      <c r="AP623" s="95"/>
      <c r="AQ623" s="95"/>
      <c r="AR623" s="95"/>
      <c r="AS623" s="95"/>
      <c r="AT623" s="95"/>
      <c r="AU623" s="95"/>
      <c r="AV623" s="95"/>
      <c r="AW623" s="192">
        <f t="shared" si="9"/>
        <v>3000</v>
      </c>
    </row>
    <row r="624" spans="1:49" ht="15.75" x14ac:dyDescent="0.25">
      <c r="A624" s="95">
        <v>609</v>
      </c>
      <c r="B624" s="95" t="s">
        <v>1191</v>
      </c>
      <c r="C624" s="95" t="s">
        <v>990</v>
      </c>
      <c r="D624" s="95" t="s">
        <v>988</v>
      </c>
      <c r="E624" s="95">
        <v>10</v>
      </c>
      <c r="F624" s="95" t="s">
        <v>989</v>
      </c>
      <c r="G624" s="95"/>
      <c r="H624" s="95"/>
      <c r="I624" s="175" t="s">
        <v>988</v>
      </c>
      <c r="J624" s="176">
        <v>10</v>
      </c>
      <c r="K624" s="175" t="s">
        <v>989</v>
      </c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  <c r="AA624" s="95"/>
      <c r="AB624" s="95"/>
      <c r="AC624" s="95"/>
      <c r="AD624" s="95"/>
      <c r="AE624" s="95"/>
      <c r="AF624" s="95"/>
      <c r="AG624" s="95"/>
      <c r="AH624" s="95"/>
      <c r="AI624" s="95"/>
      <c r="AJ624" s="95"/>
      <c r="AK624" s="95"/>
      <c r="AL624" s="95"/>
      <c r="AM624" s="95"/>
      <c r="AN624" s="95"/>
      <c r="AO624" s="95"/>
      <c r="AP624" s="95"/>
      <c r="AQ624" s="95"/>
      <c r="AR624" s="95"/>
      <c r="AS624" s="95"/>
      <c r="AT624" s="95"/>
      <c r="AU624" s="95"/>
      <c r="AV624" s="95"/>
      <c r="AW624" s="192">
        <f t="shared" si="9"/>
        <v>4000</v>
      </c>
    </row>
    <row r="625" spans="1:49" ht="15.75" x14ac:dyDescent="0.25">
      <c r="A625" s="95">
        <v>610</v>
      </c>
      <c r="B625" s="95" t="s">
        <v>1191</v>
      </c>
      <c r="C625" s="95" t="s">
        <v>998</v>
      </c>
      <c r="D625" s="95" t="s">
        <v>999</v>
      </c>
      <c r="E625" s="95">
        <v>10</v>
      </c>
      <c r="F625" s="95" t="s">
        <v>1000</v>
      </c>
      <c r="G625" s="95"/>
      <c r="H625" s="95"/>
      <c r="I625" s="175" t="s">
        <v>999</v>
      </c>
      <c r="J625" s="176">
        <v>10</v>
      </c>
      <c r="K625" s="175" t="s">
        <v>1000</v>
      </c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  <c r="AA625" s="95"/>
      <c r="AB625" s="95"/>
      <c r="AC625" s="95"/>
      <c r="AD625" s="95"/>
      <c r="AE625" s="95"/>
      <c r="AF625" s="95"/>
      <c r="AG625" s="95"/>
      <c r="AH625" s="95"/>
      <c r="AI625" s="95"/>
      <c r="AJ625" s="95"/>
      <c r="AK625" s="95"/>
      <c r="AL625" s="95"/>
      <c r="AM625" s="95"/>
      <c r="AN625" s="95"/>
      <c r="AO625" s="95"/>
      <c r="AP625" s="95"/>
      <c r="AQ625" s="95"/>
      <c r="AR625" s="95"/>
      <c r="AS625" s="95"/>
      <c r="AT625" s="95"/>
      <c r="AU625" s="95"/>
      <c r="AV625" s="95"/>
      <c r="AW625" s="192">
        <f t="shared" si="9"/>
        <v>2000</v>
      </c>
    </row>
    <row r="626" spans="1:49" ht="15.75" x14ac:dyDescent="0.25">
      <c r="A626" s="95">
        <v>611</v>
      </c>
      <c r="B626" s="95" t="s">
        <v>1191</v>
      </c>
      <c r="C626" s="95" t="s">
        <v>1045</v>
      </c>
      <c r="D626" s="95" t="s">
        <v>1017</v>
      </c>
      <c r="E626" s="95">
        <v>1</v>
      </c>
      <c r="F626" s="95" t="s">
        <v>1017</v>
      </c>
      <c r="G626" s="95"/>
      <c r="H626" s="95"/>
      <c r="I626" s="175" t="s">
        <v>1017</v>
      </c>
      <c r="J626" s="176">
        <v>1</v>
      </c>
      <c r="K626" s="175" t="s">
        <v>1017</v>
      </c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  <c r="AB626" s="95"/>
      <c r="AC626" s="95"/>
      <c r="AD626" s="95"/>
      <c r="AE626" s="95"/>
      <c r="AF626" s="95"/>
      <c r="AG626" s="95"/>
      <c r="AH626" s="95"/>
      <c r="AI626" s="95"/>
      <c r="AJ626" s="95"/>
      <c r="AK626" s="95"/>
      <c r="AL626" s="95"/>
      <c r="AM626" s="95"/>
      <c r="AN626" s="95"/>
      <c r="AO626" s="95"/>
      <c r="AP626" s="95"/>
      <c r="AQ626" s="95"/>
      <c r="AR626" s="95"/>
      <c r="AS626" s="95"/>
      <c r="AT626" s="95"/>
      <c r="AU626" s="95"/>
      <c r="AV626" s="95"/>
      <c r="AW626" s="192">
        <f t="shared" si="9"/>
        <v>5000</v>
      </c>
    </row>
    <row r="627" spans="1:49" ht="15.75" x14ac:dyDescent="0.25">
      <c r="A627" s="95">
        <v>612</v>
      </c>
      <c r="B627" s="95" t="s">
        <v>1191</v>
      </c>
      <c r="C627" s="95" t="s">
        <v>994</v>
      </c>
      <c r="D627" s="95" t="s">
        <v>995</v>
      </c>
      <c r="E627" s="95">
        <v>10</v>
      </c>
      <c r="F627" s="95" t="s">
        <v>996</v>
      </c>
      <c r="G627" s="95"/>
      <c r="H627" s="95"/>
      <c r="I627" s="175" t="s">
        <v>995</v>
      </c>
      <c r="J627" s="176">
        <v>10</v>
      </c>
      <c r="K627" s="175" t="s">
        <v>996</v>
      </c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  <c r="AC627" s="95"/>
      <c r="AD627" s="95"/>
      <c r="AE627" s="95"/>
      <c r="AF627" s="95"/>
      <c r="AG627" s="95"/>
      <c r="AH627" s="95"/>
      <c r="AI627" s="95"/>
      <c r="AJ627" s="95"/>
      <c r="AK627" s="95"/>
      <c r="AL627" s="95"/>
      <c r="AM627" s="95"/>
      <c r="AN627" s="95"/>
      <c r="AO627" s="95"/>
      <c r="AP627" s="95"/>
      <c r="AQ627" s="95"/>
      <c r="AR627" s="95"/>
      <c r="AS627" s="95"/>
      <c r="AT627" s="95"/>
      <c r="AU627" s="95"/>
      <c r="AV627" s="95"/>
      <c r="AW627" s="192">
        <f t="shared" si="9"/>
        <v>3000</v>
      </c>
    </row>
    <row r="628" spans="1:49" ht="15.75" x14ac:dyDescent="0.25">
      <c r="A628" s="95">
        <v>613</v>
      </c>
      <c r="B628" s="95" t="s">
        <v>1191</v>
      </c>
      <c r="C628" s="95" t="s">
        <v>1011</v>
      </c>
      <c r="D628" s="95" t="s">
        <v>999</v>
      </c>
      <c r="E628" s="95">
        <v>30</v>
      </c>
      <c r="F628" s="95" t="s">
        <v>1012</v>
      </c>
      <c r="G628" s="95"/>
      <c r="H628" s="95"/>
      <c r="I628" s="175" t="s">
        <v>999</v>
      </c>
      <c r="J628" s="176">
        <v>30</v>
      </c>
      <c r="K628" s="175" t="s">
        <v>1012</v>
      </c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  <c r="AA628" s="95"/>
      <c r="AB628" s="95"/>
      <c r="AC628" s="95"/>
      <c r="AD628" s="95"/>
      <c r="AE628" s="95"/>
      <c r="AF628" s="95"/>
      <c r="AG628" s="95"/>
      <c r="AH628" s="95"/>
      <c r="AI628" s="95"/>
      <c r="AJ628" s="95"/>
      <c r="AK628" s="95"/>
      <c r="AL628" s="95"/>
      <c r="AM628" s="95"/>
      <c r="AN628" s="95"/>
      <c r="AO628" s="95"/>
      <c r="AP628" s="95"/>
      <c r="AQ628" s="95"/>
      <c r="AR628" s="95"/>
      <c r="AS628" s="95"/>
      <c r="AT628" s="95"/>
      <c r="AU628" s="95"/>
      <c r="AV628" s="95"/>
      <c r="AW628" s="192">
        <f t="shared" si="9"/>
        <v>6000</v>
      </c>
    </row>
    <row r="629" spans="1:49" ht="15.75" x14ac:dyDescent="0.25">
      <c r="A629" s="95">
        <v>614</v>
      </c>
      <c r="B629" s="95" t="s">
        <v>1191</v>
      </c>
      <c r="C629" s="95" t="s">
        <v>1016</v>
      </c>
      <c r="D629" s="95" t="s">
        <v>1009</v>
      </c>
      <c r="E629" s="95">
        <v>10</v>
      </c>
      <c r="F629" s="95" t="s">
        <v>1017</v>
      </c>
      <c r="G629" s="95"/>
      <c r="H629" s="95"/>
      <c r="I629" s="175" t="s">
        <v>1009</v>
      </c>
      <c r="J629" s="176">
        <v>10</v>
      </c>
      <c r="K629" s="175" t="s">
        <v>1017</v>
      </c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  <c r="AB629" s="95"/>
      <c r="AC629" s="95"/>
      <c r="AD629" s="95"/>
      <c r="AE629" s="95"/>
      <c r="AF629" s="95"/>
      <c r="AG629" s="95"/>
      <c r="AH629" s="95"/>
      <c r="AI629" s="95"/>
      <c r="AJ629" s="95"/>
      <c r="AK629" s="95"/>
      <c r="AL629" s="95"/>
      <c r="AM629" s="95"/>
      <c r="AN629" s="95"/>
      <c r="AO629" s="95"/>
      <c r="AP629" s="95"/>
      <c r="AQ629" s="95"/>
      <c r="AR629" s="95"/>
      <c r="AS629" s="95"/>
      <c r="AT629" s="95"/>
      <c r="AU629" s="95"/>
      <c r="AV629" s="95"/>
      <c r="AW629" s="192">
        <f t="shared" si="9"/>
        <v>5000</v>
      </c>
    </row>
    <row r="630" spans="1:49" ht="15.75" x14ac:dyDescent="0.25">
      <c r="A630" s="95">
        <v>615</v>
      </c>
      <c r="B630" s="95" t="s">
        <v>1191</v>
      </c>
      <c r="C630" s="95" t="s">
        <v>1101</v>
      </c>
      <c r="D630" s="95" t="s">
        <v>988</v>
      </c>
      <c r="E630" s="95">
        <v>15</v>
      </c>
      <c r="F630" s="95" t="s">
        <v>1012</v>
      </c>
      <c r="G630" s="95"/>
      <c r="H630" s="95"/>
      <c r="I630" s="175" t="s">
        <v>988</v>
      </c>
      <c r="J630" s="176">
        <v>15</v>
      </c>
      <c r="K630" s="175" t="s">
        <v>1012</v>
      </c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  <c r="AB630" s="95"/>
      <c r="AC630" s="95"/>
      <c r="AD630" s="95"/>
      <c r="AE630" s="95"/>
      <c r="AF630" s="95"/>
      <c r="AG630" s="95"/>
      <c r="AH630" s="95"/>
      <c r="AI630" s="95"/>
      <c r="AJ630" s="95"/>
      <c r="AK630" s="95"/>
      <c r="AL630" s="95"/>
      <c r="AM630" s="95"/>
      <c r="AN630" s="95"/>
      <c r="AO630" s="95"/>
      <c r="AP630" s="95"/>
      <c r="AQ630" s="95"/>
      <c r="AR630" s="95"/>
      <c r="AS630" s="95"/>
      <c r="AT630" s="95"/>
      <c r="AU630" s="95"/>
      <c r="AV630" s="95"/>
      <c r="AW630" s="192">
        <f t="shared" si="9"/>
        <v>6000</v>
      </c>
    </row>
    <row r="631" spans="1:49" ht="15.75" x14ac:dyDescent="0.25">
      <c r="A631" s="95">
        <v>616</v>
      </c>
      <c r="B631" s="95" t="s">
        <v>1191</v>
      </c>
      <c r="C631" s="95" t="s">
        <v>990</v>
      </c>
      <c r="D631" s="95" t="s">
        <v>988</v>
      </c>
      <c r="E631" s="95">
        <v>10</v>
      </c>
      <c r="F631" s="95" t="s">
        <v>989</v>
      </c>
      <c r="G631" s="95"/>
      <c r="H631" s="95"/>
      <c r="I631" s="175" t="s">
        <v>988</v>
      </c>
      <c r="J631" s="176">
        <v>10</v>
      </c>
      <c r="K631" s="175" t="s">
        <v>989</v>
      </c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  <c r="AB631" s="95"/>
      <c r="AC631" s="95"/>
      <c r="AD631" s="95"/>
      <c r="AE631" s="95"/>
      <c r="AF631" s="95"/>
      <c r="AG631" s="95"/>
      <c r="AH631" s="95"/>
      <c r="AI631" s="95"/>
      <c r="AJ631" s="95"/>
      <c r="AK631" s="95"/>
      <c r="AL631" s="95"/>
      <c r="AM631" s="95"/>
      <c r="AN631" s="95"/>
      <c r="AO631" s="95"/>
      <c r="AP631" s="95"/>
      <c r="AQ631" s="95"/>
      <c r="AR631" s="95"/>
      <c r="AS631" s="95"/>
      <c r="AT631" s="95"/>
      <c r="AU631" s="95"/>
      <c r="AV631" s="95"/>
      <c r="AW631" s="192">
        <f t="shared" si="9"/>
        <v>4000</v>
      </c>
    </row>
    <row r="632" spans="1:49" ht="15.75" x14ac:dyDescent="0.25">
      <c r="A632" s="95">
        <v>617</v>
      </c>
      <c r="B632" s="95" t="s">
        <v>1191</v>
      </c>
      <c r="C632" s="95" t="s">
        <v>1041</v>
      </c>
      <c r="D632" s="95" t="s">
        <v>1042</v>
      </c>
      <c r="E632" s="95">
        <v>1</v>
      </c>
      <c r="F632" s="95" t="s">
        <v>1042</v>
      </c>
      <c r="G632" s="95"/>
      <c r="H632" s="95"/>
      <c r="I632" s="175" t="s">
        <v>1042</v>
      </c>
      <c r="J632" s="176">
        <v>1</v>
      </c>
      <c r="K632" s="175" t="s">
        <v>1042</v>
      </c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  <c r="AB632" s="95"/>
      <c r="AC632" s="95"/>
      <c r="AD632" s="95"/>
      <c r="AE632" s="95"/>
      <c r="AF632" s="95"/>
      <c r="AG632" s="95"/>
      <c r="AH632" s="95"/>
      <c r="AI632" s="95"/>
      <c r="AJ632" s="95"/>
      <c r="AK632" s="95"/>
      <c r="AL632" s="95"/>
      <c r="AM632" s="95"/>
      <c r="AN632" s="95"/>
      <c r="AO632" s="95"/>
      <c r="AP632" s="95"/>
      <c r="AQ632" s="95"/>
      <c r="AR632" s="95"/>
      <c r="AS632" s="95"/>
      <c r="AT632" s="95"/>
      <c r="AU632" s="95"/>
      <c r="AV632" s="95"/>
      <c r="AW632" s="192">
        <f t="shared" si="9"/>
        <v>13700</v>
      </c>
    </row>
    <row r="633" spans="1:49" ht="15.75" x14ac:dyDescent="0.25">
      <c r="A633" s="95">
        <v>618</v>
      </c>
      <c r="B633" s="95" t="s">
        <v>1191</v>
      </c>
      <c r="C633" s="95" t="s">
        <v>1016</v>
      </c>
      <c r="D633" s="95" t="s">
        <v>1009</v>
      </c>
      <c r="E633" s="95">
        <v>15</v>
      </c>
      <c r="F633" s="95" t="s">
        <v>1057</v>
      </c>
      <c r="G633" s="95"/>
      <c r="H633" s="95"/>
      <c r="I633" s="175" t="s">
        <v>1009</v>
      </c>
      <c r="J633" s="176">
        <v>15</v>
      </c>
      <c r="K633" s="175" t="s">
        <v>1057</v>
      </c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  <c r="AA633" s="95"/>
      <c r="AB633" s="95"/>
      <c r="AC633" s="95"/>
      <c r="AD633" s="95"/>
      <c r="AE633" s="95"/>
      <c r="AF633" s="95"/>
      <c r="AG633" s="95"/>
      <c r="AH633" s="95"/>
      <c r="AI633" s="95"/>
      <c r="AJ633" s="95"/>
      <c r="AK633" s="95"/>
      <c r="AL633" s="95"/>
      <c r="AM633" s="95"/>
      <c r="AN633" s="95"/>
      <c r="AO633" s="95"/>
      <c r="AP633" s="95"/>
      <c r="AQ633" s="95"/>
      <c r="AR633" s="95"/>
      <c r="AS633" s="95"/>
      <c r="AT633" s="95"/>
      <c r="AU633" s="95"/>
      <c r="AV633" s="95"/>
      <c r="AW633" s="192">
        <f t="shared" si="9"/>
        <v>7500</v>
      </c>
    </row>
    <row r="634" spans="1:49" ht="15.75" x14ac:dyDescent="0.25">
      <c r="A634" s="95">
        <v>619</v>
      </c>
      <c r="B634" s="95" t="s">
        <v>1191</v>
      </c>
      <c r="C634" s="95" t="s">
        <v>1097</v>
      </c>
      <c r="D634" s="95" t="s">
        <v>988</v>
      </c>
      <c r="E634" s="95">
        <v>10</v>
      </c>
      <c r="F634" s="95" t="s">
        <v>989</v>
      </c>
      <c r="G634" s="95"/>
      <c r="H634" s="95"/>
      <c r="I634" s="175" t="s">
        <v>988</v>
      </c>
      <c r="J634" s="176">
        <v>10</v>
      </c>
      <c r="K634" s="175" t="s">
        <v>989</v>
      </c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  <c r="AA634" s="95"/>
      <c r="AB634" s="95"/>
      <c r="AC634" s="95"/>
      <c r="AD634" s="95"/>
      <c r="AE634" s="95"/>
      <c r="AF634" s="95"/>
      <c r="AG634" s="95"/>
      <c r="AH634" s="95"/>
      <c r="AI634" s="95"/>
      <c r="AJ634" s="95"/>
      <c r="AK634" s="95"/>
      <c r="AL634" s="95"/>
      <c r="AM634" s="95"/>
      <c r="AN634" s="95"/>
      <c r="AO634" s="95"/>
      <c r="AP634" s="95"/>
      <c r="AQ634" s="95"/>
      <c r="AR634" s="95"/>
      <c r="AS634" s="95"/>
      <c r="AT634" s="95"/>
      <c r="AU634" s="95"/>
      <c r="AV634" s="95"/>
      <c r="AW634" s="192">
        <f t="shared" si="9"/>
        <v>4000</v>
      </c>
    </row>
    <row r="635" spans="1:49" ht="15.75" x14ac:dyDescent="0.25">
      <c r="A635" s="95">
        <v>620</v>
      </c>
      <c r="B635" s="95" t="s">
        <v>1191</v>
      </c>
      <c r="C635" s="95" t="s">
        <v>1094</v>
      </c>
      <c r="D635" s="95" t="s">
        <v>1009</v>
      </c>
      <c r="E635" s="95">
        <v>15</v>
      </c>
      <c r="F635" s="95" t="s">
        <v>1057</v>
      </c>
      <c r="G635" s="95"/>
      <c r="H635" s="95"/>
      <c r="I635" s="175" t="s">
        <v>1009</v>
      </c>
      <c r="J635" s="176">
        <v>15</v>
      </c>
      <c r="K635" s="175" t="s">
        <v>1057</v>
      </c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  <c r="AB635" s="95"/>
      <c r="AC635" s="95"/>
      <c r="AD635" s="95"/>
      <c r="AE635" s="95"/>
      <c r="AF635" s="95"/>
      <c r="AG635" s="95"/>
      <c r="AH635" s="95"/>
      <c r="AI635" s="95"/>
      <c r="AJ635" s="95"/>
      <c r="AK635" s="95"/>
      <c r="AL635" s="95"/>
      <c r="AM635" s="95"/>
      <c r="AN635" s="95"/>
      <c r="AO635" s="95"/>
      <c r="AP635" s="95"/>
      <c r="AQ635" s="95"/>
      <c r="AR635" s="95"/>
      <c r="AS635" s="95"/>
      <c r="AT635" s="95"/>
      <c r="AU635" s="95"/>
      <c r="AV635" s="95"/>
      <c r="AW635" s="192">
        <f t="shared" si="9"/>
        <v>7500</v>
      </c>
    </row>
    <row r="636" spans="1:49" ht="15.75" x14ac:dyDescent="0.25">
      <c r="A636" s="95">
        <v>621</v>
      </c>
      <c r="B636" s="95" t="s">
        <v>1191</v>
      </c>
      <c r="C636" s="95" t="s">
        <v>1046</v>
      </c>
      <c r="D636" s="95" t="s">
        <v>988</v>
      </c>
      <c r="E636" s="95">
        <v>10</v>
      </c>
      <c r="F636" s="95" t="s">
        <v>989</v>
      </c>
      <c r="G636" s="95"/>
      <c r="H636" s="95"/>
      <c r="I636" s="175" t="s">
        <v>988</v>
      </c>
      <c r="J636" s="176">
        <v>10</v>
      </c>
      <c r="K636" s="175" t="s">
        <v>989</v>
      </c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  <c r="AA636" s="95"/>
      <c r="AB636" s="95"/>
      <c r="AC636" s="95"/>
      <c r="AD636" s="95"/>
      <c r="AE636" s="95"/>
      <c r="AF636" s="95"/>
      <c r="AG636" s="95"/>
      <c r="AH636" s="95"/>
      <c r="AI636" s="95"/>
      <c r="AJ636" s="95"/>
      <c r="AK636" s="95"/>
      <c r="AL636" s="95"/>
      <c r="AM636" s="95"/>
      <c r="AN636" s="95"/>
      <c r="AO636" s="95"/>
      <c r="AP636" s="95"/>
      <c r="AQ636" s="95"/>
      <c r="AR636" s="95"/>
      <c r="AS636" s="95"/>
      <c r="AT636" s="95"/>
      <c r="AU636" s="95"/>
      <c r="AV636" s="95"/>
      <c r="AW636" s="192">
        <f t="shared" si="9"/>
        <v>4000</v>
      </c>
    </row>
    <row r="637" spans="1:49" ht="15.75" x14ac:dyDescent="0.25">
      <c r="A637" s="95">
        <v>622</v>
      </c>
      <c r="B637" s="95" t="s">
        <v>1191</v>
      </c>
      <c r="C637" s="95" t="s">
        <v>1001</v>
      </c>
      <c r="D637" s="95" t="s">
        <v>995</v>
      </c>
      <c r="E637" s="95">
        <v>30</v>
      </c>
      <c r="F637" s="95" t="s">
        <v>1002</v>
      </c>
      <c r="G637" s="95"/>
      <c r="H637" s="95"/>
      <c r="I637" s="175" t="s">
        <v>995</v>
      </c>
      <c r="J637" s="176">
        <v>30</v>
      </c>
      <c r="K637" s="175" t="s">
        <v>1002</v>
      </c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  <c r="AB637" s="95"/>
      <c r="AC637" s="95"/>
      <c r="AD637" s="95"/>
      <c r="AE637" s="95"/>
      <c r="AF637" s="95"/>
      <c r="AG637" s="95"/>
      <c r="AH637" s="95"/>
      <c r="AI637" s="95"/>
      <c r="AJ637" s="95"/>
      <c r="AK637" s="95"/>
      <c r="AL637" s="95"/>
      <c r="AM637" s="95"/>
      <c r="AN637" s="95"/>
      <c r="AO637" s="95"/>
      <c r="AP637" s="95"/>
      <c r="AQ637" s="95"/>
      <c r="AR637" s="95"/>
      <c r="AS637" s="95"/>
      <c r="AT637" s="95"/>
      <c r="AU637" s="95"/>
      <c r="AV637" s="95"/>
      <c r="AW637" s="192">
        <f t="shared" si="9"/>
        <v>9000</v>
      </c>
    </row>
    <row r="638" spans="1:49" ht="15.75" x14ac:dyDescent="0.25">
      <c r="A638" s="95">
        <v>623</v>
      </c>
      <c r="B638" s="95" t="s">
        <v>1191</v>
      </c>
      <c r="C638" s="95" t="s">
        <v>1023</v>
      </c>
      <c r="D638" s="95" t="s">
        <v>1009</v>
      </c>
      <c r="E638" s="95">
        <v>30</v>
      </c>
      <c r="F638" s="95" t="s">
        <v>1010</v>
      </c>
      <c r="G638" s="95"/>
      <c r="H638" s="95"/>
      <c r="I638" s="175" t="s">
        <v>1009</v>
      </c>
      <c r="J638" s="176">
        <v>30</v>
      </c>
      <c r="K638" s="175" t="s">
        <v>1010</v>
      </c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  <c r="AA638" s="95"/>
      <c r="AB638" s="95"/>
      <c r="AC638" s="95"/>
      <c r="AD638" s="95"/>
      <c r="AE638" s="95"/>
      <c r="AF638" s="95"/>
      <c r="AG638" s="95"/>
      <c r="AH638" s="95"/>
      <c r="AI638" s="95"/>
      <c r="AJ638" s="95"/>
      <c r="AK638" s="95"/>
      <c r="AL638" s="95"/>
      <c r="AM638" s="95"/>
      <c r="AN638" s="95"/>
      <c r="AO638" s="95"/>
      <c r="AP638" s="95"/>
      <c r="AQ638" s="95"/>
      <c r="AR638" s="95"/>
      <c r="AS638" s="95"/>
      <c r="AT638" s="95"/>
      <c r="AU638" s="95"/>
      <c r="AV638" s="95"/>
      <c r="AW638" s="192">
        <f t="shared" si="9"/>
        <v>15000</v>
      </c>
    </row>
    <row r="639" spans="1:49" ht="15.75" x14ac:dyDescent="0.25">
      <c r="A639" s="95">
        <v>624</v>
      </c>
      <c r="B639" s="95" t="s">
        <v>1191</v>
      </c>
      <c r="C639" s="95" t="s">
        <v>1011</v>
      </c>
      <c r="D639" s="95" t="s">
        <v>999</v>
      </c>
      <c r="E639" s="95">
        <v>60</v>
      </c>
      <c r="F639" s="95" t="s">
        <v>986</v>
      </c>
      <c r="G639" s="95"/>
      <c r="H639" s="95"/>
      <c r="I639" s="175" t="s">
        <v>999</v>
      </c>
      <c r="J639" s="176">
        <v>60</v>
      </c>
      <c r="K639" s="175" t="s">
        <v>986</v>
      </c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  <c r="AB639" s="95"/>
      <c r="AC639" s="95"/>
      <c r="AD639" s="95"/>
      <c r="AE639" s="95"/>
      <c r="AF639" s="95"/>
      <c r="AG639" s="95"/>
      <c r="AH639" s="95"/>
      <c r="AI639" s="95"/>
      <c r="AJ639" s="95"/>
      <c r="AK639" s="95"/>
      <c r="AL639" s="95"/>
      <c r="AM639" s="95"/>
      <c r="AN639" s="95"/>
      <c r="AO639" s="95"/>
      <c r="AP639" s="95"/>
      <c r="AQ639" s="95"/>
      <c r="AR639" s="95"/>
      <c r="AS639" s="95"/>
      <c r="AT639" s="95"/>
      <c r="AU639" s="95"/>
      <c r="AV639" s="95"/>
      <c r="AW639" s="192">
        <f t="shared" si="9"/>
        <v>12000</v>
      </c>
    </row>
    <row r="640" spans="1:49" ht="15.75" x14ac:dyDescent="0.25">
      <c r="A640" s="95">
        <v>625</v>
      </c>
      <c r="B640" s="95" t="s">
        <v>1191</v>
      </c>
      <c r="C640" s="95" t="s">
        <v>1016</v>
      </c>
      <c r="D640" s="95" t="s">
        <v>1009</v>
      </c>
      <c r="E640" s="95">
        <v>10</v>
      </c>
      <c r="F640" s="95" t="s">
        <v>1017</v>
      </c>
      <c r="G640" s="95"/>
      <c r="H640" s="95"/>
      <c r="I640" s="175" t="s">
        <v>1009</v>
      </c>
      <c r="J640" s="176">
        <v>10</v>
      </c>
      <c r="K640" s="175" t="s">
        <v>1017</v>
      </c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  <c r="AA640" s="95"/>
      <c r="AB640" s="95"/>
      <c r="AC640" s="95"/>
      <c r="AD640" s="95"/>
      <c r="AE640" s="95"/>
      <c r="AF640" s="95"/>
      <c r="AG640" s="95"/>
      <c r="AH640" s="95"/>
      <c r="AI640" s="95"/>
      <c r="AJ640" s="95"/>
      <c r="AK640" s="95"/>
      <c r="AL640" s="95"/>
      <c r="AM640" s="95"/>
      <c r="AN640" s="95"/>
      <c r="AO640" s="95"/>
      <c r="AP640" s="95"/>
      <c r="AQ640" s="95"/>
      <c r="AR640" s="95"/>
      <c r="AS640" s="95"/>
      <c r="AT640" s="95"/>
      <c r="AU640" s="95"/>
      <c r="AV640" s="95"/>
      <c r="AW640" s="192">
        <f t="shared" si="9"/>
        <v>5000</v>
      </c>
    </row>
    <row r="641" spans="1:49" ht="15.75" x14ac:dyDescent="0.25">
      <c r="A641" s="95">
        <v>626</v>
      </c>
      <c r="B641" s="95" t="s">
        <v>1191</v>
      </c>
      <c r="C641" s="95" t="s">
        <v>1078</v>
      </c>
      <c r="D641" s="95" t="s">
        <v>999</v>
      </c>
      <c r="E641" s="95">
        <v>10</v>
      </c>
      <c r="F641" s="95" t="s">
        <v>1000</v>
      </c>
      <c r="G641" s="95"/>
      <c r="H641" s="95"/>
      <c r="I641" s="175" t="s">
        <v>999</v>
      </c>
      <c r="J641" s="176">
        <v>10</v>
      </c>
      <c r="K641" s="175" t="s">
        <v>1000</v>
      </c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  <c r="AA641" s="95"/>
      <c r="AB641" s="95"/>
      <c r="AC641" s="95"/>
      <c r="AD641" s="95"/>
      <c r="AE641" s="95"/>
      <c r="AF641" s="95"/>
      <c r="AG641" s="95"/>
      <c r="AH641" s="95"/>
      <c r="AI641" s="95"/>
      <c r="AJ641" s="95"/>
      <c r="AK641" s="95"/>
      <c r="AL641" s="95"/>
      <c r="AM641" s="95"/>
      <c r="AN641" s="95"/>
      <c r="AO641" s="95"/>
      <c r="AP641" s="95"/>
      <c r="AQ641" s="95"/>
      <c r="AR641" s="95"/>
      <c r="AS641" s="95"/>
      <c r="AT641" s="95"/>
      <c r="AU641" s="95"/>
      <c r="AV641" s="95"/>
      <c r="AW641" s="192">
        <f t="shared" si="9"/>
        <v>2000</v>
      </c>
    </row>
    <row r="642" spans="1:49" ht="15.75" x14ac:dyDescent="0.25">
      <c r="A642" s="95">
        <v>627</v>
      </c>
      <c r="B642" s="95" t="s">
        <v>1191</v>
      </c>
      <c r="C642" s="95" t="s">
        <v>1080</v>
      </c>
      <c r="D642" s="95" t="s">
        <v>995</v>
      </c>
      <c r="E642" s="95">
        <v>10</v>
      </c>
      <c r="F642" s="95" t="s">
        <v>996</v>
      </c>
      <c r="G642" s="95"/>
      <c r="H642" s="95"/>
      <c r="I642" s="175" t="s">
        <v>995</v>
      </c>
      <c r="J642" s="176">
        <v>10</v>
      </c>
      <c r="K642" s="175" t="s">
        <v>996</v>
      </c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  <c r="AA642" s="95"/>
      <c r="AB642" s="95"/>
      <c r="AC642" s="95"/>
      <c r="AD642" s="95"/>
      <c r="AE642" s="95"/>
      <c r="AF642" s="95"/>
      <c r="AG642" s="95"/>
      <c r="AH642" s="95"/>
      <c r="AI642" s="95"/>
      <c r="AJ642" s="95"/>
      <c r="AK642" s="95"/>
      <c r="AL642" s="95"/>
      <c r="AM642" s="95"/>
      <c r="AN642" s="95"/>
      <c r="AO642" s="95"/>
      <c r="AP642" s="95"/>
      <c r="AQ642" s="95"/>
      <c r="AR642" s="95"/>
      <c r="AS642" s="95"/>
      <c r="AT642" s="95"/>
      <c r="AU642" s="95"/>
      <c r="AV642" s="95"/>
      <c r="AW642" s="192">
        <f t="shared" si="9"/>
        <v>3000</v>
      </c>
    </row>
    <row r="643" spans="1:49" ht="15.75" x14ac:dyDescent="0.25">
      <c r="A643" s="95">
        <v>628</v>
      </c>
      <c r="B643" s="95" t="s">
        <v>1191</v>
      </c>
      <c r="C643" s="95" t="s">
        <v>1047</v>
      </c>
      <c r="D643" s="95" t="s">
        <v>1048</v>
      </c>
      <c r="E643" s="95">
        <v>10</v>
      </c>
      <c r="F643" s="95" t="s">
        <v>1012</v>
      </c>
      <c r="G643" s="95"/>
      <c r="H643" s="95"/>
      <c r="I643" s="175" t="s">
        <v>1048</v>
      </c>
      <c r="J643" s="176">
        <v>10</v>
      </c>
      <c r="K643" s="175" t="s">
        <v>1012</v>
      </c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  <c r="AB643" s="95"/>
      <c r="AC643" s="95"/>
      <c r="AD643" s="95"/>
      <c r="AE643" s="95"/>
      <c r="AF643" s="95"/>
      <c r="AG643" s="95"/>
      <c r="AH643" s="95"/>
      <c r="AI643" s="95"/>
      <c r="AJ643" s="95"/>
      <c r="AK643" s="95"/>
      <c r="AL643" s="95"/>
      <c r="AM643" s="95"/>
      <c r="AN643" s="95"/>
      <c r="AO643" s="95"/>
      <c r="AP643" s="95"/>
      <c r="AQ643" s="95"/>
      <c r="AR643" s="95"/>
      <c r="AS643" s="95"/>
      <c r="AT643" s="95"/>
      <c r="AU643" s="95"/>
      <c r="AV643" s="95"/>
      <c r="AW643" s="192">
        <f t="shared" si="9"/>
        <v>6000</v>
      </c>
    </row>
    <row r="644" spans="1:49" ht="15.75" x14ac:dyDescent="0.25">
      <c r="A644" s="95">
        <v>629</v>
      </c>
      <c r="B644" s="95" t="s">
        <v>1191</v>
      </c>
      <c r="C644" s="95" t="s">
        <v>1037</v>
      </c>
      <c r="D644" s="95" t="s">
        <v>1027</v>
      </c>
      <c r="E644" s="95">
        <v>10</v>
      </c>
      <c r="F644" s="95" t="s">
        <v>1010</v>
      </c>
      <c r="G644" s="95"/>
      <c r="H644" s="95"/>
      <c r="I644" s="175" t="s">
        <v>1027</v>
      </c>
      <c r="J644" s="176">
        <v>10</v>
      </c>
      <c r="K644" s="175" t="s">
        <v>1010</v>
      </c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  <c r="AA644" s="95"/>
      <c r="AB644" s="95"/>
      <c r="AC644" s="95"/>
      <c r="AD644" s="95"/>
      <c r="AE644" s="95"/>
      <c r="AF644" s="95"/>
      <c r="AG644" s="95"/>
      <c r="AH644" s="95"/>
      <c r="AI644" s="95"/>
      <c r="AJ644" s="95"/>
      <c r="AK644" s="95"/>
      <c r="AL644" s="95"/>
      <c r="AM644" s="95"/>
      <c r="AN644" s="95"/>
      <c r="AO644" s="95"/>
      <c r="AP644" s="95"/>
      <c r="AQ644" s="95"/>
      <c r="AR644" s="95"/>
      <c r="AS644" s="95"/>
      <c r="AT644" s="95"/>
      <c r="AU644" s="95"/>
      <c r="AV644" s="95"/>
      <c r="AW644" s="192">
        <f t="shared" si="9"/>
        <v>15000</v>
      </c>
    </row>
    <row r="645" spans="1:49" ht="15.75" x14ac:dyDescent="0.25">
      <c r="A645" s="95">
        <v>630</v>
      </c>
      <c r="B645" s="95" t="s">
        <v>1191</v>
      </c>
      <c r="C645" s="95" t="s">
        <v>1101</v>
      </c>
      <c r="D645" s="95" t="s">
        <v>988</v>
      </c>
      <c r="E645" s="95">
        <v>15</v>
      </c>
      <c r="F645" s="95" t="s">
        <v>1012</v>
      </c>
      <c r="G645" s="95"/>
      <c r="H645" s="95"/>
      <c r="I645" s="175" t="s">
        <v>988</v>
      </c>
      <c r="J645" s="176">
        <v>15</v>
      </c>
      <c r="K645" s="175" t="s">
        <v>1012</v>
      </c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  <c r="AA645" s="95"/>
      <c r="AB645" s="95"/>
      <c r="AC645" s="95"/>
      <c r="AD645" s="95"/>
      <c r="AE645" s="95"/>
      <c r="AF645" s="95"/>
      <c r="AG645" s="95"/>
      <c r="AH645" s="95"/>
      <c r="AI645" s="95"/>
      <c r="AJ645" s="95"/>
      <c r="AK645" s="95"/>
      <c r="AL645" s="95"/>
      <c r="AM645" s="95"/>
      <c r="AN645" s="95"/>
      <c r="AO645" s="95"/>
      <c r="AP645" s="95"/>
      <c r="AQ645" s="95"/>
      <c r="AR645" s="95"/>
      <c r="AS645" s="95"/>
      <c r="AT645" s="95"/>
      <c r="AU645" s="95"/>
      <c r="AV645" s="95"/>
      <c r="AW645" s="192">
        <f t="shared" si="9"/>
        <v>6000</v>
      </c>
    </row>
    <row r="646" spans="1:49" ht="15.75" x14ac:dyDescent="0.25">
      <c r="A646" s="95">
        <v>631</v>
      </c>
      <c r="B646" s="95" t="s">
        <v>1191</v>
      </c>
      <c r="C646" s="95" t="s">
        <v>1018</v>
      </c>
      <c r="D646" s="95" t="s">
        <v>995</v>
      </c>
      <c r="E646" s="95">
        <v>10</v>
      </c>
      <c r="F646" s="95" t="s">
        <v>996</v>
      </c>
      <c r="G646" s="95"/>
      <c r="H646" s="95"/>
      <c r="I646" s="175" t="s">
        <v>995</v>
      </c>
      <c r="J646" s="176">
        <v>10</v>
      </c>
      <c r="K646" s="175" t="s">
        <v>996</v>
      </c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  <c r="AA646" s="95"/>
      <c r="AB646" s="95"/>
      <c r="AC646" s="95"/>
      <c r="AD646" s="95"/>
      <c r="AE646" s="95"/>
      <c r="AF646" s="95"/>
      <c r="AG646" s="95"/>
      <c r="AH646" s="95"/>
      <c r="AI646" s="95"/>
      <c r="AJ646" s="95"/>
      <c r="AK646" s="95"/>
      <c r="AL646" s="95"/>
      <c r="AM646" s="95"/>
      <c r="AN646" s="95"/>
      <c r="AO646" s="95"/>
      <c r="AP646" s="95"/>
      <c r="AQ646" s="95"/>
      <c r="AR646" s="95"/>
      <c r="AS646" s="95"/>
      <c r="AT646" s="95"/>
      <c r="AU646" s="95"/>
      <c r="AV646" s="95"/>
      <c r="AW646" s="192">
        <f t="shared" si="9"/>
        <v>3000</v>
      </c>
    </row>
    <row r="647" spans="1:49" ht="15.75" x14ac:dyDescent="0.25">
      <c r="A647" s="95">
        <v>632</v>
      </c>
      <c r="B647" s="95" t="s">
        <v>1191</v>
      </c>
      <c r="C647" s="95" t="s">
        <v>1018</v>
      </c>
      <c r="D647" s="95" t="s">
        <v>995</v>
      </c>
      <c r="E647" s="95">
        <v>10</v>
      </c>
      <c r="F647" s="95" t="s">
        <v>996</v>
      </c>
      <c r="G647" s="95"/>
      <c r="H647" s="95"/>
      <c r="I647" s="175" t="s">
        <v>995</v>
      </c>
      <c r="J647" s="176">
        <v>10</v>
      </c>
      <c r="K647" s="175" t="s">
        <v>996</v>
      </c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  <c r="AB647" s="95"/>
      <c r="AC647" s="95"/>
      <c r="AD647" s="95"/>
      <c r="AE647" s="95"/>
      <c r="AF647" s="95"/>
      <c r="AG647" s="95"/>
      <c r="AH647" s="95"/>
      <c r="AI647" s="95"/>
      <c r="AJ647" s="95"/>
      <c r="AK647" s="95"/>
      <c r="AL647" s="95"/>
      <c r="AM647" s="95"/>
      <c r="AN647" s="95"/>
      <c r="AO647" s="95"/>
      <c r="AP647" s="95"/>
      <c r="AQ647" s="95"/>
      <c r="AR647" s="95"/>
      <c r="AS647" s="95"/>
      <c r="AT647" s="95"/>
      <c r="AU647" s="95"/>
      <c r="AV647" s="95"/>
      <c r="AW647" s="192">
        <f t="shared" si="9"/>
        <v>3000</v>
      </c>
    </row>
    <row r="648" spans="1:49" ht="15.75" x14ac:dyDescent="0.25">
      <c r="A648" s="95">
        <v>633</v>
      </c>
      <c r="B648" s="95" t="s">
        <v>1191</v>
      </c>
      <c r="C648" s="95" t="s">
        <v>1033</v>
      </c>
      <c r="D648" s="95" t="s">
        <v>988</v>
      </c>
      <c r="E648" s="95">
        <v>10</v>
      </c>
      <c r="F648" s="95" t="s">
        <v>989</v>
      </c>
      <c r="G648" s="95"/>
      <c r="H648" s="95"/>
      <c r="I648" s="175" t="s">
        <v>988</v>
      </c>
      <c r="J648" s="176">
        <v>10</v>
      </c>
      <c r="K648" s="175" t="s">
        <v>989</v>
      </c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  <c r="AA648" s="95"/>
      <c r="AB648" s="95"/>
      <c r="AC648" s="95"/>
      <c r="AD648" s="95"/>
      <c r="AE648" s="95"/>
      <c r="AF648" s="95"/>
      <c r="AG648" s="95"/>
      <c r="AH648" s="95"/>
      <c r="AI648" s="95"/>
      <c r="AJ648" s="95"/>
      <c r="AK648" s="95"/>
      <c r="AL648" s="95"/>
      <c r="AM648" s="95"/>
      <c r="AN648" s="95"/>
      <c r="AO648" s="95"/>
      <c r="AP648" s="95"/>
      <c r="AQ648" s="95"/>
      <c r="AR648" s="95"/>
      <c r="AS648" s="95"/>
      <c r="AT648" s="95"/>
      <c r="AU648" s="95"/>
      <c r="AV648" s="95"/>
      <c r="AW648" s="192">
        <f t="shared" si="9"/>
        <v>4000</v>
      </c>
    </row>
    <row r="649" spans="1:49" ht="15.75" x14ac:dyDescent="0.25">
      <c r="A649" s="95">
        <v>634</v>
      </c>
      <c r="B649" s="95" t="s">
        <v>1191</v>
      </c>
      <c r="C649" s="95" t="s">
        <v>1034</v>
      </c>
      <c r="D649" s="95" t="s">
        <v>1083</v>
      </c>
      <c r="E649" s="95">
        <v>10</v>
      </c>
      <c r="F649" s="95" t="s">
        <v>1084</v>
      </c>
      <c r="G649" s="95"/>
      <c r="H649" s="95"/>
      <c r="I649" s="175" t="s">
        <v>1083</v>
      </c>
      <c r="J649" s="176">
        <v>10</v>
      </c>
      <c r="K649" s="175" t="s">
        <v>1084</v>
      </c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  <c r="AA649" s="95"/>
      <c r="AB649" s="95"/>
      <c r="AC649" s="95"/>
      <c r="AD649" s="95"/>
      <c r="AE649" s="95"/>
      <c r="AF649" s="95"/>
      <c r="AG649" s="95"/>
      <c r="AH649" s="95"/>
      <c r="AI649" s="95"/>
      <c r="AJ649" s="95"/>
      <c r="AK649" s="95"/>
      <c r="AL649" s="95"/>
      <c r="AM649" s="95"/>
      <c r="AN649" s="95"/>
      <c r="AO649" s="95"/>
      <c r="AP649" s="95"/>
      <c r="AQ649" s="95"/>
      <c r="AR649" s="95"/>
      <c r="AS649" s="95"/>
      <c r="AT649" s="95"/>
      <c r="AU649" s="95"/>
      <c r="AV649" s="95"/>
      <c r="AW649" s="192">
        <f t="shared" si="9"/>
        <v>16000</v>
      </c>
    </row>
    <row r="650" spans="1:49" ht="15.75" x14ac:dyDescent="0.25">
      <c r="A650" s="95">
        <v>635</v>
      </c>
      <c r="B650" s="95" t="s">
        <v>1191</v>
      </c>
      <c r="C650" s="95" t="s">
        <v>1047</v>
      </c>
      <c r="D650" s="95" t="s">
        <v>1048</v>
      </c>
      <c r="E650" s="95">
        <v>10</v>
      </c>
      <c r="F650" s="95" t="s">
        <v>1012</v>
      </c>
      <c r="G650" s="95"/>
      <c r="H650" s="95"/>
      <c r="I650" s="175" t="s">
        <v>1048</v>
      </c>
      <c r="J650" s="176">
        <v>10</v>
      </c>
      <c r="K650" s="175" t="s">
        <v>1012</v>
      </c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  <c r="AA650" s="95"/>
      <c r="AB650" s="95"/>
      <c r="AC650" s="95"/>
      <c r="AD650" s="95"/>
      <c r="AE650" s="95"/>
      <c r="AF650" s="95"/>
      <c r="AG650" s="95"/>
      <c r="AH650" s="95"/>
      <c r="AI650" s="95"/>
      <c r="AJ650" s="95"/>
      <c r="AK650" s="95"/>
      <c r="AL650" s="95"/>
      <c r="AM650" s="95"/>
      <c r="AN650" s="95"/>
      <c r="AO650" s="95"/>
      <c r="AP650" s="95"/>
      <c r="AQ650" s="95"/>
      <c r="AR650" s="95"/>
      <c r="AS650" s="95"/>
      <c r="AT650" s="95"/>
      <c r="AU650" s="95"/>
      <c r="AV650" s="95"/>
      <c r="AW650" s="192">
        <f t="shared" si="9"/>
        <v>6000</v>
      </c>
    </row>
    <row r="651" spans="1:49" ht="15.75" x14ac:dyDescent="0.25">
      <c r="A651" s="95">
        <v>636</v>
      </c>
      <c r="B651" s="95" t="s">
        <v>1191</v>
      </c>
      <c r="C651" s="95" t="s">
        <v>1101</v>
      </c>
      <c r="D651" s="95" t="s">
        <v>988</v>
      </c>
      <c r="E651" s="95">
        <v>15</v>
      </c>
      <c r="F651" s="95" t="s">
        <v>1012</v>
      </c>
      <c r="G651" s="95"/>
      <c r="H651" s="95"/>
      <c r="I651" s="175" t="s">
        <v>988</v>
      </c>
      <c r="J651" s="176">
        <v>15</v>
      </c>
      <c r="K651" s="175" t="s">
        <v>1012</v>
      </c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  <c r="AA651" s="95"/>
      <c r="AB651" s="95"/>
      <c r="AC651" s="95"/>
      <c r="AD651" s="95"/>
      <c r="AE651" s="95"/>
      <c r="AF651" s="95"/>
      <c r="AG651" s="95"/>
      <c r="AH651" s="95"/>
      <c r="AI651" s="95"/>
      <c r="AJ651" s="95"/>
      <c r="AK651" s="95"/>
      <c r="AL651" s="95"/>
      <c r="AM651" s="95"/>
      <c r="AN651" s="95"/>
      <c r="AO651" s="95"/>
      <c r="AP651" s="95"/>
      <c r="AQ651" s="95"/>
      <c r="AR651" s="95"/>
      <c r="AS651" s="95"/>
      <c r="AT651" s="95"/>
      <c r="AU651" s="95"/>
      <c r="AV651" s="95"/>
      <c r="AW651" s="192">
        <f t="shared" si="9"/>
        <v>6000</v>
      </c>
    </row>
    <row r="652" spans="1:49" ht="15.75" x14ac:dyDescent="0.25">
      <c r="A652" s="95">
        <v>637</v>
      </c>
      <c r="B652" s="95" t="s">
        <v>1191</v>
      </c>
      <c r="C652" s="95" t="s">
        <v>1018</v>
      </c>
      <c r="D652" s="95" t="s">
        <v>995</v>
      </c>
      <c r="E652" s="95">
        <v>10</v>
      </c>
      <c r="F652" s="95" t="s">
        <v>996</v>
      </c>
      <c r="G652" s="95"/>
      <c r="H652" s="95"/>
      <c r="I652" s="175" t="s">
        <v>995</v>
      </c>
      <c r="J652" s="176">
        <v>10</v>
      </c>
      <c r="K652" s="175" t="s">
        <v>996</v>
      </c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  <c r="AA652" s="95"/>
      <c r="AB652" s="95"/>
      <c r="AC652" s="95"/>
      <c r="AD652" s="95"/>
      <c r="AE652" s="95"/>
      <c r="AF652" s="95"/>
      <c r="AG652" s="95"/>
      <c r="AH652" s="95"/>
      <c r="AI652" s="95"/>
      <c r="AJ652" s="95"/>
      <c r="AK652" s="95"/>
      <c r="AL652" s="95"/>
      <c r="AM652" s="95"/>
      <c r="AN652" s="95"/>
      <c r="AO652" s="95"/>
      <c r="AP652" s="95"/>
      <c r="AQ652" s="95"/>
      <c r="AR652" s="95"/>
      <c r="AS652" s="95"/>
      <c r="AT652" s="95"/>
      <c r="AU652" s="95"/>
      <c r="AV652" s="95"/>
      <c r="AW652" s="192">
        <f t="shared" si="9"/>
        <v>3000</v>
      </c>
    </row>
    <row r="653" spans="1:49" ht="15.75" x14ac:dyDescent="0.25">
      <c r="A653" s="95">
        <v>638</v>
      </c>
      <c r="B653" s="95" t="s">
        <v>1191</v>
      </c>
      <c r="C653" s="95" t="s">
        <v>1037</v>
      </c>
      <c r="D653" s="95" t="s">
        <v>1027</v>
      </c>
      <c r="E653" s="95">
        <v>10</v>
      </c>
      <c r="F653" s="95" t="s">
        <v>1010</v>
      </c>
      <c r="G653" s="95"/>
      <c r="H653" s="95"/>
      <c r="I653" s="175" t="s">
        <v>1027</v>
      </c>
      <c r="J653" s="176">
        <v>10</v>
      </c>
      <c r="K653" s="175" t="s">
        <v>1010</v>
      </c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  <c r="AA653" s="95"/>
      <c r="AB653" s="95"/>
      <c r="AC653" s="95"/>
      <c r="AD653" s="95"/>
      <c r="AE653" s="95"/>
      <c r="AF653" s="95"/>
      <c r="AG653" s="95"/>
      <c r="AH653" s="95"/>
      <c r="AI653" s="95"/>
      <c r="AJ653" s="95"/>
      <c r="AK653" s="95"/>
      <c r="AL653" s="95"/>
      <c r="AM653" s="95"/>
      <c r="AN653" s="95"/>
      <c r="AO653" s="95"/>
      <c r="AP653" s="95"/>
      <c r="AQ653" s="95"/>
      <c r="AR653" s="95"/>
      <c r="AS653" s="95"/>
      <c r="AT653" s="95"/>
      <c r="AU653" s="95"/>
      <c r="AV653" s="95"/>
      <c r="AW653" s="192">
        <f t="shared" si="9"/>
        <v>15000</v>
      </c>
    </row>
    <row r="654" spans="1:49" ht="15.75" x14ac:dyDescent="0.25">
      <c r="A654" s="95">
        <v>639</v>
      </c>
      <c r="B654" s="95" t="s">
        <v>1191</v>
      </c>
      <c r="C654" s="95" t="s">
        <v>1046</v>
      </c>
      <c r="D654" s="95" t="s">
        <v>988</v>
      </c>
      <c r="E654" s="95">
        <v>10</v>
      </c>
      <c r="F654" s="95" t="s">
        <v>989</v>
      </c>
      <c r="G654" s="95"/>
      <c r="H654" s="95"/>
      <c r="I654" s="175" t="s">
        <v>988</v>
      </c>
      <c r="J654" s="176">
        <v>10</v>
      </c>
      <c r="K654" s="175" t="s">
        <v>989</v>
      </c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  <c r="AA654" s="95"/>
      <c r="AB654" s="95"/>
      <c r="AC654" s="95"/>
      <c r="AD654" s="95"/>
      <c r="AE654" s="95"/>
      <c r="AF654" s="95"/>
      <c r="AG654" s="95"/>
      <c r="AH654" s="95"/>
      <c r="AI654" s="95"/>
      <c r="AJ654" s="95"/>
      <c r="AK654" s="95"/>
      <c r="AL654" s="95"/>
      <c r="AM654" s="95"/>
      <c r="AN654" s="95"/>
      <c r="AO654" s="95"/>
      <c r="AP654" s="95"/>
      <c r="AQ654" s="95"/>
      <c r="AR654" s="95"/>
      <c r="AS654" s="95"/>
      <c r="AT654" s="95"/>
      <c r="AU654" s="95"/>
      <c r="AV654" s="95"/>
      <c r="AW654" s="192">
        <f t="shared" si="9"/>
        <v>4000</v>
      </c>
    </row>
    <row r="655" spans="1:49" ht="15.75" x14ac:dyDescent="0.25">
      <c r="A655" s="95">
        <v>640</v>
      </c>
      <c r="B655" s="95" t="s">
        <v>1191</v>
      </c>
      <c r="C655" s="95" t="s">
        <v>1033</v>
      </c>
      <c r="D655" s="95" t="s">
        <v>988</v>
      </c>
      <c r="E655" s="95">
        <v>10</v>
      </c>
      <c r="F655" s="95" t="s">
        <v>989</v>
      </c>
      <c r="G655" s="95"/>
      <c r="H655" s="95"/>
      <c r="I655" s="175" t="s">
        <v>988</v>
      </c>
      <c r="J655" s="176">
        <v>10</v>
      </c>
      <c r="K655" s="175" t="s">
        <v>989</v>
      </c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  <c r="AA655" s="95"/>
      <c r="AB655" s="95"/>
      <c r="AC655" s="95"/>
      <c r="AD655" s="95"/>
      <c r="AE655" s="95"/>
      <c r="AF655" s="95"/>
      <c r="AG655" s="95"/>
      <c r="AH655" s="95"/>
      <c r="AI655" s="95"/>
      <c r="AJ655" s="95"/>
      <c r="AK655" s="95"/>
      <c r="AL655" s="95"/>
      <c r="AM655" s="95"/>
      <c r="AN655" s="95"/>
      <c r="AO655" s="95"/>
      <c r="AP655" s="95"/>
      <c r="AQ655" s="95"/>
      <c r="AR655" s="95"/>
      <c r="AS655" s="95"/>
      <c r="AT655" s="95"/>
      <c r="AU655" s="95"/>
      <c r="AV655" s="95"/>
      <c r="AW655" s="192">
        <f t="shared" si="9"/>
        <v>4000</v>
      </c>
    </row>
    <row r="656" spans="1:49" ht="15.75" x14ac:dyDescent="0.25">
      <c r="A656" s="95">
        <v>641</v>
      </c>
      <c r="B656" s="95" t="s">
        <v>1191</v>
      </c>
      <c r="C656" s="95" t="s">
        <v>1034</v>
      </c>
      <c r="D656" s="95" t="s">
        <v>1083</v>
      </c>
      <c r="E656" s="95">
        <v>10</v>
      </c>
      <c r="F656" s="95" t="s">
        <v>1084</v>
      </c>
      <c r="G656" s="95"/>
      <c r="H656" s="95"/>
      <c r="I656" s="175" t="s">
        <v>1083</v>
      </c>
      <c r="J656" s="176">
        <v>10</v>
      </c>
      <c r="K656" s="175" t="s">
        <v>1084</v>
      </c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  <c r="AA656" s="95"/>
      <c r="AB656" s="95"/>
      <c r="AC656" s="95"/>
      <c r="AD656" s="95"/>
      <c r="AE656" s="95"/>
      <c r="AF656" s="95"/>
      <c r="AG656" s="95"/>
      <c r="AH656" s="95"/>
      <c r="AI656" s="95"/>
      <c r="AJ656" s="95"/>
      <c r="AK656" s="95"/>
      <c r="AL656" s="95"/>
      <c r="AM656" s="95"/>
      <c r="AN656" s="95"/>
      <c r="AO656" s="95"/>
      <c r="AP656" s="95"/>
      <c r="AQ656" s="95"/>
      <c r="AR656" s="95"/>
      <c r="AS656" s="95"/>
      <c r="AT656" s="95"/>
      <c r="AU656" s="95"/>
      <c r="AV656" s="95"/>
      <c r="AW656" s="192">
        <f t="shared" si="9"/>
        <v>16000</v>
      </c>
    </row>
    <row r="657" spans="1:49" ht="15.75" x14ac:dyDescent="0.25">
      <c r="A657" s="95">
        <v>642</v>
      </c>
      <c r="B657" s="95" t="s">
        <v>1191</v>
      </c>
      <c r="C657" s="95" t="s">
        <v>1060</v>
      </c>
      <c r="D657" s="95" t="s">
        <v>1061</v>
      </c>
      <c r="E657" s="95">
        <v>1</v>
      </c>
      <c r="F657" s="95" t="s">
        <v>1061</v>
      </c>
      <c r="G657" s="95"/>
      <c r="H657" s="95"/>
      <c r="I657" s="175" t="s">
        <v>1061</v>
      </c>
      <c r="J657" s="176">
        <v>1</v>
      </c>
      <c r="K657" s="175" t="s">
        <v>1061</v>
      </c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  <c r="AA657" s="95"/>
      <c r="AB657" s="95"/>
      <c r="AC657" s="95"/>
      <c r="AD657" s="95"/>
      <c r="AE657" s="95"/>
      <c r="AF657" s="95"/>
      <c r="AG657" s="95"/>
      <c r="AH657" s="95"/>
      <c r="AI657" s="95"/>
      <c r="AJ657" s="95"/>
      <c r="AK657" s="95"/>
      <c r="AL657" s="95"/>
      <c r="AM657" s="95"/>
      <c r="AN657" s="95"/>
      <c r="AO657" s="95"/>
      <c r="AP657" s="95"/>
      <c r="AQ657" s="95"/>
      <c r="AR657" s="95"/>
      <c r="AS657" s="95"/>
      <c r="AT657" s="95"/>
      <c r="AU657" s="95"/>
      <c r="AV657" s="95"/>
      <c r="AW657" s="192">
        <f t="shared" ref="AW657:AW720" si="10">I657*J657</f>
        <v>5400</v>
      </c>
    </row>
    <row r="658" spans="1:49" ht="15.75" x14ac:dyDescent="0.25">
      <c r="A658" s="95">
        <v>643</v>
      </c>
      <c r="B658" s="95" t="s">
        <v>1191</v>
      </c>
      <c r="C658" s="95" t="s">
        <v>1189</v>
      </c>
      <c r="D658" s="95" t="s">
        <v>1190</v>
      </c>
      <c r="E658" s="95">
        <v>1</v>
      </c>
      <c r="F658" s="95" t="s">
        <v>1190</v>
      </c>
      <c r="G658" s="95"/>
      <c r="H658" s="95"/>
      <c r="I658" s="175" t="s">
        <v>1190</v>
      </c>
      <c r="J658" s="176">
        <v>1</v>
      </c>
      <c r="K658" s="175" t="s">
        <v>1190</v>
      </c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  <c r="AA658" s="95"/>
      <c r="AB658" s="95"/>
      <c r="AC658" s="95"/>
      <c r="AD658" s="95"/>
      <c r="AE658" s="95"/>
      <c r="AF658" s="95"/>
      <c r="AG658" s="95"/>
      <c r="AH658" s="95"/>
      <c r="AI658" s="95"/>
      <c r="AJ658" s="95"/>
      <c r="AK658" s="95"/>
      <c r="AL658" s="95"/>
      <c r="AM658" s="95"/>
      <c r="AN658" s="95"/>
      <c r="AO658" s="95"/>
      <c r="AP658" s="95"/>
      <c r="AQ658" s="95"/>
      <c r="AR658" s="95"/>
      <c r="AS658" s="95"/>
      <c r="AT658" s="95"/>
      <c r="AU658" s="95"/>
      <c r="AV658" s="95"/>
      <c r="AW658" s="192">
        <f t="shared" si="10"/>
        <v>8100</v>
      </c>
    </row>
    <row r="659" spans="1:49" ht="15.75" x14ac:dyDescent="0.25">
      <c r="A659" s="95">
        <v>644</v>
      </c>
      <c r="B659" s="95" t="s">
        <v>1191</v>
      </c>
      <c r="C659" s="95" t="s">
        <v>987</v>
      </c>
      <c r="D659" s="95" t="s">
        <v>988</v>
      </c>
      <c r="E659" s="95">
        <v>10</v>
      </c>
      <c r="F659" s="95" t="s">
        <v>989</v>
      </c>
      <c r="G659" s="95"/>
      <c r="H659" s="95"/>
      <c r="I659" s="175" t="s">
        <v>988</v>
      </c>
      <c r="J659" s="176">
        <v>10</v>
      </c>
      <c r="K659" s="175" t="s">
        <v>989</v>
      </c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  <c r="AA659" s="95"/>
      <c r="AB659" s="95"/>
      <c r="AC659" s="95"/>
      <c r="AD659" s="95"/>
      <c r="AE659" s="95"/>
      <c r="AF659" s="95"/>
      <c r="AG659" s="95"/>
      <c r="AH659" s="95"/>
      <c r="AI659" s="95"/>
      <c r="AJ659" s="95"/>
      <c r="AK659" s="95"/>
      <c r="AL659" s="95"/>
      <c r="AM659" s="95"/>
      <c r="AN659" s="95"/>
      <c r="AO659" s="95"/>
      <c r="AP659" s="95"/>
      <c r="AQ659" s="95"/>
      <c r="AR659" s="95"/>
      <c r="AS659" s="95"/>
      <c r="AT659" s="95"/>
      <c r="AU659" s="95"/>
      <c r="AV659" s="95"/>
      <c r="AW659" s="192">
        <f t="shared" si="10"/>
        <v>4000</v>
      </c>
    </row>
    <row r="660" spans="1:49" ht="15.75" x14ac:dyDescent="0.25">
      <c r="A660" s="95">
        <v>645</v>
      </c>
      <c r="B660" s="95" t="s">
        <v>1191</v>
      </c>
      <c r="C660" s="95" t="s">
        <v>1080</v>
      </c>
      <c r="D660" s="95" t="s">
        <v>995</v>
      </c>
      <c r="E660" s="95">
        <v>10</v>
      </c>
      <c r="F660" s="95" t="s">
        <v>996</v>
      </c>
      <c r="G660" s="95"/>
      <c r="H660" s="95"/>
      <c r="I660" s="175" t="s">
        <v>995</v>
      </c>
      <c r="J660" s="176">
        <v>10</v>
      </c>
      <c r="K660" s="175" t="s">
        <v>996</v>
      </c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  <c r="AA660" s="95"/>
      <c r="AB660" s="95"/>
      <c r="AC660" s="95"/>
      <c r="AD660" s="95"/>
      <c r="AE660" s="95"/>
      <c r="AF660" s="95"/>
      <c r="AG660" s="95"/>
      <c r="AH660" s="95"/>
      <c r="AI660" s="95"/>
      <c r="AJ660" s="95"/>
      <c r="AK660" s="95"/>
      <c r="AL660" s="95"/>
      <c r="AM660" s="95"/>
      <c r="AN660" s="95"/>
      <c r="AO660" s="95"/>
      <c r="AP660" s="95"/>
      <c r="AQ660" s="95"/>
      <c r="AR660" s="95"/>
      <c r="AS660" s="95"/>
      <c r="AT660" s="95"/>
      <c r="AU660" s="95"/>
      <c r="AV660" s="95"/>
      <c r="AW660" s="192">
        <f t="shared" si="10"/>
        <v>3000</v>
      </c>
    </row>
    <row r="661" spans="1:49" ht="15.75" x14ac:dyDescent="0.25">
      <c r="A661" s="95">
        <v>646</v>
      </c>
      <c r="B661" s="95" t="s">
        <v>1191</v>
      </c>
      <c r="C661" s="95" t="s">
        <v>1016</v>
      </c>
      <c r="D661" s="95" t="s">
        <v>1009</v>
      </c>
      <c r="E661" s="95">
        <v>10</v>
      </c>
      <c r="F661" s="95" t="s">
        <v>1017</v>
      </c>
      <c r="G661" s="95"/>
      <c r="H661" s="95"/>
      <c r="I661" s="175" t="s">
        <v>1009</v>
      </c>
      <c r="J661" s="176">
        <v>10</v>
      </c>
      <c r="K661" s="175" t="s">
        <v>1017</v>
      </c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  <c r="AA661" s="95"/>
      <c r="AB661" s="95"/>
      <c r="AC661" s="95"/>
      <c r="AD661" s="95"/>
      <c r="AE661" s="95"/>
      <c r="AF661" s="95"/>
      <c r="AG661" s="95"/>
      <c r="AH661" s="95"/>
      <c r="AI661" s="95"/>
      <c r="AJ661" s="95"/>
      <c r="AK661" s="95"/>
      <c r="AL661" s="95"/>
      <c r="AM661" s="95"/>
      <c r="AN661" s="95"/>
      <c r="AO661" s="95"/>
      <c r="AP661" s="95"/>
      <c r="AQ661" s="95"/>
      <c r="AR661" s="95"/>
      <c r="AS661" s="95"/>
      <c r="AT661" s="95"/>
      <c r="AU661" s="95"/>
      <c r="AV661" s="95"/>
      <c r="AW661" s="192">
        <f t="shared" si="10"/>
        <v>5000</v>
      </c>
    </row>
    <row r="662" spans="1:49" ht="15.75" x14ac:dyDescent="0.25">
      <c r="A662" s="95">
        <v>647</v>
      </c>
      <c r="B662" s="95" t="s">
        <v>1191</v>
      </c>
      <c r="C662" s="95" t="s">
        <v>1056</v>
      </c>
      <c r="D662" s="95" t="s">
        <v>1048</v>
      </c>
      <c r="E662" s="95">
        <v>10</v>
      </c>
      <c r="F662" s="95" t="s">
        <v>1012</v>
      </c>
      <c r="G662" s="95"/>
      <c r="H662" s="95"/>
      <c r="I662" s="175" t="s">
        <v>1048</v>
      </c>
      <c r="J662" s="176">
        <v>10</v>
      </c>
      <c r="K662" s="175" t="s">
        <v>1012</v>
      </c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  <c r="AD662" s="95"/>
      <c r="AE662" s="95"/>
      <c r="AF662" s="95"/>
      <c r="AG662" s="95"/>
      <c r="AH662" s="95"/>
      <c r="AI662" s="95"/>
      <c r="AJ662" s="95"/>
      <c r="AK662" s="95"/>
      <c r="AL662" s="95"/>
      <c r="AM662" s="95"/>
      <c r="AN662" s="95"/>
      <c r="AO662" s="95"/>
      <c r="AP662" s="95"/>
      <c r="AQ662" s="95"/>
      <c r="AR662" s="95"/>
      <c r="AS662" s="95"/>
      <c r="AT662" s="95"/>
      <c r="AU662" s="95"/>
      <c r="AV662" s="95"/>
      <c r="AW662" s="192">
        <f t="shared" si="10"/>
        <v>6000</v>
      </c>
    </row>
    <row r="663" spans="1:49" ht="15.75" x14ac:dyDescent="0.25">
      <c r="A663" s="95">
        <v>648</v>
      </c>
      <c r="B663" s="95" t="s">
        <v>1191</v>
      </c>
      <c r="C663" s="95" t="s">
        <v>1192</v>
      </c>
      <c r="D663" s="95" t="s">
        <v>1193</v>
      </c>
      <c r="E663" s="95">
        <v>1</v>
      </c>
      <c r="F663" s="95" t="s">
        <v>1193</v>
      </c>
      <c r="G663" s="95"/>
      <c r="H663" s="95"/>
      <c r="I663" s="175" t="s">
        <v>1193</v>
      </c>
      <c r="J663" s="176">
        <v>1</v>
      </c>
      <c r="K663" s="175" t="s">
        <v>1193</v>
      </c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  <c r="AA663" s="95"/>
      <c r="AB663" s="95"/>
      <c r="AC663" s="95"/>
      <c r="AD663" s="95"/>
      <c r="AE663" s="95"/>
      <c r="AF663" s="95"/>
      <c r="AG663" s="95"/>
      <c r="AH663" s="95"/>
      <c r="AI663" s="95"/>
      <c r="AJ663" s="95"/>
      <c r="AK663" s="95"/>
      <c r="AL663" s="95"/>
      <c r="AM663" s="95"/>
      <c r="AN663" s="95"/>
      <c r="AO663" s="95"/>
      <c r="AP663" s="95"/>
      <c r="AQ663" s="95"/>
      <c r="AR663" s="95"/>
      <c r="AS663" s="95"/>
      <c r="AT663" s="95"/>
      <c r="AU663" s="95"/>
      <c r="AV663" s="95"/>
      <c r="AW663" s="192">
        <f t="shared" si="10"/>
        <v>41100</v>
      </c>
    </row>
    <row r="664" spans="1:49" ht="15.75" x14ac:dyDescent="0.25">
      <c r="A664" s="95">
        <v>649</v>
      </c>
      <c r="B664" s="95" t="s">
        <v>1191</v>
      </c>
      <c r="C664" s="95" t="s">
        <v>1030</v>
      </c>
      <c r="D664" s="95" t="s">
        <v>989</v>
      </c>
      <c r="E664" s="95">
        <v>10</v>
      </c>
      <c r="F664" s="95" t="s">
        <v>1172</v>
      </c>
      <c r="G664" s="95"/>
      <c r="H664" s="95"/>
      <c r="I664" s="175" t="s">
        <v>989</v>
      </c>
      <c r="J664" s="176">
        <v>10</v>
      </c>
      <c r="K664" s="175" t="s">
        <v>1172</v>
      </c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  <c r="AA664" s="95"/>
      <c r="AB664" s="95"/>
      <c r="AC664" s="95"/>
      <c r="AD664" s="95"/>
      <c r="AE664" s="95"/>
      <c r="AF664" s="95"/>
      <c r="AG664" s="95"/>
      <c r="AH664" s="95"/>
      <c r="AI664" s="95"/>
      <c r="AJ664" s="95"/>
      <c r="AK664" s="95"/>
      <c r="AL664" s="95"/>
      <c r="AM664" s="95"/>
      <c r="AN664" s="95"/>
      <c r="AO664" s="95"/>
      <c r="AP664" s="95"/>
      <c r="AQ664" s="95"/>
      <c r="AR664" s="95"/>
      <c r="AS664" s="95"/>
      <c r="AT664" s="95"/>
      <c r="AU664" s="95"/>
      <c r="AV664" s="95"/>
      <c r="AW664" s="192">
        <f t="shared" si="10"/>
        <v>40000</v>
      </c>
    </row>
    <row r="665" spans="1:49" ht="15.75" x14ac:dyDescent="0.25">
      <c r="A665" s="95">
        <v>650</v>
      </c>
      <c r="B665" s="95" t="s">
        <v>1191</v>
      </c>
      <c r="C665" s="95" t="s">
        <v>1037</v>
      </c>
      <c r="D665" s="95" t="s">
        <v>1027</v>
      </c>
      <c r="E665" s="95">
        <v>10</v>
      </c>
      <c r="F665" s="95" t="s">
        <v>1010</v>
      </c>
      <c r="G665" s="95"/>
      <c r="H665" s="95"/>
      <c r="I665" s="175" t="s">
        <v>1027</v>
      </c>
      <c r="J665" s="176">
        <v>10</v>
      </c>
      <c r="K665" s="175" t="s">
        <v>1010</v>
      </c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  <c r="AA665" s="95"/>
      <c r="AB665" s="95"/>
      <c r="AC665" s="95"/>
      <c r="AD665" s="95"/>
      <c r="AE665" s="95"/>
      <c r="AF665" s="95"/>
      <c r="AG665" s="95"/>
      <c r="AH665" s="95"/>
      <c r="AI665" s="95"/>
      <c r="AJ665" s="95"/>
      <c r="AK665" s="95"/>
      <c r="AL665" s="95"/>
      <c r="AM665" s="95"/>
      <c r="AN665" s="95"/>
      <c r="AO665" s="95"/>
      <c r="AP665" s="95"/>
      <c r="AQ665" s="95"/>
      <c r="AR665" s="95"/>
      <c r="AS665" s="95"/>
      <c r="AT665" s="95"/>
      <c r="AU665" s="95"/>
      <c r="AV665" s="95"/>
      <c r="AW665" s="192">
        <f t="shared" si="10"/>
        <v>15000</v>
      </c>
    </row>
    <row r="666" spans="1:49" ht="15.75" x14ac:dyDescent="0.25">
      <c r="A666" s="95">
        <v>651</v>
      </c>
      <c r="B666" s="95" t="s">
        <v>1191</v>
      </c>
      <c r="C666" s="95" t="s">
        <v>1116</v>
      </c>
      <c r="D666" s="95" t="s">
        <v>1048</v>
      </c>
      <c r="E666" s="95">
        <v>10</v>
      </c>
      <c r="F666" s="95" t="s">
        <v>1012</v>
      </c>
      <c r="G666" s="95"/>
      <c r="H666" s="95"/>
      <c r="I666" s="175" t="s">
        <v>1048</v>
      </c>
      <c r="J666" s="176">
        <v>10</v>
      </c>
      <c r="K666" s="175" t="s">
        <v>1012</v>
      </c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  <c r="AA666" s="95"/>
      <c r="AB666" s="95"/>
      <c r="AC666" s="95"/>
      <c r="AD666" s="95"/>
      <c r="AE666" s="95"/>
      <c r="AF666" s="95"/>
      <c r="AG666" s="95"/>
      <c r="AH666" s="95"/>
      <c r="AI666" s="95"/>
      <c r="AJ666" s="95"/>
      <c r="AK666" s="95"/>
      <c r="AL666" s="95"/>
      <c r="AM666" s="95"/>
      <c r="AN666" s="95"/>
      <c r="AO666" s="95"/>
      <c r="AP666" s="95"/>
      <c r="AQ666" s="95"/>
      <c r="AR666" s="95"/>
      <c r="AS666" s="95"/>
      <c r="AT666" s="95"/>
      <c r="AU666" s="95"/>
      <c r="AV666" s="95"/>
      <c r="AW666" s="192">
        <f t="shared" si="10"/>
        <v>6000</v>
      </c>
    </row>
    <row r="667" spans="1:49" ht="15.75" x14ac:dyDescent="0.25">
      <c r="A667" s="95">
        <v>652</v>
      </c>
      <c r="B667" s="95" t="s">
        <v>1191</v>
      </c>
      <c r="C667" s="95" t="s">
        <v>1038</v>
      </c>
      <c r="D667" s="95" t="s">
        <v>1146</v>
      </c>
      <c r="E667" s="95">
        <v>10</v>
      </c>
      <c r="F667" s="95" t="s">
        <v>1140</v>
      </c>
      <c r="G667" s="95"/>
      <c r="H667" s="95"/>
      <c r="I667" s="175" t="s">
        <v>1146</v>
      </c>
      <c r="J667" s="176">
        <v>10</v>
      </c>
      <c r="K667" s="175" t="s">
        <v>1140</v>
      </c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  <c r="AA667" s="95"/>
      <c r="AB667" s="95"/>
      <c r="AC667" s="95"/>
      <c r="AD667" s="95"/>
      <c r="AE667" s="95"/>
      <c r="AF667" s="95"/>
      <c r="AG667" s="95"/>
      <c r="AH667" s="95"/>
      <c r="AI667" s="95"/>
      <c r="AJ667" s="95"/>
      <c r="AK667" s="95"/>
      <c r="AL667" s="95"/>
      <c r="AM667" s="95"/>
      <c r="AN667" s="95"/>
      <c r="AO667" s="95"/>
      <c r="AP667" s="95"/>
      <c r="AQ667" s="95"/>
      <c r="AR667" s="95"/>
      <c r="AS667" s="95"/>
      <c r="AT667" s="95"/>
      <c r="AU667" s="95"/>
      <c r="AV667" s="95"/>
      <c r="AW667" s="192">
        <f t="shared" si="10"/>
        <v>8000</v>
      </c>
    </row>
    <row r="668" spans="1:49" ht="15.75" x14ac:dyDescent="0.25">
      <c r="A668" s="95">
        <v>653</v>
      </c>
      <c r="B668" s="95" t="s">
        <v>1191</v>
      </c>
      <c r="C668" s="95" t="s">
        <v>997</v>
      </c>
      <c r="D668" s="95" t="s">
        <v>995</v>
      </c>
      <c r="E668" s="95">
        <v>10</v>
      </c>
      <c r="F668" s="95" t="s">
        <v>996</v>
      </c>
      <c r="G668" s="95"/>
      <c r="H668" s="95"/>
      <c r="I668" s="175" t="s">
        <v>995</v>
      </c>
      <c r="J668" s="176">
        <v>10</v>
      </c>
      <c r="K668" s="175" t="s">
        <v>996</v>
      </c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  <c r="AA668" s="95"/>
      <c r="AB668" s="95"/>
      <c r="AC668" s="95"/>
      <c r="AD668" s="95"/>
      <c r="AE668" s="95"/>
      <c r="AF668" s="95"/>
      <c r="AG668" s="95"/>
      <c r="AH668" s="95"/>
      <c r="AI668" s="95"/>
      <c r="AJ668" s="95"/>
      <c r="AK668" s="95"/>
      <c r="AL668" s="95"/>
      <c r="AM668" s="95"/>
      <c r="AN668" s="95"/>
      <c r="AO668" s="95"/>
      <c r="AP668" s="95"/>
      <c r="AQ668" s="95"/>
      <c r="AR668" s="95"/>
      <c r="AS668" s="95"/>
      <c r="AT668" s="95"/>
      <c r="AU668" s="95"/>
      <c r="AV668" s="95"/>
      <c r="AW668" s="192">
        <f t="shared" si="10"/>
        <v>3000</v>
      </c>
    </row>
    <row r="669" spans="1:49" ht="15.75" x14ac:dyDescent="0.25">
      <c r="A669" s="95">
        <v>654</v>
      </c>
      <c r="B669" s="95" t="s">
        <v>1191</v>
      </c>
      <c r="C669" s="95" t="s">
        <v>139</v>
      </c>
      <c r="D669" s="95" t="s">
        <v>1153</v>
      </c>
      <c r="E669" s="95">
        <v>1</v>
      </c>
      <c r="F669" s="95" t="s">
        <v>1153</v>
      </c>
      <c r="G669" s="95"/>
      <c r="H669" s="95"/>
      <c r="I669" s="175" t="s">
        <v>1153</v>
      </c>
      <c r="J669" s="176">
        <v>1</v>
      </c>
      <c r="K669" s="175" t="s">
        <v>1153</v>
      </c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  <c r="AA669" s="95"/>
      <c r="AB669" s="95"/>
      <c r="AC669" s="95"/>
      <c r="AD669" s="95"/>
      <c r="AE669" s="95"/>
      <c r="AF669" s="95"/>
      <c r="AG669" s="95"/>
      <c r="AH669" s="95"/>
      <c r="AI669" s="95"/>
      <c r="AJ669" s="95"/>
      <c r="AK669" s="95"/>
      <c r="AL669" s="95"/>
      <c r="AM669" s="95"/>
      <c r="AN669" s="95"/>
      <c r="AO669" s="95"/>
      <c r="AP669" s="95"/>
      <c r="AQ669" s="95"/>
      <c r="AR669" s="95"/>
      <c r="AS669" s="95"/>
      <c r="AT669" s="95"/>
      <c r="AU669" s="95"/>
      <c r="AV669" s="95"/>
      <c r="AW669" s="192">
        <f t="shared" si="10"/>
        <v>4300</v>
      </c>
    </row>
    <row r="670" spans="1:49" ht="15.75" x14ac:dyDescent="0.25">
      <c r="A670" s="95">
        <v>655</v>
      </c>
      <c r="B670" s="95" t="s">
        <v>1191</v>
      </c>
      <c r="C670" s="95" t="s">
        <v>1194</v>
      </c>
      <c r="D670" s="95" t="s">
        <v>1002</v>
      </c>
      <c r="E670" s="95">
        <v>1</v>
      </c>
      <c r="F670" s="95" t="s">
        <v>1002</v>
      </c>
      <c r="G670" s="95"/>
      <c r="H670" s="95"/>
      <c r="I670" s="175" t="s">
        <v>1002</v>
      </c>
      <c r="J670" s="176">
        <v>1</v>
      </c>
      <c r="K670" s="175" t="s">
        <v>1002</v>
      </c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  <c r="AA670" s="95"/>
      <c r="AB670" s="95"/>
      <c r="AC670" s="95"/>
      <c r="AD670" s="95"/>
      <c r="AE670" s="95"/>
      <c r="AF670" s="95"/>
      <c r="AG670" s="95"/>
      <c r="AH670" s="95"/>
      <c r="AI670" s="95"/>
      <c r="AJ670" s="95"/>
      <c r="AK670" s="95"/>
      <c r="AL670" s="95"/>
      <c r="AM670" s="95"/>
      <c r="AN670" s="95"/>
      <c r="AO670" s="95"/>
      <c r="AP670" s="95"/>
      <c r="AQ670" s="95"/>
      <c r="AR670" s="95"/>
      <c r="AS670" s="95"/>
      <c r="AT670" s="95"/>
      <c r="AU670" s="95"/>
      <c r="AV670" s="95"/>
      <c r="AW670" s="192">
        <f t="shared" si="10"/>
        <v>9000</v>
      </c>
    </row>
    <row r="671" spans="1:49" ht="15.75" x14ac:dyDescent="0.25">
      <c r="A671" s="95">
        <v>656</v>
      </c>
      <c r="B671" s="95" t="s">
        <v>1191</v>
      </c>
      <c r="C671" s="95" t="s">
        <v>994</v>
      </c>
      <c r="D671" s="95" t="s">
        <v>995</v>
      </c>
      <c r="E671" s="95">
        <v>10</v>
      </c>
      <c r="F671" s="95" t="s">
        <v>996</v>
      </c>
      <c r="G671" s="95"/>
      <c r="H671" s="95"/>
      <c r="I671" s="175" t="s">
        <v>995</v>
      </c>
      <c r="J671" s="176">
        <v>10</v>
      </c>
      <c r="K671" s="175" t="s">
        <v>996</v>
      </c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  <c r="AA671" s="95"/>
      <c r="AB671" s="95"/>
      <c r="AC671" s="95"/>
      <c r="AD671" s="95"/>
      <c r="AE671" s="95"/>
      <c r="AF671" s="95"/>
      <c r="AG671" s="95"/>
      <c r="AH671" s="95"/>
      <c r="AI671" s="95"/>
      <c r="AJ671" s="95"/>
      <c r="AK671" s="95"/>
      <c r="AL671" s="95"/>
      <c r="AM671" s="95"/>
      <c r="AN671" s="95"/>
      <c r="AO671" s="95"/>
      <c r="AP671" s="95"/>
      <c r="AQ671" s="95"/>
      <c r="AR671" s="95"/>
      <c r="AS671" s="95"/>
      <c r="AT671" s="95"/>
      <c r="AU671" s="95"/>
      <c r="AV671" s="95"/>
      <c r="AW671" s="192">
        <f t="shared" si="10"/>
        <v>3000</v>
      </c>
    </row>
    <row r="672" spans="1:49" ht="15.75" x14ac:dyDescent="0.25">
      <c r="A672" s="95">
        <v>657</v>
      </c>
      <c r="B672" s="95" t="s">
        <v>1191</v>
      </c>
      <c r="C672" s="95" t="s">
        <v>1013</v>
      </c>
      <c r="D672" s="95" t="s">
        <v>1014</v>
      </c>
      <c r="E672" s="95">
        <v>5</v>
      </c>
      <c r="F672" s="95" t="s">
        <v>1161</v>
      </c>
      <c r="G672" s="95"/>
      <c r="H672" s="95"/>
      <c r="I672" s="175" t="s">
        <v>1014</v>
      </c>
      <c r="J672" s="176">
        <v>5</v>
      </c>
      <c r="K672" s="175" t="s">
        <v>1161</v>
      </c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  <c r="AA672" s="95"/>
      <c r="AB672" s="95"/>
      <c r="AC672" s="95"/>
      <c r="AD672" s="95"/>
      <c r="AE672" s="95"/>
      <c r="AF672" s="95"/>
      <c r="AG672" s="95"/>
      <c r="AH672" s="95"/>
      <c r="AI672" s="95"/>
      <c r="AJ672" s="95"/>
      <c r="AK672" s="95"/>
      <c r="AL672" s="95"/>
      <c r="AM672" s="95"/>
      <c r="AN672" s="95"/>
      <c r="AO672" s="95"/>
      <c r="AP672" s="95"/>
      <c r="AQ672" s="95"/>
      <c r="AR672" s="95"/>
      <c r="AS672" s="95"/>
      <c r="AT672" s="95"/>
      <c r="AU672" s="95"/>
      <c r="AV672" s="95"/>
      <c r="AW672" s="192">
        <f t="shared" si="10"/>
        <v>12500</v>
      </c>
    </row>
    <row r="673" spans="1:49" ht="15.75" x14ac:dyDescent="0.25">
      <c r="A673" s="95">
        <v>658</v>
      </c>
      <c r="B673" s="95" t="s">
        <v>1191</v>
      </c>
      <c r="C673" s="95" t="s">
        <v>1047</v>
      </c>
      <c r="D673" s="95" t="s">
        <v>1048</v>
      </c>
      <c r="E673" s="95">
        <v>5</v>
      </c>
      <c r="F673" s="95" t="s">
        <v>996</v>
      </c>
      <c r="G673" s="95"/>
      <c r="H673" s="95"/>
      <c r="I673" s="175" t="s">
        <v>1048</v>
      </c>
      <c r="J673" s="176">
        <v>5</v>
      </c>
      <c r="K673" s="175" t="s">
        <v>996</v>
      </c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  <c r="AA673" s="95"/>
      <c r="AB673" s="95"/>
      <c r="AC673" s="95"/>
      <c r="AD673" s="95"/>
      <c r="AE673" s="95"/>
      <c r="AF673" s="95"/>
      <c r="AG673" s="95"/>
      <c r="AH673" s="95"/>
      <c r="AI673" s="95"/>
      <c r="AJ673" s="95"/>
      <c r="AK673" s="95"/>
      <c r="AL673" s="95"/>
      <c r="AM673" s="95"/>
      <c r="AN673" s="95"/>
      <c r="AO673" s="95"/>
      <c r="AP673" s="95"/>
      <c r="AQ673" s="95"/>
      <c r="AR673" s="95"/>
      <c r="AS673" s="95"/>
      <c r="AT673" s="95"/>
      <c r="AU673" s="95"/>
      <c r="AV673" s="95"/>
      <c r="AW673" s="192">
        <f t="shared" si="10"/>
        <v>3000</v>
      </c>
    </row>
    <row r="674" spans="1:49" ht="15.75" x14ac:dyDescent="0.25">
      <c r="A674" s="95">
        <v>659</v>
      </c>
      <c r="B674" s="95" t="s">
        <v>1191</v>
      </c>
      <c r="C674" s="95" t="s">
        <v>1078</v>
      </c>
      <c r="D674" s="95" t="s">
        <v>999</v>
      </c>
      <c r="E674" s="95">
        <v>10</v>
      </c>
      <c r="F674" s="95" t="s">
        <v>1000</v>
      </c>
      <c r="G674" s="95"/>
      <c r="H674" s="95"/>
      <c r="I674" s="175" t="s">
        <v>999</v>
      </c>
      <c r="J674" s="176">
        <v>10</v>
      </c>
      <c r="K674" s="175" t="s">
        <v>1000</v>
      </c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  <c r="AA674" s="95"/>
      <c r="AB674" s="95"/>
      <c r="AC674" s="95"/>
      <c r="AD674" s="95"/>
      <c r="AE674" s="95"/>
      <c r="AF674" s="95"/>
      <c r="AG674" s="95"/>
      <c r="AH674" s="95"/>
      <c r="AI674" s="95"/>
      <c r="AJ674" s="95"/>
      <c r="AK674" s="95"/>
      <c r="AL674" s="95"/>
      <c r="AM674" s="95"/>
      <c r="AN674" s="95"/>
      <c r="AO674" s="95"/>
      <c r="AP674" s="95"/>
      <c r="AQ674" s="95"/>
      <c r="AR674" s="95"/>
      <c r="AS674" s="95"/>
      <c r="AT674" s="95"/>
      <c r="AU674" s="95"/>
      <c r="AV674" s="95"/>
      <c r="AW674" s="192">
        <f t="shared" si="10"/>
        <v>2000</v>
      </c>
    </row>
    <row r="675" spans="1:49" ht="15.75" x14ac:dyDescent="0.25">
      <c r="A675" s="95">
        <v>660</v>
      </c>
      <c r="B675" s="95" t="s">
        <v>1191</v>
      </c>
      <c r="C675" s="95" t="s">
        <v>1016</v>
      </c>
      <c r="D675" s="95" t="s">
        <v>1009</v>
      </c>
      <c r="E675" s="95">
        <v>10</v>
      </c>
      <c r="F675" s="95" t="s">
        <v>1017</v>
      </c>
      <c r="G675" s="95"/>
      <c r="H675" s="95"/>
      <c r="I675" s="175" t="s">
        <v>1009</v>
      </c>
      <c r="J675" s="176">
        <v>10</v>
      </c>
      <c r="K675" s="175" t="s">
        <v>1017</v>
      </c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  <c r="AA675" s="95"/>
      <c r="AB675" s="95"/>
      <c r="AC675" s="95"/>
      <c r="AD675" s="95"/>
      <c r="AE675" s="95"/>
      <c r="AF675" s="95"/>
      <c r="AG675" s="95"/>
      <c r="AH675" s="95"/>
      <c r="AI675" s="95"/>
      <c r="AJ675" s="95"/>
      <c r="AK675" s="95"/>
      <c r="AL675" s="95"/>
      <c r="AM675" s="95"/>
      <c r="AN675" s="95"/>
      <c r="AO675" s="95"/>
      <c r="AP675" s="95"/>
      <c r="AQ675" s="95"/>
      <c r="AR675" s="95"/>
      <c r="AS675" s="95"/>
      <c r="AT675" s="95"/>
      <c r="AU675" s="95"/>
      <c r="AV675" s="95"/>
      <c r="AW675" s="192">
        <f t="shared" si="10"/>
        <v>5000</v>
      </c>
    </row>
    <row r="676" spans="1:49" ht="15.75" x14ac:dyDescent="0.25">
      <c r="A676" s="95">
        <v>661</v>
      </c>
      <c r="B676" s="95" t="s">
        <v>1191</v>
      </c>
      <c r="C676" s="95" t="s">
        <v>1091</v>
      </c>
      <c r="D676" s="95" t="s">
        <v>999</v>
      </c>
      <c r="E676" s="95">
        <v>10</v>
      </c>
      <c r="F676" s="95" t="s">
        <v>1000</v>
      </c>
      <c r="G676" s="95"/>
      <c r="H676" s="95"/>
      <c r="I676" s="175" t="s">
        <v>999</v>
      </c>
      <c r="J676" s="176">
        <v>10</v>
      </c>
      <c r="K676" s="175" t="s">
        <v>1000</v>
      </c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  <c r="AA676" s="95"/>
      <c r="AB676" s="95"/>
      <c r="AC676" s="95"/>
      <c r="AD676" s="95"/>
      <c r="AE676" s="95"/>
      <c r="AF676" s="95"/>
      <c r="AG676" s="95"/>
      <c r="AH676" s="95"/>
      <c r="AI676" s="95"/>
      <c r="AJ676" s="95"/>
      <c r="AK676" s="95"/>
      <c r="AL676" s="95"/>
      <c r="AM676" s="95"/>
      <c r="AN676" s="95"/>
      <c r="AO676" s="95"/>
      <c r="AP676" s="95"/>
      <c r="AQ676" s="95"/>
      <c r="AR676" s="95"/>
      <c r="AS676" s="95"/>
      <c r="AT676" s="95"/>
      <c r="AU676" s="95"/>
      <c r="AV676" s="95"/>
      <c r="AW676" s="192">
        <f t="shared" si="10"/>
        <v>2000</v>
      </c>
    </row>
    <row r="677" spans="1:49" ht="15.75" x14ac:dyDescent="0.25">
      <c r="A677" s="95">
        <v>662</v>
      </c>
      <c r="B677" s="95" t="s">
        <v>1191</v>
      </c>
      <c r="C677" s="95" t="s">
        <v>1102</v>
      </c>
      <c r="D677" s="95" t="s">
        <v>1103</v>
      </c>
      <c r="E677" s="95">
        <v>10</v>
      </c>
      <c r="F677" s="95" t="s">
        <v>1150</v>
      </c>
      <c r="G677" s="95"/>
      <c r="H677" s="95"/>
      <c r="I677" s="175" t="s">
        <v>1103</v>
      </c>
      <c r="J677" s="176">
        <v>10</v>
      </c>
      <c r="K677" s="175" t="s">
        <v>1150</v>
      </c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  <c r="AA677" s="95"/>
      <c r="AB677" s="95"/>
      <c r="AC677" s="95"/>
      <c r="AD677" s="95"/>
      <c r="AE677" s="95"/>
      <c r="AF677" s="95"/>
      <c r="AG677" s="95"/>
      <c r="AH677" s="95"/>
      <c r="AI677" s="95"/>
      <c r="AJ677" s="95"/>
      <c r="AK677" s="95"/>
      <c r="AL677" s="95"/>
      <c r="AM677" s="95"/>
      <c r="AN677" s="95"/>
      <c r="AO677" s="95"/>
      <c r="AP677" s="95"/>
      <c r="AQ677" s="95"/>
      <c r="AR677" s="95"/>
      <c r="AS677" s="95"/>
      <c r="AT677" s="95"/>
      <c r="AU677" s="95"/>
      <c r="AV677" s="95"/>
      <c r="AW677" s="192">
        <f t="shared" si="10"/>
        <v>10000</v>
      </c>
    </row>
    <row r="678" spans="1:49" ht="15.75" x14ac:dyDescent="0.25">
      <c r="A678" s="95">
        <v>663</v>
      </c>
      <c r="B678" s="95" t="s">
        <v>1191</v>
      </c>
      <c r="C678" s="95" t="s">
        <v>1116</v>
      </c>
      <c r="D678" s="95" t="s">
        <v>1048</v>
      </c>
      <c r="E678" s="95">
        <v>10</v>
      </c>
      <c r="F678" s="95" t="s">
        <v>1012</v>
      </c>
      <c r="G678" s="95"/>
      <c r="H678" s="95"/>
      <c r="I678" s="175" t="s">
        <v>1048</v>
      </c>
      <c r="J678" s="176">
        <v>10</v>
      </c>
      <c r="K678" s="175" t="s">
        <v>1012</v>
      </c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  <c r="AA678" s="95"/>
      <c r="AB678" s="95"/>
      <c r="AC678" s="95"/>
      <c r="AD678" s="95"/>
      <c r="AE678" s="95"/>
      <c r="AF678" s="95"/>
      <c r="AG678" s="95"/>
      <c r="AH678" s="95"/>
      <c r="AI678" s="95"/>
      <c r="AJ678" s="95"/>
      <c r="AK678" s="95"/>
      <c r="AL678" s="95"/>
      <c r="AM678" s="95"/>
      <c r="AN678" s="95"/>
      <c r="AO678" s="95"/>
      <c r="AP678" s="95"/>
      <c r="AQ678" s="95"/>
      <c r="AR678" s="95"/>
      <c r="AS678" s="95"/>
      <c r="AT678" s="95"/>
      <c r="AU678" s="95"/>
      <c r="AV678" s="95"/>
      <c r="AW678" s="192">
        <f t="shared" si="10"/>
        <v>6000</v>
      </c>
    </row>
    <row r="679" spans="1:49" ht="15.75" x14ac:dyDescent="0.25">
      <c r="A679" s="95">
        <v>664</v>
      </c>
      <c r="B679" s="95" t="s">
        <v>1191</v>
      </c>
      <c r="C679" s="95" t="s">
        <v>1078</v>
      </c>
      <c r="D679" s="95" t="s">
        <v>999</v>
      </c>
      <c r="E679" s="95">
        <v>10</v>
      </c>
      <c r="F679" s="95" t="s">
        <v>1000</v>
      </c>
      <c r="G679" s="95"/>
      <c r="H679" s="95"/>
      <c r="I679" s="175" t="s">
        <v>999</v>
      </c>
      <c r="J679" s="176">
        <v>10</v>
      </c>
      <c r="K679" s="175" t="s">
        <v>1000</v>
      </c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  <c r="AA679" s="95"/>
      <c r="AB679" s="95"/>
      <c r="AC679" s="95"/>
      <c r="AD679" s="95"/>
      <c r="AE679" s="95"/>
      <c r="AF679" s="95"/>
      <c r="AG679" s="95"/>
      <c r="AH679" s="95"/>
      <c r="AI679" s="95"/>
      <c r="AJ679" s="95"/>
      <c r="AK679" s="95"/>
      <c r="AL679" s="95"/>
      <c r="AM679" s="95"/>
      <c r="AN679" s="95"/>
      <c r="AO679" s="95"/>
      <c r="AP679" s="95"/>
      <c r="AQ679" s="95"/>
      <c r="AR679" s="95"/>
      <c r="AS679" s="95"/>
      <c r="AT679" s="95"/>
      <c r="AU679" s="95"/>
      <c r="AV679" s="95"/>
      <c r="AW679" s="192">
        <f t="shared" si="10"/>
        <v>2000</v>
      </c>
    </row>
    <row r="680" spans="1:49" ht="15.75" x14ac:dyDescent="0.25">
      <c r="A680" s="95">
        <v>665</v>
      </c>
      <c r="B680" s="95" t="s">
        <v>1191</v>
      </c>
      <c r="C680" s="95" t="s">
        <v>1016</v>
      </c>
      <c r="D680" s="95" t="s">
        <v>1009</v>
      </c>
      <c r="E680" s="95">
        <v>10</v>
      </c>
      <c r="F680" s="95" t="s">
        <v>1017</v>
      </c>
      <c r="G680" s="95"/>
      <c r="H680" s="95"/>
      <c r="I680" s="175" t="s">
        <v>1009</v>
      </c>
      <c r="J680" s="176">
        <v>10</v>
      </c>
      <c r="K680" s="175" t="s">
        <v>1017</v>
      </c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  <c r="AA680" s="95"/>
      <c r="AB680" s="95"/>
      <c r="AC680" s="95"/>
      <c r="AD680" s="95"/>
      <c r="AE680" s="95"/>
      <c r="AF680" s="95"/>
      <c r="AG680" s="95"/>
      <c r="AH680" s="95"/>
      <c r="AI680" s="95"/>
      <c r="AJ680" s="95"/>
      <c r="AK680" s="95"/>
      <c r="AL680" s="95"/>
      <c r="AM680" s="95"/>
      <c r="AN680" s="95"/>
      <c r="AO680" s="95"/>
      <c r="AP680" s="95"/>
      <c r="AQ680" s="95"/>
      <c r="AR680" s="95"/>
      <c r="AS680" s="95"/>
      <c r="AT680" s="95"/>
      <c r="AU680" s="95"/>
      <c r="AV680" s="95"/>
      <c r="AW680" s="192">
        <f t="shared" si="10"/>
        <v>5000</v>
      </c>
    </row>
    <row r="681" spans="1:49" ht="15.75" x14ac:dyDescent="0.25">
      <c r="A681" s="95">
        <v>666</v>
      </c>
      <c r="B681" s="95" t="s">
        <v>1191</v>
      </c>
      <c r="C681" s="95" t="s">
        <v>1068</v>
      </c>
      <c r="D681" s="95" t="s">
        <v>995</v>
      </c>
      <c r="E681" s="95">
        <v>10</v>
      </c>
      <c r="F681" s="95" t="s">
        <v>996</v>
      </c>
      <c r="G681" s="95"/>
      <c r="H681" s="95"/>
      <c r="I681" s="175" t="s">
        <v>995</v>
      </c>
      <c r="J681" s="176">
        <v>10</v>
      </c>
      <c r="K681" s="175" t="s">
        <v>996</v>
      </c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  <c r="AA681" s="95"/>
      <c r="AB681" s="95"/>
      <c r="AC681" s="95"/>
      <c r="AD681" s="95"/>
      <c r="AE681" s="95"/>
      <c r="AF681" s="95"/>
      <c r="AG681" s="95"/>
      <c r="AH681" s="95"/>
      <c r="AI681" s="95"/>
      <c r="AJ681" s="95"/>
      <c r="AK681" s="95"/>
      <c r="AL681" s="95"/>
      <c r="AM681" s="95"/>
      <c r="AN681" s="95"/>
      <c r="AO681" s="95"/>
      <c r="AP681" s="95"/>
      <c r="AQ681" s="95"/>
      <c r="AR681" s="95"/>
      <c r="AS681" s="95"/>
      <c r="AT681" s="95"/>
      <c r="AU681" s="95"/>
      <c r="AV681" s="95"/>
      <c r="AW681" s="192">
        <f t="shared" si="10"/>
        <v>3000</v>
      </c>
    </row>
    <row r="682" spans="1:49" ht="15.75" x14ac:dyDescent="0.25">
      <c r="A682" s="95">
        <v>667</v>
      </c>
      <c r="B682" s="95" t="s">
        <v>1191</v>
      </c>
      <c r="C682" s="95" t="s">
        <v>1062</v>
      </c>
      <c r="D682" s="95" t="s">
        <v>1009</v>
      </c>
      <c r="E682" s="95">
        <v>10</v>
      </c>
      <c r="F682" s="95" t="s">
        <v>1017</v>
      </c>
      <c r="G682" s="95"/>
      <c r="H682" s="95"/>
      <c r="I682" s="175" t="s">
        <v>1009</v>
      </c>
      <c r="J682" s="176">
        <v>10</v>
      </c>
      <c r="K682" s="175" t="s">
        <v>1017</v>
      </c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  <c r="AA682" s="95"/>
      <c r="AB682" s="95"/>
      <c r="AC682" s="95"/>
      <c r="AD682" s="95"/>
      <c r="AE682" s="95"/>
      <c r="AF682" s="95"/>
      <c r="AG682" s="95"/>
      <c r="AH682" s="95"/>
      <c r="AI682" s="95"/>
      <c r="AJ682" s="95"/>
      <c r="AK682" s="95"/>
      <c r="AL682" s="95"/>
      <c r="AM682" s="95"/>
      <c r="AN682" s="95"/>
      <c r="AO682" s="95"/>
      <c r="AP682" s="95"/>
      <c r="AQ682" s="95"/>
      <c r="AR682" s="95"/>
      <c r="AS682" s="95"/>
      <c r="AT682" s="95"/>
      <c r="AU682" s="95"/>
      <c r="AV682" s="95"/>
      <c r="AW682" s="192">
        <f t="shared" si="10"/>
        <v>5000</v>
      </c>
    </row>
    <row r="683" spans="1:49" ht="15.75" x14ac:dyDescent="0.25">
      <c r="A683" s="95">
        <v>668</v>
      </c>
      <c r="B683" s="95" t="s">
        <v>1191</v>
      </c>
      <c r="C683" s="95" t="s">
        <v>1070</v>
      </c>
      <c r="D683" s="95" t="s">
        <v>1053</v>
      </c>
      <c r="E683" s="95">
        <v>10</v>
      </c>
      <c r="F683" s="95" t="s">
        <v>1071</v>
      </c>
      <c r="G683" s="95"/>
      <c r="H683" s="95"/>
      <c r="I683" s="175" t="s">
        <v>1053</v>
      </c>
      <c r="J683" s="176">
        <v>10</v>
      </c>
      <c r="K683" s="175" t="s">
        <v>1071</v>
      </c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  <c r="AA683" s="95"/>
      <c r="AB683" s="95"/>
      <c r="AC683" s="95"/>
      <c r="AD683" s="95"/>
      <c r="AE683" s="95"/>
      <c r="AF683" s="95"/>
      <c r="AG683" s="95"/>
      <c r="AH683" s="95"/>
      <c r="AI683" s="95"/>
      <c r="AJ683" s="95"/>
      <c r="AK683" s="95"/>
      <c r="AL683" s="95"/>
      <c r="AM683" s="95"/>
      <c r="AN683" s="95"/>
      <c r="AO683" s="95"/>
      <c r="AP683" s="95"/>
      <c r="AQ683" s="95"/>
      <c r="AR683" s="95"/>
      <c r="AS683" s="95"/>
      <c r="AT683" s="95"/>
      <c r="AU683" s="95"/>
      <c r="AV683" s="95"/>
      <c r="AW683" s="192">
        <f t="shared" si="10"/>
        <v>14000</v>
      </c>
    </row>
    <row r="684" spans="1:49" ht="15.75" x14ac:dyDescent="0.25">
      <c r="A684" s="95">
        <v>669</v>
      </c>
      <c r="B684" s="95" t="s">
        <v>1191</v>
      </c>
      <c r="C684" s="95" t="s">
        <v>997</v>
      </c>
      <c r="D684" s="95" t="s">
        <v>995</v>
      </c>
      <c r="E684" s="95">
        <v>10</v>
      </c>
      <c r="F684" s="95" t="s">
        <v>996</v>
      </c>
      <c r="G684" s="95"/>
      <c r="H684" s="95"/>
      <c r="I684" s="175" t="s">
        <v>995</v>
      </c>
      <c r="J684" s="176">
        <v>10</v>
      </c>
      <c r="K684" s="175" t="s">
        <v>996</v>
      </c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  <c r="AA684" s="95"/>
      <c r="AB684" s="95"/>
      <c r="AC684" s="95"/>
      <c r="AD684" s="95"/>
      <c r="AE684" s="95"/>
      <c r="AF684" s="95"/>
      <c r="AG684" s="95"/>
      <c r="AH684" s="95"/>
      <c r="AI684" s="95"/>
      <c r="AJ684" s="95"/>
      <c r="AK684" s="95"/>
      <c r="AL684" s="95"/>
      <c r="AM684" s="95"/>
      <c r="AN684" s="95"/>
      <c r="AO684" s="95"/>
      <c r="AP684" s="95"/>
      <c r="AQ684" s="95"/>
      <c r="AR684" s="95"/>
      <c r="AS684" s="95"/>
      <c r="AT684" s="95"/>
      <c r="AU684" s="95"/>
      <c r="AV684" s="95"/>
      <c r="AW684" s="192">
        <f t="shared" si="10"/>
        <v>3000</v>
      </c>
    </row>
    <row r="685" spans="1:49" ht="15.75" x14ac:dyDescent="0.25">
      <c r="A685" s="95">
        <v>670</v>
      </c>
      <c r="B685" s="95" t="s">
        <v>1191</v>
      </c>
      <c r="C685" s="95" t="s">
        <v>1018</v>
      </c>
      <c r="D685" s="95" t="s">
        <v>995</v>
      </c>
      <c r="E685" s="95">
        <v>10</v>
      </c>
      <c r="F685" s="95" t="s">
        <v>996</v>
      </c>
      <c r="G685" s="95"/>
      <c r="H685" s="95"/>
      <c r="I685" s="175" t="s">
        <v>995</v>
      </c>
      <c r="J685" s="176">
        <v>10</v>
      </c>
      <c r="K685" s="175" t="s">
        <v>996</v>
      </c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  <c r="AA685" s="95"/>
      <c r="AB685" s="95"/>
      <c r="AC685" s="95"/>
      <c r="AD685" s="95"/>
      <c r="AE685" s="95"/>
      <c r="AF685" s="95"/>
      <c r="AG685" s="95"/>
      <c r="AH685" s="95"/>
      <c r="AI685" s="95"/>
      <c r="AJ685" s="95"/>
      <c r="AK685" s="95"/>
      <c r="AL685" s="95"/>
      <c r="AM685" s="95"/>
      <c r="AN685" s="95"/>
      <c r="AO685" s="95"/>
      <c r="AP685" s="95"/>
      <c r="AQ685" s="95"/>
      <c r="AR685" s="95"/>
      <c r="AS685" s="95"/>
      <c r="AT685" s="95"/>
      <c r="AU685" s="95"/>
      <c r="AV685" s="95"/>
      <c r="AW685" s="192">
        <f t="shared" si="10"/>
        <v>3000</v>
      </c>
    </row>
    <row r="686" spans="1:49" ht="15.75" x14ac:dyDescent="0.25">
      <c r="A686" s="95">
        <v>671</v>
      </c>
      <c r="B686" s="95" t="s">
        <v>1191</v>
      </c>
      <c r="C686" s="95" t="s">
        <v>1038</v>
      </c>
      <c r="D686" s="95" t="s">
        <v>1146</v>
      </c>
      <c r="E686" s="95">
        <v>10</v>
      </c>
      <c r="F686" s="95" t="s">
        <v>1140</v>
      </c>
      <c r="G686" s="95"/>
      <c r="H686" s="95"/>
      <c r="I686" s="175" t="s">
        <v>1146</v>
      </c>
      <c r="J686" s="176">
        <v>10</v>
      </c>
      <c r="K686" s="175" t="s">
        <v>1140</v>
      </c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  <c r="AA686" s="95"/>
      <c r="AB686" s="95"/>
      <c r="AC686" s="95"/>
      <c r="AD686" s="95"/>
      <c r="AE686" s="95"/>
      <c r="AF686" s="95"/>
      <c r="AG686" s="95"/>
      <c r="AH686" s="95"/>
      <c r="AI686" s="95"/>
      <c r="AJ686" s="95"/>
      <c r="AK686" s="95"/>
      <c r="AL686" s="95"/>
      <c r="AM686" s="95"/>
      <c r="AN686" s="95"/>
      <c r="AO686" s="95"/>
      <c r="AP686" s="95"/>
      <c r="AQ686" s="95"/>
      <c r="AR686" s="95"/>
      <c r="AS686" s="95"/>
      <c r="AT686" s="95"/>
      <c r="AU686" s="95"/>
      <c r="AV686" s="95"/>
      <c r="AW686" s="192">
        <f t="shared" si="10"/>
        <v>8000</v>
      </c>
    </row>
    <row r="687" spans="1:49" ht="15.75" x14ac:dyDescent="0.25">
      <c r="A687" s="95">
        <v>672</v>
      </c>
      <c r="B687" s="95" t="s">
        <v>1191</v>
      </c>
      <c r="C687" s="95" t="s">
        <v>1056</v>
      </c>
      <c r="D687" s="95" t="s">
        <v>1048</v>
      </c>
      <c r="E687" s="95">
        <v>10</v>
      </c>
      <c r="F687" s="95" t="s">
        <v>1012</v>
      </c>
      <c r="G687" s="95"/>
      <c r="H687" s="95"/>
      <c r="I687" s="175" t="s">
        <v>1048</v>
      </c>
      <c r="J687" s="176">
        <v>10</v>
      </c>
      <c r="K687" s="175" t="s">
        <v>1012</v>
      </c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  <c r="AA687" s="95"/>
      <c r="AB687" s="95"/>
      <c r="AC687" s="95"/>
      <c r="AD687" s="95"/>
      <c r="AE687" s="95"/>
      <c r="AF687" s="95"/>
      <c r="AG687" s="95"/>
      <c r="AH687" s="95"/>
      <c r="AI687" s="95"/>
      <c r="AJ687" s="95"/>
      <c r="AK687" s="95"/>
      <c r="AL687" s="95"/>
      <c r="AM687" s="95"/>
      <c r="AN687" s="95"/>
      <c r="AO687" s="95"/>
      <c r="AP687" s="95"/>
      <c r="AQ687" s="95"/>
      <c r="AR687" s="95"/>
      <c r="AS687" s="95"/>
      <c r="AT687" s="95"/>
      <c r="AU687" s="95"/>
      <c r="AV687" s="95"/>
      <c r="AW687" s="192">
        <f t="shared" si="10"/>
        <v>6000</v>
      </c>
    </row>
    <row r="688" spans="1:49" ht="15.75" x14ac:dyDescent="0.25">
      <c r="A688" s="95">
        <v>673</v>
      </c>
      <c r="B688" s="95" t="s">
        <v>1191</v>
      </c>
      <c r="C688" s="95" t="s">
        <v>994</v>
      </c>
      <c r="D688" s="95" t="s">
        <v>995</v>
      </c>
      <c r="E688" s="95">
        <v>10</v>
      </c>
      <c r="F688" s="95" t="s">
        <v>996</v>
      </c>
      <c r="G688" s="95"/>
      <c r="H688" s="95"/>
      <c r="I688" s="175" t="s">
        <v>995</v>
      </c>
      <c r="J688" s="176">
        <v>10</v>
      </c>
      <c r="K688" s="175" t="s">
        <v>996</v>
      </c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  <c r="AA688" s="95"/>
      <c r="AB688" s="95"/>
      <c r="AC688" s="95"/>
      <c r="AD688" s="95"/>
      <c r="AE688" s="95"/>
      <c r="AF688" s="95"/>
      <c r="AG688" s="95"/>
      <c r="AH688" s="95"/>
      <c r="AI688" s="95"/>
      <c r="AJ688" s="95"/>
      <c r="AK688" s="95"/>
      <c r="AL688" s="95"/>
      <c r="AM688" s="95"/>
      <c r="AN688" s="95"/>
      <c r="AO688" s="95"/>
      <c r="AP688" s="95"/>
      <c r="AQ688" s="95"/>
      <c r="AR688" s="95"/>
      <c r="AS688" s="95"/>
      <c r="AT688" s="95"/>
      <c r="AU688" s="95"/>
      <c r="AV688" s="95"/>
      <c r="AW688" s="192">
        <f t="shared" si="10"/>
        <v>3000</v>
      </c>
    </row>
    <row r="689" spans="1:49" ht="15.75" x14ac:dyDescent="0.25">
      <c r="A689" s="95">
        <v>674</v>
      </c>
      <c r="B689" s="95" t="s">
        <v>1191</v>
      </c>
      <c r="C689" s="95" t="s">
        <v>1045</v>
      </c>
      <c r="D689" s="95" t="s">
        <v>1017</v>
      </c>
      <c r="E689" s="95">
        <v>1</v>
      </c>
      <c r="F689" s="95" t="s">
        <v>1017</v>
      </c>
      <c r="G689" s="95"/>
      <c r="H689" s="95"/>
      <c r="I689" s="175" t="s">
        <v>1017</v>
      </c>
      <c r="J689" s="176">
        <v>1</v>
      </c>
      <c r="K689" s="175" t="s">
        <v>1017</v>
      </c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  <c r="AA689" s="95"/>
      <c r="AB689" s="95"/>
      <c r="AC689" s="95"/>
      <c r="AD689" s="95"/>
      <c r="AE689" s="95"/>
      <c r="AF689" s="95"/>
      <c r="AG689" s="95"/>
      <c r="AH689" s="95"/>
      <c r="AI689" s="95"/>
      <c r="AJ689" s="95"/>
      <c r="AK689" s="95"/>
      <c r="AL689" s="95"/>
      <c r="AM689" s="95"/>
      <c r="AN689" s="95"/>
      <c r="AO689" s="95"/>
      <c r="AP689" s="95"/>
      <c r="AQ689" s="95"/>
      <c r="AR689" s="95"/>
      <c r="AS689" s="95"/>
      <c r="AT689" s="95"/>
      <c r="AU689" s="95"/>
      <c r="AV689" s="95"/>
      <c r="AW689" s="192">
        <f t="shared" si="10"/>
        <v>5000</v>
      </c>
    </row>
    <row r="690" spans="1:49" ht="15.75" x14ac:dyDescent="0.25">
      <c r="A690" s="95">
        <v>675</v>
      </c>
      <c r="B690" s="95" t="s">
        <v>1191</v>
      </c>
      <c r="C690" s="95" t="s">
        <v>1148</v>
      </c>
      <c r="D690" s="95" t="s">
        <v>1149</v>
      </c>
      <c r="E690" s="95">
        <v>1</v>
      </c>
      <c r="F690" s="95" t="s">
        <v>1149</v>
      </c>
      <c r="G690" s="95"/>
      <c r="H690" s="95"/>
      <c r="I690" s="175" t="s">
        <v>1149</v>
      </c>
      <c r="J690" s="176">
        <v>1</v>
      </c>
      <c r="K690" s="175" t="s">
        <v>1149</v>
      </c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  <c r="AA690" s="95"/>
      <c r="AB690" s="95"/>
      <c r="AC690" s="95"/>
      <c r="AD690" s="95"/>
      <c r="AE690" s="95"/>
      <c r="AF690" s="95"/>
      <c r="AG690" s="95"/>
      <c r="AH690" s="95"/>
      <c r="AI690" s="95"/>
      <c r="AJ690" s="95"/>
      <c r="AK690" s="95"/>
      <c r="AL690" s="95"/>
      <c r="AM690" s="95"/>
      <c r="AN690" s="95"/>
      <c r="AO690" s="95"/>
      <c r="AP690" s="95"/>
      <c r="AQ690" s="95"/>
      <c r="AR690" s="95"/>
      <c r="AS690" s="95"/>
      <c r="AT690" s="95"/>
      <c r="AU690" s="95"/>
      <c r="AV690" s="95"/>
      <c r="AW690" s="192">
        <f t="shared" si="10"/>
        <v>19800</v>
      </c>
    </row>
    <row r="691" spans="1:49" ht="15.75" x14ac:dyDescent="0.25">
      <c r="A691" s="95">
        <v>676</v>
      </c>
      <c r="B691" s="95" t="s">
        <v>1191</v>
      </c>
      <c r="C691" s="95" t="s">
        <v>990</v>
      </c>
      <c r="D691" s="95" t="s">
        <v>988</v>
      </c>
      <c r="E691" s="95">
        <v>10</v>
      </c>
      <c r="F691" s="95" t="s">
        <v>989</v>
      </c>
      <c r="G691" s="95"/>
      <c r="H691" s="95"/>
      <c r="I691" s="175" t="s">
        <v>988</v>
      </c>
      <c r="J691" s="176">
        <v>10</v>
      </c>
      <c r="K691" s="175" t="s">
        <v>989</v>
      </c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  <c r="AA691" s="95"/>
      <c r="AB691" s="95"/>
      <c r="AC691" s="95"/>
      <c r="AD691" s="95"/>
      <c r="AE691" s="95"/>
      <c r="AF691" s="95"/>
      <c r="AG691" s="95"/>
      <c r="AH691" s="95"/>
      <c r="AI691" s="95"/>
      <c r="AJ691" s="95"/>
      <c r="AK691" s="95"/>
      <c r="AL691" s="95"/>
      <c r="AM691" s="95"/>
      <c r="AN691" s="95"/>
      <c r="AO691" s="95"/>
      <c r="AP691" s="95"/>
      <c r="AQ691" s="95"/>
      <c r="AR691" s="95"/>
      <c r="AS691" s="95"/>
      <c r="AT691" s="95"/>
      <c r="AU691" s="95"/>
      <c r="AV691" s="95"/>
      <c r="AW691" s="192">
        <f t="shared" si="10"/>
        <v>4000</v>
      </c>
    </row>
    <row r="692" spans="1:49" ht="15.75" x14ac:dyDescent="0.25">
      <c r="A692" s="95">
        <v>677</v>
      </c>
      <c r="B692" s="95" t="s">
        <v>1191</v>
      </c>
      <c r="C692" s="95" t="s">
        <v>1195</v>
      </c>
      <c r="D692" s="95" t="s">
        <v>1057</v>
      </c>
      <c r="E692" s="95">
        <v>1</v>
      </c>
      <c r="F692" s="95" t="s">
        <v>1057</v>
      </c>
      <c r="G692" s="95"/>
      <c r="H692" s="95"/>
      <c r="I692" s="175" t="s">
        <v>1057</v>
      </c>
      <c r="J692" s="176">
        <v>1</v>
      </c>
      <c r="K692" s="175" t="s">
        <v>1057</v>
      </c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  <c r="AA692" s="95"/>
      <c r="AB692" s="95"/>
      <c r="AC692" s="95"/>
      <c r="AD692" s="95"/>
      <c r="AE692" s="95"/>
      <c r="AF692" s="95"/>
      <c r="AG692" s="95"/>
      <c r="AH692" s="95"/>
      <c r="AI692" s="95"/>
      <c r="AJ692" s="95"/>
      <c r="AK692" s="95"/>
      <c r="AL692" s="95"/>
      <c r="AM692" s="95"/>
      <c r="AN692" s="95"/>
      <c r="AO692" s="95"/>
      <c r="AP692" s="95"/>
      <c r="AQ692" s="95"/>
      <c r="AR692" s="95"/>
      <c r="AS692" s="95"/>
      <c r="AT692" s="95"/>
      <c r="AU692" s="95"/>
      <c r="AV692" s="95"/>
      <c r="AW692" s="192">
        <f t="shared" si="10"/>
        <v>7500</v>
      </c>
    </row>
    <row r="693" spans="1:49" ht="15.75" x14ac:dyDescent="0.25">
      <c r="A693" s="95">
        <v>678</v>
      </c>
      <c r="B693" s="95" t="s">
        <v>1191</v>
      </c>
      <c r="C693" s="95" t="s">
        <v>1152</v>
      </c>
      <c r="D693" s="95" t="s">
        <v>1096</v>
      </c>
      <c r="E693" s="95">
        <v>1</v>
      </c>
      <c r="F693" s="95" t="s">
        <v>1096</v>
      </c>
      <c r="G693" s="95"/>
      <c r="H693" s="95"/>
      <c r="I693" s="175" t="s">
        <v>1096</v>
      </c>
      <c r="J693" s="176">
        <v>1</v>
      </c>
      <c r="K693" s="175" t="s">
        <v>1096</v>
      </c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  <c r="AA693" s="95"/>
      <c r="AB693" s="95"/>
      <c r="AC693" s="95"/>
      <c r="AD693" s="95"/>
      <c r="AE693" s="95"/>
      <c r="AF693" s="95"/>
      <c r="AG693" s="95"/>
      <c r="AH693" s="95"/>
      <c r="AI693" s="95"/>
      <c r="AJ693" s="95"/>
      <c r="AK693" s="95"/>
      <c r="AL693" s="95"/>
      <c r="AM693" s="95"/>
      <c r="AN693" s="95"/>
      <c r="AO693" s="95"/>
      <c r="AP693" s="95"/>
      <c r="AQ693" s="95"/>
      <c r="AR693" s="95"/>
      <c r="AS693" s="95"/>
      <c r="AT693" s="95"/>
      <c r="AU693" s="95"/>
      <c r="AV693" s="95"/>
      <c r="AW693" s="192">
        <f t="shared" si="10"/>
        <v>3300</v>
      </c>
    </row>
    <row r="694" spans="1:49" ht="15.75" x14ac:dyDescent="0.25">
      <c r="A694" s="95">
        <v>679</v>
      </c>
      <c r="B694" s="95" t="s">
        <v>1191</v>
      </c>
      <c r="C694" s="95" t="s">
        <v>1196</v>
      </c>
      <c r="D694" s="95" t="s">
        <v>1197</v>
      </c>
      <c r="E694" s="95">
        <v>1</v>
      </c>
      <c r="F694" s="95" t="s">
        <v>1197</v>
      </c>
      <c r="G694" s="95"/>
      <c r="H694" s="95"/>
      <c r="I694" s="175" t="s">
        <v>1197</v>
      </c>
      <c r="J694" s="176">
        <v>1</v>
      </c>
      <c r="K694" s="175" t="s">
        <v>1197</v>
      </c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  <c r="AA694" s="95"/>
      <c r="AB694" s="95"/>
      <c r="AC694" s="95"/>
      <c r="AD694" s="95"/>
      <c r="AE694" s="95"/>
      <c r="AF694" s="95"/>
      <c r="AG694" s="95"/>
      <c r="AH694" s="95"/>
      <c r="AI694" s="95"/>
      <c r="AJ694" s="95"/>
      <c r="AK694" s="95"/>
      <c r="AL694" s="95"/>
      <c r="AM694" s="95"/>
      <c r="AN694" s="95"/>
      <c r="AO694" s="95"/>
      <c r="AP694" s="95"/>
      <c r="AQ694" s="95"/>
      <c r="AR694" s="95"/>
      <c r="AS694" s="95"/>
      <c r="AT694" s="95"/>
      <c r="AU694" s="95"/>
      <c r="AV694" s="95"/>
      <c r="AW694" s="192">
        <f t="shared" si="10"/>
        <v>14200</v>
      </c>
    </row>
    <row r="695" spans="1:49" ht="15.75" x14ac:dyDescent="0.25">
      <c r="A695" s="95">
        <v>680</v>
      </c>
      <c r="B695" s="95" t="s">
        <v>1191</v>
      </c>
      <c r="C695" s="95" t="s">
        <v>1148</v>
      </c>
      <c r="D695" s="95" t="s">
        <v>1149</v>
      </c>
      <c r="E695" s="95">
        <v>1</v>
      </c>
      <c r="F695" s="95" t="s">
        <v>1149</v>
      </c>
      <c r="G695" s="95"/>
      <c r="H695" s="95"/>
      <c r="I695" s="175" t="s">
        <v>1149</v>
      </c>
      <c r="J695" s="176">
        <v>1</v>
      </c>
      <c r="K695" s="175" t="s">
        <v>1149</v>
      </c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  <c r="AA695" s="95"/>
      <c r="AB695" s="95"/>
      <c r="AC695" s="95"/>
      <c r="AD695" s="95"/>
      <c r="AE695" s="95"/>
      <c r="AF695" s="95"/>
      <c r="AG695" s="95"/>
      <c r="AH695" s="95"/>
      <c r="AI695" s="95"/>
      <c r="AJ695" s="95"/>
      <c r="AK695" s="95"/>
      <c r="AL695" s="95"/>
      <c r="AM695" s="95"/>
      <c r="AN695" s="95"/>
      <c r="AO695" s="95"/>
      <c r="AP695" s="95"/>
      <c r="AQ695" s="95"/>
      <c r="AR695" s="95"/>
      <c r="AS695" s="95"/>
      <c r="AT695" s="95"/>
      <c r="AU695" s="95"/>
      <c r="AV695" s="95"/>
      <c r="AW695" s="192">
        <f t="shared" si="10"/>
        <v>19800</v>
      </c>
    </row>
    <row r="696" spans="1:49" ht="15.75" x14ac:dyDescent="0.25">
      <c r="A696" s="95">
        <v>681</v>
      </c>
      <c r="B696" s="95" t="s">
        <v>1191</v>
      </c>
      <c r="C696" s="95" t="s">
        <v>991</v>
      </c>
      <c r="D696" s="95" t="s">
        <v>1069</v>
      </c>
      <c r="E696" s="95">
        <v>10</v>
      </c>
      <c r="F696" s="95" t="s">
        <v>1075</v>
      </c>
      <c r="G696" s="95"/>
      <c r="H696" s="95"/>
      <c r="I696" s="175" t="s">
        <v>1069</v>
      </c>
      <c r="J696" s="176">
        <v>10</v>
      </c>
      <c r="K696" s="175" t="s">
        <v>1075</v>
      </c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  <c r="AA696" s="95"/>
      <c r="AB696" s="95"/>
      <c r="AC696" s="95"/>
      <c r="AD696" s="95"/>
      <c r="AE696" s="95"/>
      <c r="AF696" s="95"/>
      <c r="AG696" s="95"/>
      <c r="AH696" s="95"/>
      <c r="AI696" s="95"/>
      <c r="AJ696" s="95"/>
      <c r="AK696" s="95"/>
      <c r="AL696" s="95"/>
      <c r="AM696" s="95"/>
      <c r="AN696" s="95"/>
      <c r="AO696" s="95"/>
      <c r="AP696" s="95"/>
      <c r="AQ696" s="95"/>
      <c r="AR696" s="95"/>
      <c r="AS696" s="95"/>
      <c r="AT696" s="95"/>
      <c r="AU696" s="95"/>
      <c r="AV696" s="95"/>
      <c r="AW696" s="192">
        <f t="shared" si="10"/>
        <v>18000</v>
      </c>
    </row>
    <row r="697" spans="1:49" ht="15.75" x14ac:dyDescent="0.25">
      <c r="A697" s="95">
        <v>682</v>
      </c>
      <c r="B697" s="95" t="s">
        <v>1191</v>
      </c>
      <c r="C697" s="95" t="s">
        <v>990</v>
      </c>
      <c r="D697" s="95" t="s">
        <v>988</v>
      </c>
      <c r="E697" s="95">
        <v>15</v>
      </c>
      <c r="F697" s="95" t="s">
        <v>1012</v>
      </c>
      <c r="G697" s="95"/>
      <c r="H697" s="95"/>
      <c r="I697" s="175" t="s">
        <v>988</v>
      </c>
      <c r="J697" s="176">
        <v>15</v>
      </c>
      <c r="K697" s="175" t="s">
        <v>1012</v>
      </c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  <c r="AA697" s="95"/>
      <c r="AB697" s="95"/>
      <c r="AC697" s="95"/>
      <c r="AD697" s="95"/>
      <c r="AE697" s="95"/>
      <c r="AF697" s="95"/>
      <c r="AG697" s="95"/>
      <c r="AH697" s="95"/>
      <c r="AI697" s="95"/>
      <c r="AJ697" s="95"/>
      <c r="AK697" s="95"/>
      <c r="AL697" s="95"/>
      <c r="AM697" s="95"/>
      <c r="AN697" s="95"/>
      <c r="AO697" s="95"/>
      <c r="AP697" s="95"/>
      <c r="AQ697" s="95"/>
      <c r="AR697" s="95"/>
      <c r="AS697" s="95"/>
      <c r="AT697" s="95"/>
      <c r="AU697" s="95"/>
      <c r="AV697" s="95"/>
      <c r="AW697" s="192">
        <f t="shared" si="10"/>
        <v>6000</v>
      </c>
    </row>
    <row r="698" spans="1:49" ht="15.75" x14ac:dyDescent="0.25">
      <c r="A698" s="95">
        <v>683</v>
      </c>
      <c r="B698" s="95" t="s">
        <v>1191</v>
      </c>
      <c r="C698" s="95" t="s">
        <v>994</v>
      </c>
      <c r="D698" s="95" t="s">
        <v>995</v>
      </c>
      <c r="E698" s="95">
        <v>10</v>
      </c>
      <c r="F698" s="95" t="s">
        <v>996</v>
      </c>
      <c r="G698" s="95"/>
      <c r="H698" s="95"/>
      <c r="I698" s="175" t="s">
        <v>995</v>
      </c>
      <c r="J698" s="176">
        <v>10</v>
      </c>
      <c r="K698" s="175" t="s">
        <v>996</v>
      </c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  <c r="AA698" s="95"/>
      <c r="AB698" s="95"/>
      <c r="AC698" s="95"/>
      <c r="AD698" s="95"/>
      <c r="AE698" s="95"/>
      <c r="AF698" s="95"/>
      <c r="AG698" s="95"/>
      <c r="AH698" s="95"/>
      <c r="AI698" s="95"/>
      <c r="AJ698" s="95"/>
      <c r="AK698" s="95"/>
      <c r="AL698" s="95"/>
      <c r="AM698" s="95"/>
      <c r="AN698" s="95"/>
      <c r="AO698" s="95"/>
      <c r="AP698" s="95"/>
      <c r="AQ698" s="95"/>
      <c r="AR698" s="95"/>
      <c r="AS698" s="95"/>
      <c r="AT698" s="95"/>
      <c r="AU698" s="95"/>
      <c r="AV698" s="95"/>
      <c r="AW698" s="192">
        <f t="shared" si="10"/>
        <v>3000</v>
      </c>
    </row>
    <row r="699" spans="1:49" ht="15.75" x14ac:dyDescent="0.25">
      <c r="A699" s="95">
        <v>684</v>
      </c>
      <c r="B699" s="95" t="s">
        <v>1191</v>
      </c>
      <c r="C699" s="95" t="s">
        <v>1145</v>
      </c>
      <c r="D699" s="95" t="s">
        <v>1146</v>
      </c>
      <c r="E699" s="95">
        <v>10</v>
      </c>
      <c r="F699" s="95" t="s">
        <v>1140</v>
      </c>
      <c r="G699" s="95"/>
      <c r="H699" s="95"/>
      <c r="I699" s="175" t="s">
        <v>1146</v>
      </c>
      <c r="J699" s="176">
        <v>10</v>
      </c>
      <c r="K699" s="175" t="s">
        <v>1140</v>
      </c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  <c r="AA699" s="95"/>
      <c r="AB699" s="95"/>
      <c r="AC699" s="95"/>
      <c r="AD699" s="95"/>
      <c r="AE699" s="95"/>
      <c r="AF699" s="95"/>
      <c r="AG699" s="95"/>
      <c r="AH699" s="95"/>
      <c r="AI699" s="95"/>
      <c r="AJ699" s="95"/>
      <c r="AK699" s="95"/>
      <c r="AL699" s="95"/>
      <c r="AM699" s="95"/>
      <c r="AN699" s="95"/>
      <c r="AO699" s="95"/>
      <c r="AP699" s="95"/>
      <c r="AQ699" s="95"/>
      <c r="AR699" s="95"/>
      <c r="AS699" s="95"/>
      <c r="AT699" s="95"/>
      <c r="AU699" s="95"/>
      <c r="AV699" s="95"/>
      <c r="AW699" s="192">
        <f t="shared" si="10"/>
        <v>8000</v>
      </c>
    </row>
    <row r="700" spans="1:49" ht="15.75" x14ac:dyDescent="0.25">
      <c r="A700" s="95">
        <v>685</v>
      </c>
      <c r="B700" s="95" t="s">
        <v>1191</v>
      </c>
      <c r="C700" s="95" t="s">
        <v>1116</v>
      </c>
      <c r="D700" s="95" t="s">
        <v>1048</v>
      </c>
      <c r="E700" s="95">
        <v>10</v>
      </c>
      <c r="F700" s="95" t="s">
        <v>1012</v>
      </c>
      <c r="G700" s="95"/>
      <c r="H700" s="95"/>
      <c r="I700" s="175" t="s">
        <v>1048</v>
      </c>
      <c r="J700" s="176">
        <v>10</v>
      </c>
      <c r="K700" s="175" t="s">
        <v>1012</v>
      </c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  <c r="AA700" s="95"/>
      <c r="AB700" s="95"/>
      <c r="AC700" s="95"/>
      <c r="AD700" s="95"/>
      <c r="AE700" s="95"/>
      <c r="AF700" s="95"/>
      <c r="AG700" s="95"/>
      <c r="AH700" s="95"/>
      <c r="AI700" s="95"/>
      <c r="AJ700" s="95"/>
      <c r="AK700" s="95"/>
      <c r="AL700" s="95"/>
      <c r="AM700" s="95"/>
      <c r="AN700" s="95"/>
      <c r="AO700" s="95"/>
      <c r="AP700" s="95"/>
      <c r="AQ700" s="95"/>
      <c r="AR700" s="95"/>
      <c r="AS700" s="95"/>
      <c r="AT700" s="95"/>
      <c r="AU700" s="95"/>
      <c r="AV700" s="95"/>
      <c r="AW700" s="192">
        <f t="shared" si="10"/>
        <v>6000</v>
      </c>
    </row>
    <row r="701" spans="1:49" ht="15.75" x14ac:dyDescent="0.25">
      <c r="A701" s="95">
        <v>686</v>
      </c>
      <c r="B701" s="95" t="s">
        <v>1191</v>
      </c>
      <c r="C701" s="95" t="s">
        <v>1068</v>
      </c>
      <c r="D701" s="95" t="s">
        <v>995</v>
      </c>
      <c r="E701" s="95">
        <v>10</v>
      </c>
      <c r="F701" s="95" t="s">
        <v>996</v>
      </c>
      <c r="G701" s="95"/>
      <c r="H701" s="95"/>
      <c r="I701" s="175" t="s">
        <v>995</v>
      </c>
      <c r="J701" s="176">
        <v>10</v>
      </c>
      <c r="K701" s="175" t="s">
        <v>996</v>
      </c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  <c r="AA701" s="95"/>
      <c r="AB701" s="95"/>
      <c r="AC701" s="95"/>
      <c r="AD701" s="95"/>
      <c r="AE701" s="95"/>
      <c r="AF701" s="95"/>
      <c r="AG701" s="95"/>
      <c r="AH701" s="95"/>
      <c r="AI701" s="95"/>
      <c r="AJ701" s="95"/>
      <c r="AK701" s="95"/>
      <c r="AL701" s="95"/>
      <c r="AM701" s="95"/>
      <c r="AN701" s="95"/>
      <c r="AO701" s="95"/>
      <c r="AP701" s="95"/>
      <c r="AQ701" s="95"/>
      <c r="AR701" s="95"/>
      <c r="AS701" s="95"/>
      <c r="AT701" s="95"/>
      <c r="AU701" s="95"/>
      <c r="AV701" s="95"/>
      <c r="AW701" s="192">
        <f t="shared" si="10"/>
        <v>3000</v>
      </c>
    </row>
    <row r="702" spans="1:49" ht="15.75" x14ac:dyDescent="0.25">
      <c r="A702" s="95">
        <v>687</v>
      </c>
      <c r="B702" s="95" t="s">
        <v>1191</v>
      </c>
      <c r="C702" s="95" t="s">
        <v>1034</v>
      </c>
      <c r="D702" s="95" t="s">
        <v>1027</v>
      </c>
      <c r="E702" s="95">
        <v>5</v>
      </c>
      <c r="F702" s="95" t="s">
        <v>1057</v>
      </c>
      <c r="G702" s="95"/>
      <c r="H702" s="95"/>
      <c r="I702" s="175" t="s">
        <v>1027</v>
      </c>
      <c r="J702" s="176">
        <v>5</v>
      </c>
      <c r="K702" s="175" t="s">
        <v>1057</v>
      </c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  <c r="AA702" s="95"/>
      <c r="AB702" s="95"/>
      <c r="AC702" s="95"/>
      <c r="AD702" s="95"/>
      <c r="AE702" s="95"/>
      <c r="AF702" s="95"/>
      <c r="AG702" s="95"/>
      <c r="AH702" s="95"/>
      <c r="AI702" s="95"/>
      <c r="AJ702" s="95"/>
      <c r="AK702" s="95"/>
      <c r="AL702" s="95"/>
      <c r="AM702" s="95"/>
      <c r="AN702" s="95"/>
      <c r="AO702" s="95"/>
      <c r="AP702" s="95"/>
      <c r="AQ702" s="95"/>
      <c r="AR702" s="95"/>
      <c r="AS702" s="95"/>
      <c r="AT702" s="95"/>
      <c r="AU702" s="95"/>
      <c r="AV702" s="95"/>
      <c r="AW702" s="192">
        <f t="shared" si="10"/>
        <v>7500</v>
      </c>
    </row>
    <row r="703" spans="1:49" ht="15.75" x14ac:dyDescent="0.25">
      <c r="A703" s="95">
        <v>688</v>
      </c>
      <c r="B703" s="95" t="s">
        <v>1191</v>
      </c>
      <c r="C703" s="95" t="s">
        <v>1034</v>
      </c>
      <c r="D703" s="95" t="s">
        <v>1083</v>
      </c>
      <c r="E703" s="95">
        <v>5</v>
      </c>
      <c r="F703" s="95" t="s">
        <v>1140</v>
      </c>
      <c r="G703" s="95"/>
      <c r="H703" s="95"/>
      <c r="I703" s="175" t="s">
        <v>1083</v>
      </c>
      <c r="J703" s="176">
        <v>5</v>
      </c>
      <c r="K703" s="175" t="s">
        <v>1140</v>
      </c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  <c r="AA703" s="95"/>
      <c r="AB703" s="95"/>
      <c r="AC703" s="95"/>
      <c r="AD703" s="95"/>
      <c r="AE703" s="95"/>
      <c r="AF703" s="95"/>
      <c r="AG703" s="95"/>
      <c r="AH703" s="95"/>
      <c r="AI703" s="95"/>
      <c r="AJ703" s="95"/>
      <c r="AK703" s="95"/>
      <c r="AL703" s="95"/>
      <c r="AM703" s="95"/>
      <c r="AN703" s="95"/>
      <c r="AO703" s="95"/>
      <c r="AP703" s="95"/>
      <c r="AQ703" s="95"/>
      <c r="AR703" s="95"/>
      <c r="AS703" s="95"/>
      <c r="AT703" s="95"/>
      <c r="AU703" s="95"/>
      <c r="AV703" s="95"/>
      <c r="AW703" s="192">
        <f t="shared" si="10"/>
        <v>8000</v>
      </c>
    </row>
    <row r="704" spans="1:49" ht="15.75" x14ac:dyDescent="0.25">
      <c r="A704" s="95">
        <v>689</v>
      </c>
      <c r="B704" s="95" t="s">
        <v>1191</v>
      </c>
      <c r="C704" s="95" t="s">
        <v>1176</v>
      </c>
      <c r="D704" s="95" t="s">
        <v>1051</v>
      </c>
      <c r="E704" s="95">
        <v>10</v>
      </c>
      <c r="F704" s="95" t="s">
        <v>1177</v>
      </c>
      <c r="G704" s="95"/>
      <c r="H704" s="95"/>
      <c r="I704" s="175" t="s">
        <v>1051</v>
      </c>
      <c r="J704" s="176">
        <v>10</v>
      </c>
      <c r="K704" s="175" t="s">
        <v>1177</v>
      </c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  <c r="AA704" s="95"/>
      <c r="AB704" s="95"/>
      <c r="AC704" s="95"/>
      <c r="AD704" s="95"/>
      <c r="AE704" s="95"/>
      <c r="AF704" s="95"/>
      <c r="AG704" s="95"/>
      <c r="AH704" s="95"/>
      <c r="AI704" s="95"/>
      <c r="AJ704" s="95"/>
      <c r="AK704" s="95"/>
      <c r="AL704" s="95"/>
      <c r="AM704" s="95"/>
      <c r="AN704" s="95"/>
      <c r="AO704" s="95"/>
      <c r="AP704" s="95"/>
      <c r="AQ704" s="95"/>
      <c r="AR704" s="95"/>
      <c r="AS704" s="95"/>
      <c r="AT704" s="95"/>
      <c r="AU704" s="95"/>
      <c r="AV704" s="95"/>
      <c r="AW704" s="192">
        <f t="shared" si="10"/>
        <v>47000</v>
      </c>
    </row>
    <row r="705" spans="1:49" ht="15.75" x14ac:dyDescent="0.25">
      <c r="A705" s="95">
        <v>690</v>
      </c>
      <c r="B705" s="95" t="s">
        <v>1191</v>
      </c>
      <c r="C705" s="95" t="s">
        <v>1099</v>
      </c>
      <c r="D705" s="95" t="s">
        <v>995</v>
      </c>
      <c r="E705" s="95">
        <v>10</v>
      </c>
      <c r="F705" s="95" t="s">
        <v>996</v>
      </c>
      <c r="G705" s="95"/>
      <c r="H705" s="95"/>
      <c r="I705" s="175" t="s">
        <v>995</v>
      </c>
      <c r="J705" s="176">
        <v>10</v>
      </c>
      <c r="K705" s="175" t="s">
        <v>996</v>
      </c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  <c r="AA705" s="95"/>
      <c r="AB705" s="95"/>
      <c r="AC705" s="95"/>
      <c r="AD705" s="95"/>
      <c r="AE705" s="95"/>
      <c r="AF705" s="95"/>
      <c r="AG705" s="95"/>
      <c r="AH705" s="95"/>
      <c r="AI705" s="95"/>
      <c r="AJ705" s="95"/>
      <c r="AK705" s="95"/>
      <c r="AL705" s="95"/>
      <c r="AM705" s="95"/>
      <c r="AN705" s="95"/>
      <c r="AO705" s="95"/>
      <c r="AP705" s="95"/>
      <c r="AQ705" s="95"/>
      <c r="AR705" s="95"/>
      <c r="AS705" s="95"/>
      <c r="AT705" s="95"/>
      <c r="AU705" s="95"/>
      <c r="AV705" s="95"/>
      <c r="AW705" s="192">
        <f t="shared" si="10"/>
        <v>3000</v>
      </c>
    </row>
    <row r="706" spans="1:49" ht="15.75" x14ac:dyDescent="0.25">
      <c r="A706" s="95">
        <v>691</v>
      </c>
      <c r="B706" s="95" t="s">
        <v>1191</v>
      </c>
      <c r="C706" s="95" t="s">
        <v>778</v>
      </c>
      <c r="D706" s="95" t="s">
        <v>1043</v>
      </c>
      <c r="E706" s="95">
        <v>10</v>
      </c>
      <c r="F706" s="95" t="s">
        <v>1002</v>
      </c>
      <c r="G706" s="95"/>
      <c r="H706" s="95"/>
      <c r="I706" s="175" t="s">
        <v>1043</v>
      </c>
      <c r="J706" s="176">
        <v>10</v>
      </c>
      <c r="K706" s="175" t="s">
        <v>1002</v>
      </c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  <c r="AA706" s="95"/>
      <c r="AB706" s="95"/>
      <c r="AC706" s="95"/>
      <c r="AD706" s="95"/>
      <c r="AE706" s="95"/>
      <c r="AF706" s="95"/>
      <c r="AG706" s="95"/>
      <c r="AH706" s="95"/>
      <c r="AI706" s="95"/>
      <c r="AJ706" s="95"/>
      <c r="AK706" s="95"/>
      <c r="AL706" s="95"/>
      <c r="AM706" s="95"/>
      <c r="AN706" s="95"/>
      <c r="AO706" s="95"/>
      <c r="AP706" s="95"/>
      <c r="AQ706" s="95"/>
      <c r="AR706" s="95"/>
      <c r="AS706" s="95"/>
      <c r="AT706" s="95"/>
      <c r="AU706" s="95"/>
      <c r="AV706" s="95"/>
      <c r="AW706" s="192">
        <f t="shared" si="10"/>
        <v>9000</v>
      </c>
    </row>
    <row r="707" spans="1:49" ht="15.75" x14ac:dyDescent="0.25">
      <c r="A707" s="95">
        <v>692</v>
      </c>
      <c r="B707" s="95" t="s">
        <v>1191</v>
      </c>
      <c r="C707" s="95" t="s">
        <v>1198</v>
      </c>
      <c r="D707" s="95" t="s">
        <v>1009</v>
      </c>
      <c r="E707" s="95">
        <v>10</v>
      </c>
      <c r="F707" s="95" t="s">
        <v>1017</v>
      </c>
      <c r="G707" s="95"/>
      <c r="H707" s="95"/>
      <c r="I707" s="175" t="s">
        <v>1009</v>
      </c>
      <c r="J707" s="176">
        <v>10</v>
      </c>
      <c r="K707" s="175" t="s">
        <v>1017</v>
      </c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  <c r="AA707" s="95"/>
      <c r="AB707" s="95"/>
      <c r="AC707" s="95"/>
      <c r="AD707" s="95"/>
      <c r="AE707" s="95"/>
      <c r="AF707" s="95"/>
      <c r="AG707" s="95"/>
      <c r="AH707" s="95"/>
      <c r="AI707" s="95"/>
      <c r="AJ707" s="95"/>
      <c r="AK707" s="95"/>
      <c r="AL707" s="95"/>
      <c r="AM707" s="95"/>
      <c r="AN707" s="95"/>
      <c r="AO707" s="95"/>
      <c r="AP707" s="95"/>
      <c r="AQ707" s="95"/>
      <c r="AR707" s="95"/>
      <c r="AS707" s="95"/>
      <c r="AT707" s="95"/>
      <c r="AU707" s="95"/>
      <c r="AV707" s="95"/>
      <c r="AW707" s="192">
        <f t="shared" si="10"/>
        <v>5000</v>
      </c>
    </row>
    <row r="708" spans="1:49" ht="15.75" x14ac:dyDescent="0.25">
      <c r="A708" s="95">
        <v>693</v>
      </c>
      <c r="B708" s="95" t="s">
        <v>1191</v>
      </c>
      <c r="C708" s="95" t="s">
        <v>1176</v>
      </c>
      <c r="D708" s="95" t="s">
        <v>1051</v>
      </c>
      <c r="E708" s="95">
        <v>10</v>
      </c>
      <c r="F708" s="95" t="s">
        <v>1177</v>
      </c>
      <c r="G708" s="95"/>
      <c r="H708" s="95"/>
      <c r="I708" s="175" t="s">
        <v>1051</v>
      </c>
      <c r="J708" s="176">
        <v>10</v>
      </c>
      <c r="K708" s="175" t="s">
        <v>1177</v>
      </c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  <c r="AA708" s="95"/>
      <c r="AB708" s="95"/>
      <c r="AC708" s="95"/>
      <c r="AD708" s="95"/>
      <c r="AE708" s="95"/>
      <c r="AF708" s="95"/>
      <c r="AG708" s="95"/>
      <c r="AH708" s="95"/>
      <c r="AI708" s="95"/>
      <c r="AJ708" s="95"/>
      <c r="AK708" s="95"/>
      <c r="AL708" s="95"/>
      <c r="AM708" s="95"/>
      <c r="AN708" s="95"/>
      <c r="AO708" s="95"/>
      <c r="AP708" s="95"/>
      <c r="AQ708" s="95"/>
      <c r="AR708" s="95"/>
      <c r="AS708" s="95"/>
      <c r="AT708" s="95"/>
      <c r="AU708" s="95"/>
      <c r="AV708" s="95"/>
      <c r="AW708" s="192">
        <f t="shared" si="10"/>
        <v>47000</v>
      </c>
    </row>
    <row r="709" spans="1:49" ht="15.75" x14ac:dyDescent="0.25">
      <c r="A709" s="95">
        <v>694</v>
      </c>
      <c r="B709" s="95" t="s">
        <v>1191</v>
      </c>
      <c r="C709" s="95" t="s">
        <v>1033</v>
      </c>
      <c r="D709" s="95" t="s">
        <v>988</v>
      </c>
      <c r="E709" s="95">
        <v>10</v>
      </c>
      <c r="F709" s="95" t="s">
        <v>989</v>
      </c>
      <c r="G709" s="95"/>
      <c r="H709" s="95"/>
      <c r="I709" s="175" t="s">
        <v>988</v>
      </c>
      <c r="J709" s="176">
        <v>10</v>
      </c>
      <c r="K709" s="175" t="s">
        <v>989</v>
      </c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  <c r="AA709" s="95"/>
      <c r="AB709" s="95"/>
      <c r="AC709" s="95"/>
      <c r="AD709" s="95"/>
      <c r="AE709" s="95"/>
      <c r="AF709" s="95"/>
      <c r="AG709" s="95"/>
      <c r="AH709" s="95"/>
      <c r="AI709" s="95"/>
      <c r="AJ709" s="95"/>
      <c r="AK709" s="95"/>
      <c r="AL709" s="95"/>
      <c r="AM709" s="95"/>
      <c r="AN709" s="95"/>
      <c r="AO709" s="95"/>
      <c r="AP709" s="95"/>
      <c r="AQ709" s="95"/>
      <c r="AR709" s="95"/>
      <c r="AS709" s="95"/>
      <c r="AT709" s="95"/>
      <c r="AU709" s="95"/>
      <c r="AV709" s="95"/>
      <c r="AW709" s="192">
        <f t="shared" si="10"/>
        <v>4000</v>
      </c>
    </row>
    <row r="710" spans="1:49" ht="15.75" x14ac:dyDescent="0.25">
      <c r="A710" s="95">
        <v>695</v>
      </c>
      <c r="B710" s="95" t="s">
        <v>1191</v>
      </c>
      <c r="C710" s="95" t="s">
        <v>1085</v>
      </c>
      <c r="D710" s="95" t="s">
        <v>1156</v>
      </c>
      <c r="E710" s="95">
        <v>1</v>
      </c>
      <c r="F710" s="95" t="s">
        <v>1156</v>
      </c>
      <c r="G710" s="95"/>
      <c r="H710" s="95"/>
      <c r="I710" s="175" t="s">
        <v>1156</v>
      </c>
      <c r="J710" s="176">
        <v>1</v>
      </c>
      <c r="K710" s="175" t="s">
        <v>1156</v>
      </c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  <c r="AA710" s="95"/>
      <c r="AB710" s="95"/>
      <c r="AC710" s="95"/>
      <c r="AD710" s="95"/>
      <c r="AE710" s="95"/>
      <c r="AF710" s="95"/>
      <c r="AG710" s="95"/>
      <c r="AH710" s="95"/>
      <c r="AI710" s="95"/>
      <c r="AJ710" s="95"/>
      <c r="AK710" s="95"/>
      <c r="AL710" s="95"/>
      <c r="AM710" s="95"/>
      <c r="AN710" s="95"/>
      <c r="AO710" s="95"/>
      <c r="AP710" s="95"/>
      <c r="AQ710" s="95"/>
      <c r="AR710" s="95"/>
      <c r="AS710" s="95"/>
      <c r="AT710" s="95"/>
      <c r="AU710" s="95"/>
      <c r="AV710" s="95"/>
      <c r="AW710" s="192">
        <f t="shared" si="10"/>
        <v>8900</v>
      </c>
    </row>
    <row r="711" spans="1:49" ht="15.75" x14ac:dyDescent="0.25">
      <c r="A711" s="95">
        <v>696</v>
      </c>
      <c r="B711" s="95" t="s">
        <v>1191</v>
      </c>
      <c r="C711" s="95" t="s">
        <v>991</v>
      </c>
      <c r="D711" s="95" t="s">
        <v>1069</v>
      </c>
      <c r="E711" s="95">
        <v>10</v>
      </c>
      <c r="F711" s="95" t="s">
        <v>1075</v>
      </c>
      <c r="G711" s="95"/>
      <c r="H711" s="95"/>
      <c r="I711" s="175" t="s">
        <v>1069</v>
      </c>
      <c r="J711" s="176">
        <v>10</v>
      </c>
      <c r="K711" s="175" t="s">
        <v>1075</v>
      </c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  <c r="AA711" s="95"/>
      <c r="AB711" s="95"/>
      <c r="AC711" s="95"/>
      <c r="AD711" s="95"/>
      <c r="AE711" s="95"/>
      <c r="AF711" s="95"/>
      <c r="AG711" s="95"/>
      <c r="AH711" s="95"/>
      <c r="AI711" s="95"/>
      <c r="AJ711" s="95"/>
      <c r="AK711" s="95"/>
      <c r="AL711" s="95"/>
      <c r="AM711" s="95"/>
      <c r="AN711" s="95"/>
      <c r="AO711" s="95"/>
      <c r="AP711" s="95"/>
      <c r="AQ711" s="95"/>
      <c r="AR711" s="95"/>
      <c r="AS711" s="95"/>
      <c r="AT711" s="95"/>
      <c r="AU711" s="95"/>
      <c r="AV711" s="95"/>
      <c r="AW711" s="192">
        <f t="shared" si="10"/>
        <v>18000</v>
      </c>
    </row>
    <row r="712" spans="1:49" ht="15.75" x14ac:dyDescent="0.25">
      <c r="A712" s="95">
        <v>697</v>
      </c>
      <c r="B712" s="95" t="s">
        <v>1191</v>
      </c>
      <c r="C712" s="95" t="s">
        <v>1145</v>
      </c>
      <c r="D712" s="95" t="s">
        <v>1146</v>
      </c>
      <c r="E712" s="95">
        <v>10</v>
      </c>
      <c r="F712" s="95" t="s">
        <v>1140</v>
      </c>
      <c r="G712" s="95"/>
      <c r="H712" s="95"/>
      <c r="I712" s="175" t="s">
        <v>1146</v>
      </c>
      <c r="J712" s="176">
        <v>10</v>
      </c>
      <c r="K712" s="175" t="s">
        <v>1140</v>
      </c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  <c r="AA712" s="95"/>
      <c r="AB712" s="95"/>
      <c r="AC712" s="95"/>
      <c r="AD712" s="95"/>
      <c r="AE712" s="95"/>
      <c r="AF712" s="95"/>
      <c r="AG712" s="95"/>
      <c r="AH712" s="95"/>
      <c r="AI712" s="95"/>
      <c r="AJ712" s="95"/>
      <c r="AK712" s="95"/>
      <c r="AL712" s="95"/>
      <c r="AM712" s="95"/>
      <c r="AN712" s="95"/>
      <c r="AO712" s="95"/>
      <c r="AP712" s="95"/>
      <c r="AQ712" s="95"/>
      <c r="AR712" s="95"/>
      <c r="AS712" s="95"/>
      <c r="AT712" s="95"/>
      <c r="AU712" s="95"/>
      <c r="AV712" s="95"/>
      <c r="AW712" s="192">
        <f t="shared" si="10"/>
        <v>8000</v>
      </c>
    </row>
    <row r="713" spans="1:49" ht="15.75" x14ac:dyDescent="0.25">
      <c r="A713" s="95">
        <v>698</v>
      </c>
      <c r="B713" s="95" t="s">
        <v>1191</v>
      </c>
      <c r="C713" s="95" t="s">
        <v>1030</v>
      </c>
      <c r="D713" s="95" t="s">
        <v>989</v>
      </c>
      <c r="E713" s="95">
        <v>10</v>
      </c>
      <c r="F713" s="95" t="s">
        <v>1172</v>
      </c>
      <c r="G713" s="95"/>
      <c r="H713" s="95"/>
      <c r="I713" s="175" t="s">
        <v>989</v>
      </c>
      <c r="J713" s="176">
        <v>10</v>
      </c>
      <c r="K713" s="175" t="s">
        <v>1172</v>
      </c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  <c r="AA713" s="95"/>
      <c r="AB713" s="95"/>
      <c r="AC713" s="95"/>
      <c r="AD713" s="95"/>
      <c r="AE713" s="95"/>
      <c r="AF713" s="95"/>
      <c r="AG713" s="95"/>
      <c r="AH713" s="95"/>
      <c r="AI713" s="95"/>
      <c r="AJ713" s="95"/>
      <c r="AK713" s="95"/>
      <c r="AL713" s="95"/>
      <c r="AM713" s="95"/>
      <c r="AN713" s="95"/>
      <c r="AO713" s="95"/>
      <c r="AP713" s="95"/>
      <c r="AQ713" s="95"/>
      <c r="AR713" s="95"/>
      <c r="AS713" s="95"/>
      <c r="AT713" s="95"/>
      <c r="AU713" s="95"/>
      <c r="AV713" s="95"/>
      <c r="AW713" s="192">
        <f t="shared" si="10"/>
        <v>40000</v>
      </c>
    </row>
    <row r="714" spans="1:49" ht="15.75" x14ac:dyDescent="0.25">
      <c r="A714" s="95">
        <v>699</v>
      </c>
      <c r="B714" s="95" t="s">
        <v>1191</v>
      </c>
      <c r="C714" s="95" t="s">
        <v>1058</v>
      </c>
      <c r="D714" s="95" t="s">
        <v>1059</v>
      </c>
      <c r="E714" s="95">
        <v>1</v>
      </c>
      <c r="F714" s="95" t="s">
        <v>1059</v>
      </c>
      <c r="G714" s="95"/>
      <c r="H714" s="95"/>
      <c r="I714" s="175" t="s">
        <v>1059</v>
      </c>
      <c r="J714" s="176">
        <v>1</v>
      </c>
      <c r="K714" s="175" t="s">
        <v>1059</v>
      </c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  <c r="AA714" s="95"/>
      <c r="AB714" s="95"/>
      <c r="AC714" s="95"/>
      <c r="AD714" s="95"/>
      <c r="AE714" s="95"/>
      <c r="AF714" s="95"/>
      <c r="AG714" s="95"/>
      <c r="AH714" s="95"/>
      <c r="AI714" s="95"/>
      <c r="AJ714" s="95"/>
      <c r="AK714" s="95"/>
      <c r="AL714" s="95"/>
      <c r="AM714" s="95"/>
      <c r="AN714" s="95"/>
      <c r="AO714" s="95"/>
      <c r="AP714" s="95"/>
      <c r="AQ714" s="95"/>
      <c r="AR714" s="95"/>
      <c r="AS714" s="95"/>
      <c r="AT714" s="95"/>
      <c r="AU714" s="95"/>
      <c r="AV714" s="95"/>
      <c r="AW714" s="192">
        <f t="shared" si="10"/>
        <v>20200</v>
      </c>
    </row>
    <row r="715" spans="1:49" ht="15.75" x14ac:dyDescent="0.25">
      <c r="A715" s="95">
        <v>700</v>
      </c>
      <c r="B715" s="95" t="s">
        <v>1199</v>
      </c>
      <c r="C715" s="95" t="s">
        <v>1200</v>
      </c>
      <c r="D715" s="95" t="s">
        <v>1096</v>
      </c>
      <c r="E715" s="95">
        <v>1</v>
      </c>
      <c r="F715" s="95" t="s">
        <v>1096</v>
      </c>
      <c r="G715" s="95"/>
      <c r="H715" s="95"/>
      <c r="I715" s="175" t="s">
        <v>1096</v>
      </c>
      <c r="J715" s="176">
        <v>1</v>
      </c>
      <c r="K715" s="175" t="s">
        <v>1096</v>
      </c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  <c r="AA715" s="95"/>
      <c r="AB715" s="95"/>
      <c r="AC715" s="95"/>
      <c r="AD715" s="95"/>
      <c r="AE715" s="95"/>
      <c r="AF715" s="95"/>
      <c r="AG715" s="95"/>
      <c r="AH715" s="95"/>
      <c r="AI715" s="95"/>
      <c r="AJ715" s="95"/>
      <c r="AK715" s="95"/>
      <c r="AL715" s="95"/>
      <c r="AM715" s="95"/>
      <c r="AN715" s="95"/>
      <c r="AO715" s="95"/>
      <c r="AP715" s="95"/>
      <c r="AQ715" s="95"/>
      <c r="AR715" s="95"/>
      <c r="AS715" s="95"/>
      <c r="AT715" s="95"/>
      <c r="AU715" s="95"/>
      <c r="AV715" s="95"/>
      <c r="AW715" s="192">
        <f t="shared" si="10"/>
        <v>3300</v>
      </c>
    </row>
    <row r="716" spans="1:49" ht="15.75" x14ac:dyDescent="0.25">
      <c r="A716" s="95">
        <v>701</v>
      </c>
      <c r="B716" s="95" t="s">
        <v>1199</v>
      </c>
      <c r="C716" s="95" t="s">
        <v>1005</v>
      </c>
      <c r="D716" s="95" t="s">
        <v>1043</v>
      </c>
      <c r="E716" s="95">
        <v>30</v>
      </c>
      <c r="F716" s="95" t="s">
        <v>1107</v>
      </c>
      <c r="G716" s="95"/>
      <c r="H716" s="95"/>
      <c r="I716" s="175" t="s">
        <v>1043</v>
      </c>
      <c r="J716" s="176">
        <v>30</v>
      </c>
      <c r="K716" s="175" t="s">
        <v>1107</v>
      </c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  <c r="AA716" s="95"/>
      <c r="AB716" s="95"/>
      <c r="AC716" s="95"/>
      <c r="AD716" s="95"/>
      <c r="AE716" s="95"/>
      <c r="AF716" s="95"/>
      <c r="AG716" s="95"/>
      <c r="AH716" s="95"/>
      <c r="AI716" s="95"/>
      <c r="AJ716" s="95"/>
      <c r="AK716" s="95"/>
      <c r="AL716" s="95"/>
      <c r="AM716" s="95"/>
      <c r="AN716" s="95"/>
      <c r="AO716" s="95"/>
      <c r="AP716" s="95"/>
      <c r="AQ716" s="95"/>
      <c r="AR716" s="95"/>
      <c r="AS716" s="95"/>
      <c r="AT716" s="95"/>
      <c r="AU716" s="95"/>
      <c r="AV716" s="95"/>
      <c r="AW716" s="192">
        <f t="shared" si="10"/>
        <v>27000</v>
      </c>
    </row>
    <row r="717" spans="1:49" ht="15.75" x14ac:dyDescent="0.25">
      <c r="A717" s="95">
        <v>702</v>
      </c>
      <c r="B717" s="95" t="s">
        <v>1199</v>
      </c>
      <c r="C717" s="95" t="s">
        <v>1030</v>
      </c>
      <c r="D717" s="95" t="s">
        <v>989</v>
      </c>
      <c r="E717" s="95">
        <v>10</v>
      </c>
      <c r="F717" s="95" t="s">
        <v>1172</v>
      </c>
      <c r="G717" s="95"/>
      <c r="H717" s="95"/>
      <c r="I717" s="175" t="s">
        <v>989</v>
      </c>
      <c r="J717" s="176">
        <v>10</v>
      </c>
      <c r="K717" s="175" t="s">
        <v>1172</v>
      </c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  <c r="AA717" s="95"/>
      <c r="AB717" s="95"/>
      <c r="AC717" s="95"/>
      <c r="AD717" s="95"/>
      <c r="AE717" s="95"/>
      <c r="AF717" s="95"/>
      <c r="AG717" s="95"/>
      <c r="AH717" s="95"/>
      <c r="AI717" s="95"/>
      <c r="AJ717" s="95"/>
      <c r="AK717" s="95"/>
      <c r="AL717" s="95"/>
      <c r="AM717" s="95"/>
      <c r="AN717" s="95"/>
      <c r="AO717" s="95"/>
      <c r="AP717" s="95"/>
      <c r="AQ717" s="95"/>
      <c r="AR717" s="95"/>
      <c r="AS717" s="95"/>
      <c r="AT717" s="95"/>
      <c r="AU717" s="95"/>
      <c r="AV717" s="95"/>
      <c r="AW717" s="192">
        <f t="shared" si="10"/>
        <v>40000</v>
      </c>
    </row>
    <row r="718" spans="1:49" ht="15.75" x14ac:dyDescent="0.25">
      <c r="A718" s="95">
        <v>703</v>
      </c>
      <c r="B718" s="95" t="s">
        <v>1199</v>
      </c>
      <c r="C718" s="95" t="s">
        <v>1116</v>
      </c>
      <c r="D718" s="95" t="s">
        <v>1048</v>
      </c>
      <c r="E718" s="95">
        <v>30</v>
      </c>
      <c r="F718" s="95" t="s">
        <v>1075</v>
      </c>
      <c r="G718" s="95"/>
      <c r="H718" s="95"/>
      <c r="I718" s="175" t="s">
        <v>1048</v>
      </c>
      <c r="J718" s="176">
        <v>30</v>
      </c>
      <c r="K718" s="175" t="s">
        <v>1075</v>
      </c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  <c r="AE718" s="95"/>
      <c r="AF718" s="95"/>
      <c r="AG718" s="95"/>
      <c r="AH718" s="95"/>
      <c r="AI718" s="95"/>
      <c r="AJ718" s="95"/>
      <c r="AK718" s="95"/>
      <c r="AL718" s="95"/>
      <c r="AM718" s="95"/>
      <c r="AN718" s="95"/>
      <c r="AO718" s="95"/>
      <c r="AP718" s="95"/>
      <c r="AQ718" s="95"/>
      <c r="AR718" s="95"/>
      <c r="AS718" s="95"/>
      <c r="AT718" s="95"/>
      <c r="AU718" s="95"/>
      <c r="AV718" s="95"/>
      <c r="AW718" s="192">
        <f t="shared" si="10"/>
        <v>18000</v>
      </c>
    </row>
    <row r="719" spans="1:49" ht="15.75" x14ac:dyDescent="0.25">
      <c r="A719" s="95">
        <v>704</v>
      </c>
      <c r="B719" s="95" t="s">
        <v>1199</v>
      </c>
      <c r="C719" s="95" t="s">
        <v>1085</v>
      </c>
      <c r="D719" s="95" t="s">
        <v>1156</v>
      </c>
      <c r="E719" s="95">
        <v>1</v>
      </c>
      <c r="F719" s="95" t="s">
        <v>1156</v>
      </c>
      <c r="G719" s="95"/>
      <c r="H719" s="95"/>
      <c r="I719" s="175" t="s">
        <v>1156</v>
      </c>
      <c r="J719" s="176">
        <v>1</v>
      </c>
      <c r="K719" s="175" t="s">
        <v>1156</v>
      </c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  <c r="AA719" s="95"/>
      <c r="AB719" s="95"/>
      <c r="AC719" s="95"/>
      <c r="AD719" s="95"/>
      <c r="AE719" s="95"/>
      <c r="AF719" s="95"/>
      <c r="AG719" s="95"/>
      <c r="AH719" s="95"/>
      <c r="AI719" s="95"/>
      <c r="AJ719" s="95"/>
      <c r="AK719" s="95"/>
      <c r="AL719" s="95"/>
      <c r="AM719" s="95"/>
      <c r="AN719" s="95"/>
      <c r="AO719" s="95"/>
      <c r="AP719" s="95"/>
      <c r="AQ719" s="95"/>
      <c r="AR719" s="95"/>
      <c r="AS719" s="95"/>
      <c r="AT719" s="95"/>
      <c r="AU719" s="95"/>
      <c r="AV719" s="95"/>
      <c r="AW719" s="192">
        <f t="shared" si="10"/>
        <v>8900</v>
      </c>
    </row>
    <row r="720" spans="1:49" ht="15.75" x14ac:dyDescent="0.25">
      <c r="A720" s="95">
        <v>705</v>
      </c>
      <c r="B720" s="95" t="s">
        <v>1199</v>
      </c>
      <c r="C720" s="95" t="s">
        <v>990</v>
      </c>
      <c r="D720" s="95" t="s">
        <v>988</v>
      </c>
      <c r="E720" s="95">
        <v>10</v>
      </c>
      <c r="F720" s="95" t="s">
        <v>989</v>
      </c>
      <c r="G720" s="95"/>
      <c r="H720" s="95"/>
      <c r="I720" s="175" t="s">
        <v>988</v>
      </c>
      <c r="J720" s="176">
        <v>10</v>
      </c>
      <c r="K720" s="175" t="s">
        <v>989</v>
      </c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  <c r="AA720" s="95"/>
      <c r="AB720" s="95"/>
      <c r="AC720" s="95"/>
      <c r="AD720" s="95"/>
      <c r="AE720" s="95"/>
      <c r="AF720" s="95"/>
      <c r="AG720" s="95"/>
      <c r="AH720" s="95"/>
      <c r="AI720" s="95"/>
      <c r="AJ720" s="95"/>
      <c r="AK720" s="95"/>
      <c r="AL720" s="95"/>
      <c r="AM720" s="95"/>
      <c r="AN720" s="95"/>
      <c r="AO720" s="95"/>
      <c r="AP720" s="95"/>
      <c r="AQ720" s="95"/>
      <c r="AR720" s="95"/>
      <c r="AS720" s="95"/>
      <c r="AT720" s="95"/>
      <c r="AU720" s="95"/>
      <c r="AV720" s="95"/>
      <c r="AW720" s="192">
        <f t="shared" si="10"/>
        <v>4000</v>
      </c>
    </row>
    <row r="721" spans="1:49" ht="15.75" x14ac:dyDescent="0.25">
      <c r="A721" s="95">
        <v>706</v>
      </c>
      <c r="B721" s="95" t="s">
        <v>1199</v>
      </c>
      <c r="C721" s="95" t="s">
        <v>997</v>
      </c>
      <c r="D721" s="95" t="s">
        <v>995</v>
      </c>
      <c r="E721" s="95">
        <v>10</v>
      </c>
      <c r="F721" s="95" t="s">
        <v>996</v>
      </c>
      <c r="G721" s="95"/>
      <c r="H721" s="95"/>
      <c r="I721" s="175" t="s">
        <v>995</v>
      </c>
      <c r="J721" s="176">
        <v>10</v>
      </c>
      <c r="K721" s="175" t="s">
        <v>996</v>
      </c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  <c r="AA721" s="95"/>
      <c r="AB721" s="95"/>
      <c r="AC721" s="95"/>
      <c r="AD721" s="95"/>
      <c r="AE721" s="95"/>
      <c r="AF721" s="95"/>
      <c r="AG721" s="95"/>
      <c r="AH721" s="95"/>
      <c r="AI721" s="95"/>
      <c r="AJ721" s="95"/>
      <c r="AK721" s="95"/>
      <c r="AL721" s="95"/>
      <c r="AM721" s="95"/>
      <c r="AN721" s="95"/>
      <c r="AO721" s="95"/>
      <c r="AP721" s="95"/>
      <c r="AQ721" s="95"/>
      <c r="AR721" s="95"/>
      <c r="AS721" s="95"/>
      <c r="AT721" s="95"/>
      <c r="AU721" s="95"/>
      <c r="AV721" s="95"/>
      <c r="AW721" s="192">
        <f t="shared" ref="AW721:AW784" si="11">I721*J721</f>
        <v>3000</v>
      </c>
    </row>
    <row r="722" spans="1:49" ht="15.75" x14ac:dyDescent="0.25">
      <c r="A722" s="95">
        <v>707</v>
      </c>
      <c r="B722" s="95" t="s">
        <v>1199</v>
      </c>
      <c r="C722" s="95" t="s">
        <v>1038</v>
      </c>
      <c r="D722" s="95" t="s">
        <v>1146</v>
      </c>
      <c r="E722" s="95">
        <v>10</v>
      </c>
      <c r="F722" s="95" t="s">
        <v>1140</v>
      </c>
      <c r="G722" s="95"/>
      <c r="H722" s="95"/>
      <c r="I722" s="175" t="s">
        <v>1146</v>
      </c>
      <c r="J722" s="176">
        <v>10</v>
      </c>
      <c r="K722" s="175" t="s">
        <v>1140</v>
      </c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  <c r="AA722" s="95"/>
      <c r="AB722" s="95"/>
      <c r="AC722" s="95"/>
      <c r="AD722" s="95"/>
      <c r="AE722" s="95"/>
      <c r="AF722" s="95"/>
      <c r="AG722" s="95"/>
      <c r="AH722" s="95"/>
      <c r="AI722" s="95"/>
      <c r="AJ722" s="95"/>
      <c r="AK722" s="95"/>
      <c r="AL722" s="95"/>
      <c r="AM722" s="95"/>
      <c r="AN722" s="95"/>
      <c r="AO722" s="95"/>
      <c r="AP722" s="95"/>
      <c r="AQ722" s="95"/>
      <c r="AR722" s="95"/>
      <c r="AS722" s="95"/>
      <c r="AT722" s="95"/>
      <c r="AU722" s="95"/>
      <c r="AV722" s="95"/>
      <c r="AW722" s="192">
        <f t="shared" si="11"/>
        <v>8000</v>
      </c>
    </row>
    <row r="723" spans="1:49" ht="15.75" x14ac:dyDescent="0.25">
      <c r="A723" s="95">
        <v>708</v>
      </c>
      <c r="B723" s="95" t="s">
        <v>1199</v>
      </c>
      <c r="C723" s="95" t="s">
        <v>1037</v>
      </c>
      <c r="D723" s="95" t="s">
        <v>1027</v>
      </c>
      <c r="E723" s="95">
        <v>6</v>
      </c>
      <c r="F723" s="95" t="s">
        <v>1002</v>
      </c>
      <c r="G723" s="95"/>
      <c r="H723" s="95"/>
      <c r="I723" s="175" t="s">
        <v>1027</v>
      </c>
      <c r="J723" s="176">
        <v>6</v>
      </c>
      <c r="K723" s="175" t="s">
        <v>1002</v>
      </c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  <c r="AA723" s="95"/>
      <c r="AB723" s="95"/>
      <c r="AC723" s="95"/>
      <c r="AD723" s="95"/>
      <c r="AE723" s="95"/>
      <c r="AF723" s="95"/>
      <c r="AG723" s="95"/>
      <c r="AH723" s="95"/>
      <c r="AI723" s="95"/>
      <c r="AJ723" s="95"/>
      <c r="AK723" s="95"/>
      <c r="AL723" s="95"/>
      <c r="AM723" s="95"/>
      <c r="AN723" s="95"/>
      <c r="AO723" s="95"/>
      <c r="AP723" s="95"/>
      <c r="AQ723" s="95"/>
      <c r="AR723" s="95"/>
      <c r="AS723" s="95"/>
      <c r="AT723" s="95"/>
      <c r="AU723" s="95"/>
      <c r="AV723" s="95"/>
      <c r="AW723" s="192">
        <f t="shared" si="11"/>
        <v>9000</v>
      </c>
    </row>
    <row r="724" spans="1:49" ht="15.75" x14ac:dyDescent="0.25">
      <c r="A724" s="95">
        <v>709</v>
      </c>
      <c r="B724" s="95" t="s">
        <v>1199</v>
      </c>
      <c r="C724" s="95" t="s">
        <v>1037</v>
      </c>
      <c r="D724" s="95" t="s">
        <v>1027</v>
      </c>
      <c r="E724" s="95">
        <v>4</v>
      </c>
      <c r="F724" s="95" t="s">
        <v>1012</v>
      </c>
      <c r="G724" s="95"/>
      <c r="H724" s="95"/>
      <c r="I724" s="175" t="s">
        <v>1027</v>
      </c>
      <c r="J724" s="176">
        <v>4</v>
      </c>
      <c r="K724" s="175" t="s">
        <v>1012</v>
      </c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  <c r="AA724" s="95"/>
      <c r="AB724" s="95"/>
      <c r="AC724" s="95"/>
      <c r="AD724" s="95"/>
      <c r="AE724" s="95"/>
      <c r="AF724" s="95"/>
      <c r="AG724" s="95"/>
      <c r="AH724" s="95"/>
      <c r="AI724" s="95"/>
      <c r="AJ724" s="95"/>
      <c r="AK724" s="95"/>
      <c r="AL724" s="95"/>
      <c r="AM724" s="95"/>
      <c r="AN724" s="95"/>
      <c r="AO724" s="95"/>
      <c r="AP724" s="95"/>
      <c r="AQ724" s="95"/>
      <c r="AR724" s="95"/>
      <c r="AS724" s="95"/>
      <c r="AT724" s="95"/>
      <c r="AU724" s="95"/>
      <c r="AV724" s="95"/>
      <c r="AW724" s="192">
        <f t="shared" si="11"/>
        <v>6000</v>
      </c>
    </row>
    <row r="725" spans="1:49" ht="15.75" x14ac:dyDescent="0.25">
      <c r="A725" s="95">
        <v>710</v>
      </c>
      <c r="B725" s="95" t="s">
        <v>1199</v>
      </c>
      <c r="C725" s="95" t="s">
        <v>1116</v>
      </c>
      <c r="D725" s="95" t="s">
        <v>1048</v>
      </c>
      <c r="E725" s="95">
        <v>10</v>
      </c>
      <c r="F725" s="95" t="s">
        <v>1012</v>
      </c>
      <c r="G725" s="95"/>
      <c r="H725" s="95"/>
      <c r="I725" s="175" t="s">
        <v>1048</v>
      </c>
      <c r="J725" s="176">
        <v>10</v>
      </c>
      <c r="K725" s="175" t="s">
        <v>1012</v>
      </c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  <c r="AA725" s="95"/>
      <c r="AB725" s="95"/>
      <c r="AC725" s="95"/>
      <c r="AD725" s="95"/>
      <c r="AE725" s="95"/>
      <c r="AF725" s="95"/>
      <c r="AG725" s="95"/>
      <c r="AH725" s="95"/>
      <c r="AI725" s="95"/>
      <c r="AJ725" s="95"/>
      <c r="AK725" s="95"/>
      <c r="AL725" s="95"/>
      <c r="AM725" s="95"/>
      <c r="AN725" s="95"/>
      <c r="AO725" s="95"/>
      <c r="AP725" s="95"/>
      <c r="AQ725" s="95"/>
      <c r="AR725" s="95"/>
      <c r="AS725" s="95"/>
      <c r="AT725" s="95"/>
      <c r="AU725" s="95"/>
      <c r="AV725" s="95"/>
      <c r="AW725" s="192">
        <f t="shared" si="11"/>
        <v>6000</v>
      </c>
    </row>
    <row r="726" spans="1:49" ht="15.75" x14ac:dyDescent="0.25">
      <c r="A726" s="95">
        <v>711</v>
      </c>
      <c r="B726" s="95" t="s">
        <v>1199</v>
      </c>
      <c r="C726" s="95" t="s">
        <v>997</v>
      </c>
      <c r="D726" s="95" t="s">
        <v>995</v>
      </c>
      <c r="E726" s="95">
        <v>10</v>
      </c>
      <c r="F726" s="95" t="s">
        <v>996</v>
      </c>
      <c r="G726" s="95"/>
      <c r="H726" s="95"/>
      <c r="I726" s="175" t="s">
        <v>995</v>
      </c>
      <c r="J726" s="176">
        <v>10</v>
      </c>
      <c r="K726" s="175" t="s">
        <v>996</v>
      </c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  <c r="AA726" s="95"/>
      <c r="AB726" s="95"/>
      <c r="AC726" s="95"/>
      <c r="AD726" s="95"/>
      <c r="AE726" s="95"/>
      <c r="AF726" s="95"/>
      <c r="AG726" s="95"/>
      <c r="AH726" s="95"/>
      <c r="AI726" s="95"/>
      <c r="AJ726" s="95"/>
      <c r="AK726" s="95"/>
      <c r="AL726" s="95"/>
      <c r="AM726" s="95"/>
      <c r="AN726" s="95"/>
      <c r="AO726" s="95"/>
      <c r="AP726" s="95"/>
      <c r="AQ726" s="95"/>
      <c r="AR726" s="95"/>
      <c r="AS726" s="95"/>
      <c r="AT726" s="95"/>
      <c r="AU726" s="95"/>
      <c r="AV726" s="95"/>
      <c r="AW726" s="192">
        <f t="shared" si="11"/>
        <v>3000</v>
      </c>
    </row>
    <row r="727" spans="1:49" ht="15.75" x14ac:dyDescent="0.25">
      <c r="A727" s="95">
        <v>712</v>
      </c>
      <c r="B727" s="95" t="s">
        <v>1199</v>
      </c>
      <c r="C727" s="95" t="s">
        <v>1018</v>
      </c>
      <c r="D727" s="95" t="s">
        <v>995</v>
      </c>
      <c r="E727" s="95">
        <v>10</v>
      </c>
      <c r="F727" s="95" t="s">
        <v>996</v>
      </c>
      <c r="G727" s="95"/>
      <c r="H727" s="95"/>
      <c r="I727" s="175" t="s">
        <v>995</v>
      </c>
      <c r="J727" s="176">
        <v>10</v>
      </c>
      <c r="K727" s="175" t="s">
        <v>996</v>
      </c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  <c r="AA727" s="95"/>
      <c r="AB727" s="95"/>
      <c r="AC727" s="95"/>
      <c r="AD727" s="95"/>
      <c r="AE727" s="95"/>
      <c r="AF727" s="95"/>
      <c r="AG727" s="95"/>
      <c r="AH727" s="95"/>
      <c r="AI727" s="95"/>
      <c r="AJ727" s="95"/>
      <c r="AK727" s="95"/>
      <c r="AL727" s="95"/>
      <c r="AM727" s="95"/>
      <c r="AN727" s="95"/>
      <c r="AO727" s="95"/>
      <c r="AP727" s="95"/>
      <c r="AQ727" s="95"/>
      <c r="AR727" s="95"/>
      <c r="AS727" s="95"/>
      <c r="AT727" s="95"/>
      <c r="AU727" s="95"/>
      <c r="AV727" s="95"/>
      <c r="AW727" s="192">
        <f t="shared" si="11"/>
        <v>3000</v>
      </c>
    </row>
    <row r="728" spans="1:49" ht="15.75" x14ac:dyDescent="0.25">
      <c r="A728" s="95">
        <v>713</v>
      </c>
      <c r="B728" s="95" t="s">
        <v>1199</v>
      </c>
      <c r="C728" s="95" t="s">
        <v>1062</v>
      </c>
      <c r="D728" s="95" t="s">
        <v>1009</v>
      </c>
      <c r="E728" s="95">
        <v>10</v>
      </c>
      <c r="F728" s="95" t="s">
        <v>1017</v>
      </c>
      <c r="G728" s="95"/>
      <c r="H728" s="95"/>
      <c r="I728" s="175" t="s">
        <v>1009</v>
      </c>
      <c r="J728" s="176">
        <v>10</v>
      </c>
      <c r="K728" s="175" t="s">
        <v>1017</v>
      </c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  <c r="AA728" s="95"/>
      <c r="AB728" s="95"/>
      <c r="AC728" s="95"/>
      <c r="AD728" s="95"/>
      <c r="AE728" s="95"/>
      <c r="AF728" s="95"/>
      <c r="AG728" s="95"/>
      <c r="AH728" s="95"/>
      <c r="AI728" s="95"/>
      <c r="AJ728" s="95"/>
      <c r="AK728" s="95"/>
      <c r="AL728" s="95"/>
      <c r="AM728" s="95"/>
      <c r="AN728" s="95"/>
      <c r="AO728" s="95"/>
      <c r="AP728" s="95"/>
      <c r="AQ728" s="95"/>
      <c r="AR728" s="95"/>
      <c r="AS728" s="95"/>
      <c r="AT728" s="95"/>
      <c r="AU728" s="95"/>
      <c r="AV728" s="95"/>
      <c r="AW728" s="192">
        <f t="shared" si="11"/>
        <v>5000</v>
      </c>
    </row>
    <row r="729" spans="1:49" ht="15.75" x14ac:dyDescent="0.25">
      <c r="A729" s="95">
        <v>714</v>
      </c>
      <c r="B729" s="95" t="s">
        <v>1199</v>
      </c>
      <c r="C729" s="95" t="s">
        <v>302</v>
      </c>
      <c r="D729" s="95" t="s">
        <v>1027</v>
      </c>
      <c r="E729" s="95">
        <v>10</v>
      </c>
      <c r="F729" s="95" t="s">
        <v>1010</v>
      </c>
      <c r="G729" s="95"/>
      <c r="H729" s="95"/>
      <c r="I729" s="175" t="s">
        <v>1027</v>
      </c>
      <c r="J729" s="176">
        <v>10</v>
      </c>
      <c r="K729" s="175" t="s">
        <v>1010</v>
      </c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  <c r="AA729" s="95"/>
      <c r="AB729" s="95"/>
      <c r="AC729" s="95"/>
      <c r="AD729" s="95"/>
      <c r="AE729" s="95"/>
      <c r="AF729" s="95"/>
      <c r="AG729" s="95"/>
      <c r="AH729" s="95"/>
      <c r="AI729" s="95"/>
      <c r="AJ729" s="95"/>
      <c r="AK729" s="95"/>
      <c r="AL729" s="95"/>
      <c r="AM729" s="95"/>
      <c r="AN729" s="95"/>
      <c r="AO729" s="95"/>
      <c r="AP729" s="95"/>
      <c r="AQ729" s="95"/>
      <c r="AR729" s="95"/>
      <c r="AS729" s="95"/>
      <c r="AT729" s="95"/>
      <c r="AU729" s="95"/>
      <c r="AV729" s="95"/>
      <c r="AW729" s="192">
        <f t="shared" si="11"/>
        <v>15000</v>
      </c>
    </row>
    <row r="730" spans="1:49" ht="15.75" x14ac:dyDescent="0.25">
      <c r="A730" s="95">
        <v>715</v>
      </c>
      <c r="B730" s="95" t="s">
        <v>1199</v>
      </c>
      <c r="C730" s="95" t="s">
        <v>1030</v>
      </c>
      <c r="D730" s="95" t="s">
        <v>989</v>
      </c>
      <c r="E730" s="95">
        <v>20</v>
      </c>
      <c r="F730" s="95" t="s">
        <v>1201</v>
      </c>
      <c r="G730" s="95"/>
      <c r="H730" s="95"/>
      <c r="I730" s="175" t="s">
        <v>989</v>
      </c>
      <c r="J730" s="176">
        <v>20</v>
      </c>
      <c r="K730" s="175" t="s">
        <v>1201</v>
      </c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  <c r="AA730" s="95"/>
      <c r="AB730" s="95"/>
      <c r="AC730" s="95"/>
      <c r="AD730" s="95"/>
      <c r="AE730" s="95"/>
      <c r="AF730" s="95"/>
      <c r="AG730" s="95"/>
      <c r="AH730" s="95"/>
      <c r="AI730" s="95"/>
      <c r="AJ730" s="95"/>
      <c r="AK730" s="95"/>
      <c r="AL730" s="95"/>
      <c r="AM730" s="95"/>
      <c r="AN730" s="95"/>
      <c r="AO730" s="95"/>
      <c r="AP730" s="95"/>
      <c r="AQ730" s="95"/>
      <c r="AR730" s="95"/>
      <c r="AS730" s="95"/>
      <c r="AT730" s="95"/>
      <c r="AU730" s="95"/>
      <c r="AV730" s="95"/>
      <c r="AW730" s="192">
        <f t="shared" si="11"/>
        <v>80000</v>
      </c>
    </row>
    <row r="731" spans="1:49" ht="15.75" x14ac:dyDescent="0.25">
      <c r="A731" s="95">
        <v>716</v>
      </c>
      <c r="B731" s="95" t="s">
        <v>1199</v>
      </c>
      <c r="C731" s="95" t="s">
        <v>1025</v>
      </c>
      <c r="D731" s="95" t="s">
        <v>1026</v>
      </c>
      <c r="E731" s="95">
        <v>1</v>
      </c>
      <c r="F731" s="95" t="s">
        <v>1026</v>
      </c>
      <c r="G731" s="95"/>
      <c r="H731" s="95"/>
      <c r="I731" s="175" t="s">
        <v>1026</v>
      </c>
      <c r="J731" s="176">
        <v>1</v>
      </c>
      <c r="K731" s="175" t="s">
        <v>1026</v>
      </c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  <c r="AA731" s="95"/>
      <c r="AB731" s="95"/>
      <c r="AC731" s="95"/>
      <c r="AD731" s="95"/>
      <c r="AE731" s="95"/>
      <c r="AF731" s="95"/>
      <c r="AG731" s="95"/>
      <c r="AH731" s="95"/>
      <c r="AI731" s="95"/>
      <c r="AJ731" s="95"/>
      <c r="AK731" s="95"/>
      <c r="AL731" s="95"/>
      <c r="AM731" s="95"/>
      <c r="AN731" s="95"/>
      <c r="AO731" s="95"/>
      <c r="AP731" s="95"/>
      <c r="AQ731" s="95"/>
      <c r="AR731" s="95"/>
      <c r="AS731" s="95"/>
      <c r="AT731" s="95"/>
      <c r="AU731" s="95"/>
      <c r="AV731" s="95"/>
      <c r="AW731" s="192">
        <f t="shared" si="11"/>
        <v>15700</v>
      </c>
    </row>
    <row r="732" spans="1:49" ht="15.75" x14ac:dyDescent="0.25">
      <c r="A732" s="95">
        <v>717</v>
      </c>
      <c r="B732" s="95" t="s">
        <v>1199</v>
      </c>
      <c r="C732" s="95" t="s">
        <v>1047</v>
      </c>
      <c r="D732" s="95" t="s">
        <v>1048</v>
      </c>
      <c r="E732" s="95">
        <v>10</v>
      </c>
      <c r="F732" s="95" t="s">
        <v>1012</v>
      </c>
      <c r="G732" s="95"/>
      <c r="H732" s="95"/>
      <c r="I732" s="175" t="s">
        <v>1048</v>
      </c>
      <c r="J732" s="176">
        <v>10</v>
      </c>
      <c r="K732" s="175" t="s">
        <v>1012</v>
      </c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  <c r="AA732" s="95"/>
      <c r="AB732" s="95"/>
      <c r="AC732" s="95"/>
      <c r="AD732" s="95"/>
      <c r="AE732" s="95"/>
      <c r="AF732" s="95"/>
      <c r="AG732" s="95"/>
      <c r="AH732" s="95"/>
      <c r="AI732" s="95"/>
      <c r="AJ732" s="95"/>
      <c r="AK732" s="95"/>
      <c r="AL732" s="95"/>
      <c r="AM732" s="95"/>
      <c r="AN732" s="95"/>
      <c r="AO732" s="95"/>
      <c r="AP732" s="95"/>
      <c r="AQ732" s="95"/>
      <c r="AR732" s="95"/>
      <c r="AS732" s="95"/>
      <c r="AT732" s="95"/>
      <c r="AU732" s="95"/>
      <c r="AV732" s="95"/>
      <c r="AW732" s="192">
        <f t="shared" si="11"/>
        <v>6000</v>
      </c>
    </row>
    <row r="733" spans="1:49" ht="15.75" x14ac:dyDescent="0.25">
      <c r="A733" s="95">
        <v>718</v>
      </c>
      <c r="B733" s="95" t="s">
        <v>1199</v>
      </c>
      <c r="C733" s="95" t="s">
        <v>1013</v>
      </c>
      <c r="D733" s="95" t="s">
        <v>1014</v>
      </c>
      <c r="E733" s="95">
        <v>10</v>
      </c>
      <c r="F733" s="95" t="s">
        <v>1015</v>
      </c>
      <c r="G733" s="95"/>
      <c r="H733" s="95"/>
      <c r="I733" s="175" t="s">
        <v>1014</v>
      </c>
      <c r="J733" s="176">
        <v>10</v>
      </c>
      <c r="K733" s="175" t="s">
        <v>1015</v>
      </c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  <c r="AA733" s="95"/>
      <c r="AB733" s="95"/>
      <c r="AC733" s="95"/>
      <c r="AD733" s="95"/>
      <c r="AE733" s="95"/>
      <c r="AF733" s="95"/>
      <c r="AG733" s="95"/>
      <c r="AH733" s="95"/>
      <c r="AI733" s="95"/>
      <c r="AJ733" s="95"/>
      <c r="AK733" s="95"/>
      <c r="AL733" s="95"/>
      <c r="AM733" s="95"/>
      <c r="AN733" s="95"/>
      <c r="AO733" s="95"/>
      <c r="AP733" s="95"/>
      <c r="AQ733" s="95"/>
      <c r="AR733" s="95"/>
      <c r="AS733" s="95"/>
      <c r="AT733" s="95"/>
      <c r="AU733" s="95"/>
      <c r="AV733" s="95"/>
      <c r="AW733" s="192">
        <f t="shared" si="11"/>
        <v>25000</v>
      </c>
    </row>
    <row r="734" spans="1:49" ht="15.75" x14ac:dyDescent="0.25">
      <c r="A734" s="95">
        <v>719</v>
      </c>
      <c r="B734" s="95" t="s">
        <v>1199</v>
      </c>
      <c r="C734" s="95" t="s">
        <v>1016</v>
      </c>
      <c r="D734" s="95" t="s">
        <v>1009</v>
      </c>
      <c r="E734" s="95">
        <v>10</v>
      </c>
      <c r="F734" s="95" t="s">
        <v>1017</v>
      </c>
      <c r="G734" s="95"/>
      <c r="H734" s="95"/>
      <c r="I734" s="175" t="s">
        <v>1009</v>
      </c>
      <c r="J734" s="176">
        <v>10</v>
      </c>
      <c r="K734" s="175" t="s">
        <v>1017</v>
      </c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  <c r="AA734" s="95"/>
      <c r="AB734" s="95"/>
      <c r="AC734" s="95"/>
      <c r="AD734" s="95"/>
      <c r="AE734" s="95"/>
      <c r="AF734" s="95"/>
      <c r="AG734" s="95"/>
      <c r="AH734" s="95"/>
      <c r="AI734" s="95"/>
      <c r="AJ734" s="95"/>
      <c r="AK734" s="95"/>
      <c r="AL734" s="95"/>
      <c r="AM734" s="95"/>
      <c r="AN734" s="95"/>
      <c r="AO734" s="95"/>
      <c r="AP734" s="95"/>
      <c r="AQ734" s="95"/>
      <c r="AR734" s="95"/>
      <c r="AS734" s="95"/>
      <c r="AT734" s="95"/>
      <c r="AU734" s="95"/>
      <c r="AV734" s="95"/>
      <c r="AW734" s="192">
        <f t="shared" si="11"/>
        <v>5000</v>
      </c>
    </row>
    <row r="735" spans="1:49" ht="15.75" x14ac:dyDescent="0.25">
      <c r="A735" s="95">
        <v>720</v>
      </c>
      <c r="B735" s="95" t="s">
        <v>1199</v>
      </c>
      <c r="C735" s="95" t="s">
        <v>1041</v>
      </c>
      <c r="D735" s="95" t="s">
        <v>1202</v>
      </c>
      <c r="E735" s="95">
        <v>1</v>
      </c>
      <c r="F735" s="95" t="s">
        <v>1202</v>
      </c>
      <c r="G735" s="95"/>
      <c r="H735" s="95"/>
      <c r="I735" s="175" t="s">
        <v>1202</v>
      </c>
      <c r="J735" s="176">
        <v>1</v>
      </c>
      <c r="K735" s="175" t="s">
        <v>1202</v>
      </c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  <c r="AA735" s="95"/>
      <c r="AB735" s="95"/>
      <c r="AC735" s="95"/>
      <c r="AD735" s="95"/>
      <c r="AE735" s="95"/>
      <c r="AF735" s="95"/>
      <c r="AG735" s="95"/>
      <c r="AH735" s="95"/>
      <c r="AI735" s="95"/>
      <c r="AJ735" s="95"/>
      <c r="AK735" s="95"/>
      <c r="AL735" s="95"/>
      <c r="AM735" s="95"/>
      <c r="AN735" s="95"/>
      <c r="AO735" s="95"/>
      <c r="AP735" s="95"/>
      <c r="AQ735" s="95"/>
      <c r="AR735" s="95"/>
      <c r="AS735" s="95"/>
      <c r="AT735" s="95"/>
      <c r="AU735" s="95"/>
      <c r="AV735" s="95"/>
      <c r="AW735" s="192">
        <f t="shared" si="11"/>
        <v>14100</v>
      </c>
    </row>
    <row r="736" spans="1:49" ht="15.75" x14ac:dyDescent="0.25">
      <c r="A736" s="95">
        <v>721</v>
      </c>
      <c r="B736" s="95" t="s">
        <v>1199</v>
      </c>
      <c r="C736" s="95" t="s">
        <v>1068</v>
      </c>
      <c r="D736" s="95" t="s">
        <v>995</v>
      </c>
      <c r="E736" s="95">
        <v>10</v>
      </c>
      <c r="F736" s="95" t="s">
        <v>996</v>
      </c>
      <c r="G736" s="95"/>
      <c r="H736" s="95"/>
      <c r="I736" s="175" t="s">
        <v>995</v>
      </c>
      <c r="J736" s="176">
        <v>10</v>
      </c>
      <c r="K736" s="175" t="s">
        <v>996</v>
      </c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  <c r="AA736" s="95"/>
      <c r="AB736" s="95"/>
      <c r="AC736" s="95"/>
      <c r="AD736" s="95"/>
      <c r="AE736" s="95"/>
      <c r="AF736" s="95"/>
      <c r="AG736" s="95"/>
      <c r="AH736" s="95"/>
      <c r="AI736" s="95"/>
      <c r="AJ736" s="95"/>
      <c r="AK736" s="95"/>
      <c r="AL736" s="95"/>
      <c r="AM736" s="95"/>
      <c r="AN736" s="95"/>
      <c r="AO736" s="95"/>
      <c r="AP736" s="95"/>
      <c r="AQ736" s="95"/>
      <c r="AR736" s="95"/>
      <c r="AS736" s="95"/>
      <c r="AT736" s="95"/>
      <c r="AU736" s="95"/>
      <c r="AV736" s="95"/>
      <c r="AW736" s="192">
        <f t="shared" si="11"/>
        <v>3000</v>
      </c>
    </row>
    <row r="737" spans="1:49" ht="15.75" x14ac:dyDescent="0.25">
      <c r="A737" s="95">
        <v>722</v>
      </c>
      <c r="B737" s="95" t="s">
        <v>1199</v>
      </c>
      <c r="C737" s="95" t="s">
        <v>1080</v>
      </c>
      <c r="D737" s="95" t="s">
        <v>995</v>
      </c>
      <c r="E737" s="95">
        <v>10</v>
      </c>
      <c r="F737" s="95" t="s">
        <v>996</v>
      </c>
      <c r="G737" s="95"/>
      <c r="H737" s="95"/>
      <c r="I737" s="175" t="s">
        <v>995</v>
      </c>
      <c r="J737" s="176">
        <v>10</v>
      </c>
      <c r="K737" s="175" t="s">
        <v>996</v>
      </c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  <c r="AA737" s="95"/>
      <c r="AB737" s="95"/>
      <c r="AC737" s="95"/>
      <c r="AD737" s="95"/>
      <c r="AE737" s="95"/>
      <c r="AF737" s="95"/>
      <c r="AG737" s="95"/>
      <c r="AH737" s="95"/>
      <c r="AI737" s="95"/>
      <c r="AJ737" s="95"/>
      <c r="AK737" s="95"/>
      <c r="AL737" s="95"/>
      <c r="AM737" s="95"/>
      <c r="AN737" s="95"/>
      <c r="AO737" s="95"/>
      <c r="AP737" s="95"/>
      <c r="AQ737" s="95"/>
      <c r="AR737" s="95"/>
      <c r="AS737" s="95"/>
      <c r="AT737" s="95"/>
      <c r="AU737" s="95"/>
      <c r="AV737" s="95"/>
      <c r="AW737" s="192">
        <f t="shared" si="11"/>
        <v>3000</v>
      </c>
    </row>
    <row r="738" spans="1:49" ht="15.75" x14ac:dyDescent="0.25">
      <c r="A738" s="95">
        <v>723</v>
      </c>
      <c r="B738" s="95" t="s">
        <v>1199</v>
      </c>
      <c r="C738" s="95" t="s">
        <v>1030</v>
      </c>
      <c r="D738" s="95" t="s">
        <v>989</v>
      </c>
      <c r="E738" s="95">
        <v>15</v>
      </c>
      <c r="F738" s="95" t="s">
        <v>1203</v>
      </c>
      <c r="G738" s="95"/>
      <c r="H738" s="95"/>
      <c r="I738" s="175" t="s">
        <v>989</v>
      </c>
      <c r="J738" s="176">
        <v>15</v>
      </c>
      <c r="K738" s="175" t="s">
        <v>1203</v>
      </c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  <c r="AA738" s="95"/>
      <c r="AB738" s="95"/>
      <c r="AC738" s="95"/>
      <c r="AD738" s="95"/>
      <c r="AE738" s="95"/>
      <c r="AF738" s="95"/>
      <c r="AG738" s="95"/>
      <c r="AH738" s="95"/>
      <c r="AI738" s="95"/>
      <c r="AJ738" s="95"/>
      <c r="AK738" s="95"/>
      <c r="AL738" s="95"/>
      <c r="AM738" s="95"/>
      <c r="AN738" s="95"/>
      <c r="AO738" s="95"/>
      <c r="AP738" s="95"/>
      <c r="AQ738" s="95"/>
      <c r="AR738" s="95"/>
      <c r="AS738" s="95"/>
      <c r="AT738" s="95"/>
      <c r="AU738" s="95"/>
      <c r="AV738" s="95"/>
      <c r="AW738" s="192">
        <f t="shared" si="11"/>
        <v>60000</v>
      </c>
    </row>
    <row r="739" spans="1:49" ht="15.75" x14ac:dyDescent="0.25">
      <c r="A739" s="95">
        <v>724</v>
      </c>
      <c r="B739" s="95" t="s">
        <v>1199</v>
      </c>
      <c r="C739" s="95" t="s">
        <v>1135</v>
      </c>
      <c r="D739" s="95" t="s">
        <v>995</v>
      </c>
      <c r="E739" s="95">
        <v>30</v>
      </c>
      <c r="F739" s="95" t="s">
        <v>1002</v>
      </c>
      <c r="G739" s="95"/>
      <c r="H739" s="95"/>
      <c r="I739" s="175" t="s">
        <v>995</v>
      </c>
      <c r="J739" s="176">
        <v>30</v>
      </c>
      <c r="K739" s="175" t="s">
        <v>1002</v>
      </c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  <c r="AA739" s="95"/>
      <c r="AB739" s="95"/>
      <c r="AC739" s="95"/>
      <c r="AD739" s="95"/>
      <c r="AE739" s="95"/>
      <c r="AF739" s="95"/>
      <c r="AG739" s="95"/>
      <c r="AH739" s="95"/>
      <c r="AI739" s="95"/>
      <c r="AJ739" s="95"/>
      <c r="AK739" s="95"/>
      <c r="AL739" s="95"/>
      <c r="AM739" s="95"/>
      <c r="AN739" s="95"/>
      <c r="AO739" s="95"/>
      <c r="AP739" s="95"/>
      <c r="AQ739" s="95"/>
      <c r="AR739" s="95"/>
      <c r="AS739" s="95"/>
      <c r="AT739" s="95"/>
      <c r="AU739" s="95"/>
      <c r="AV739" s="95"/>
      <c r="AW739" s="192">
        <f t="shared" si="11"/>
        <v>9000</v>
      </c>
    </row>
    <row r="740" spans="1:49" ht="15.75" x14ac:dyDescent="0.25">
      <c r="A740" s="95">
        <v>725</v>
      </c>
      <c r="B740" s="95" t="s">
        <v>1199</v>
      </c>
      <c r="C740" s="95" t="s">
        <v>1011</v>
      </c>
      <c r="D740" s="95" t="s">
        <v>999</v>
      </c>
      <c r="E740" s="95">
        <v>90</v>
      </c>
      <c r="F740" s="95" t="s">
        <v>1075</v>
      </c>
      <c r="G740" s="95"/>
      <c r="H740" s="95"/>
      <c r="I740" s="175" t="s">
        <v>999</v>
      </c>
      <c r="J740" s="176">
        <v>90</v>
      </c>
      <c r="K740" s="175" t="s">
        <v>1075</v>
      </c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  <c r="AA740" s="95"/>
      <c r="AB740" s="95"/>
      <c r="AC740" s="95"/>
      <c r="AD740" s="95"/>
      <c r="AE740" s="95"/>
      <c r="AF740" s="95"/>
      <c r="AG740" s="95"/>
      <c r="AH740" s="95"/>
      <c r="AI740" s="95"/>
      <c r="AJ740" s="95"/>
      <c r="AK740" s="95"/>
      <c r="AL740" s="95"/>
      <c r="AM740" s="95"/>
      <c r="AN740" s="95"/>
      <c r="AO740" s="95"/>
      <c r="AP740" s="95"/>
      <c r="AQ740" s="95"/>
      <c r="AR740" s="95"/>
      <c r="AS740" s="95"/>
      <c r="AT740" s="95"/>
      <c r="AU740" s="95"/>
      <c r="AV740" s="95"/>
      <c r="AW740" s="192">
        <f t="shared" si="11"/>
        <v>18000</v>
      </c>
    </row>
    <row r="741" spans="1:49" ht="15.75" x14ac:dyDescent="0.25">
      <c r="A741" s="95">
        <v>726</v>
      </c>
      <c r="B741" s="95" t="s">
        <v>1199</v>
      </c>
      <c r="C741" s="95" t="s">
        <v>997</v>
      </c>
      <c r="D741" s="95" t="s">
        <v>995</v>
      </c>
      <c r="E741" s="95">
        <v>10</v>
      </c>
      <c r="F741" s="95" t="s">
        <v>996</v>
      </c>
      <c r="G741" s="95"/>
      <c r="H741" s="95"/>
      <c r="I741" s="175" t="s">
        <v>995</v>
      </c>
      <c r="J741" s="176">
        <v>10</v>
      </c>
      <c r="K741" s="175" t="s">
        <v>996</v>
      </c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  <c r="AA741" s="95"/>
      <c r="AB741" s="95"/>
      <c r="AC741" s="95"/>
      <c r="AD741" s="95"/>
      <c r="AE741" s="95"/>
      <c r="AF741" s="95"/>
      <c r="AG741" s="95"/>
      <c r="AH741" s="95"/>
      <c r="AI741" s="95"/>
      <c r="AJ741" s="95"/>
      <c r="AK741" s="95"/>
      <c r="AL741" s="95"/>
      <c r="AM741" s="95"/>
      <c r="AN741" s="95"/>
      <c r="AO741" s="95"/>
      <c r="AP741" s="95"/>
      <c r="AQ741" s="95"/>
      <c r="AR741" s="95"/>
      <c r="AS741" s="95"/>
      <c r="AT741" s="95"/>
      <c r="AU741" s="95"/>
      <c r="AV741" s="95"/>
      <c r="AW741" s="192">
        <f t="shared" si="11"/>
        <v>3000</v>
      </c>
    </row>
    <row r="742" spans="1:49" ht="15.75" x14ac:dyDescent="0.25">
      <c r="A742" s="95">
        <v>727</v>
      </c>
      <c r="B742" s="95" t="s">
        <v>1199</v>
      </c>
      <c r="C742" s="95" t="s">
        <v>994</v>
      </c>
      <c r="D742" s="95" t="s">
        <v>995</v>
      </c>
      <c r="E742" s="95">
        <v>10</v>
      </c>
      <c r="F742" s="95" t="s">
        <v>996</v>
      </c>
      <c r="G742" s="95"/>
      <c r="H742" s="95"/>
      <c r="I742" s="175" t="s">
        <v>995</v>
      </c>
      <c r="J742" s="176">
        <v>10</v>
      </c>
      <c r="K742" s="175" t="s">
        <v>996</v>
      </c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  <c r="AA742" s="95"/>
      <c r="AB742" s="95"/>
      <c r="AC742" s="95"/>
      <c r="AD742" s="95"/>
      <c r="AE742" s="95"/>
      <c r="AF742" s="95"/>
      <c r="AG742" s="95"/>
      <c r="AH742" s="95"/>
      <c r="AI742" s="95"/>
      <c r="AJ742" s="95"/>
      <c r="AK742" s="95"/>
      <c r="AL742" s="95"/>
      <c r="AM742" s="95"/>
      <c r="AN742" s="95"/>
      <c r="AO742" s="95"/>
      <c r="AP742" s="95"/>
      <c r="AQ742" s="95"/>
      <c r="AR742" s="95"/>
      <c r="AS742" s="95"/>
      <c r="AT742" s="95"/>
      <c r="AU742" s="95"/>
      <c r="AV742" s="95"/>
      <c r="AW742" s="192">
        <f t="shared" si="11"/>
        <v>3000</v>
      </c>
    </row>
    <row r="743" spans="1:49" ht="15.75" x14ac:dyDescent="0.25">
      <c r="A743" s="95">
        <v>728</v>
      </c>
      <c r="B743" s="95" t="s">
        <v>1199</v>
      </c>
      <c r="C743" s="95" t="s">
        <v>998</v>
      </c>
      <c r="D743" s="95" t="s">
        <v>999</v>
      </c>
      <c r="E743" s="95">
        <v>6</v>
      </c>
      <c r="F743" s="95" t="s">
        <v>985</v>
      </c>
      <c r="G743" s="95"/>
      <c r="H743" s="95"/>
      <c r="I743" s="175" t="s">
        <v>999</v>
      </c>
      <c r="J743" s="176">
        <v>6</v>
      </c>
      <c r="K743" s="175" t="s">
        <v>985</v>
      </c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  <c r="AA743" s="95"/>
      <c r="AB743" s="95"/>
      <c r="AC743" s="95"/>
      <c r="AD743" s="95"/>
      <c r="AE743" s="95"/>
      <c r="AF743" s="95"/>
      <c r="AG743" s="95"/>
      <c r="AH743" s="95"/>
      <c r="AI743" s="95"/>
      <c r="AJ743" s="95"/>
      <c r="AK743" s="95"/>
      <c r="AL743" s="95"/>
      <c r="AM743" s="95"/>
      <c r="AN743" s="95"/>
      <c r="AO743" s="95"/>
      <c r="AP743" s="95"/>
      <c r="AQ743" s="95"/>
      <c r="AR743" s="95"/>
      <c r="AS743" s="95"/>
      <c r="AT743" s="95"/>
      <c r="AU743" s="95"/>
      <c r="AV743" s="95"/>
      <c r="AW743" s="192">
        <f t="shared" si="11"/>
        <v>1200</v>
      </c>
    </row>
    <row r="744" spans="1:49" ht="15.75" x14ac:dyDescent="0.25">
      <c r="A744" s="95">
        <v>729</v>
      </c>
      <c r="B744" s="95" t="s">
        <v>1199</v>
      </c>
      <c r="C744" s="95" t="s">
        <v>1116</v>
      </c>
      <c r="D744" s="95" t="s">
        <v>1048</v>
      </c>
      <c r="E744" s="95">
        <v>10</v>
      </c>
      <c r="F744" s="95" t="s">
        <v>1012</v>
      </c>
      <c r="G744" s="95"/>
      <c r="H744" s="95"/>
      <c r="I744" s="175" t="s">
        <v>1048</v>
      </c>
      <c r="J744" s="176">
        <v>10</v>
      </c>
      <c r="K744" s="175" t="s">
        <v>1012</v>
      </c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  <c r="AA744" s="95"/>
      <c r="AB744" s="95"/>
      <c r="AC744" s="95"/>
      <c r="AD744" s="95"/>
      <c r="AE744" s="95"/>
      <c r="AF744" s="95"/>
      <c r="AG744" s="95"/>
      <c r="AH744" s="95"/>
      <c r="AI744" s="95"/>
      <c r="AJ744" s="95"/>
      <c r="AK744" s="95"/>
      <c r="AL744" s="95"/>
      <c r="AM744" s="95"/>
      <c r="AN744" s="95"/>
      <c r="AO744" s="95"/>
      <c r="AP744" s="95"/>
      <c r="AQ744" s="95"/>
      <c r="AR744" s="95"/>
      <c r="AS744" s="95"/>
      <c r="AT744" s="95"/>
      <c r="AU744" s="95"/>
      <c r="AV744" s="95"/>
      <c r="AW744" s="192">
        <f t="shared" si="11"/>
        <v>6000</v>
      </c>
    </row>
    <row r="745" spans="1:49" ht="15.75" x14ac:dyDescent="0.25">
      <c r="A745" s="95">
        <v>730</v>
      </c>
      <c r="B745" s="95" t="s">
        <v>1199</v>
      </c>
      <c r="C745" s="95" t="s">
        <v>991</v>
      </c>
      <c r="D745" s="95" t="s">
        <v>1069</v>
      </c>
      <c r="E745" s="95">
        <v>10</v>
      </c>
      <c r="F745" s="95" t="s">
        <v>1075</v>
      </c>
      <c r="G745" s="95"/>
      <c r="H745" s="95"/>
      <c r="I745" s="175" t="s">
        <v>1069</v>
      </c>
      <c r="J745" s="176">
        <v>10</v>
      </c>
      <c r="K745" s="175" t="s">
        <v>1075</v>
      </c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  <c r="AA745" s="95"/>
      <c r="AB745" s="95"/>
      <c r="AC745" s="95"/>
      <c r="AD745" s="95"/>
      <c r="AE745" s="95"/>
      <c r="AF745" s="95"/>
      <c r="AG745" s="95"/>
      <c r="AH745" s="95"/>
      <c r="AI745" s="95"/>
      <c r="AJ745" s="95"/>
      <c r="AK745" s="95"/>
      <c r="AL745" s="95"/>
      <c r="AM745" s="95"/>
      <c r="AN745" s="95"/>
      <c r="AO745" s="95"/>
      <c r="AP745" s="95"/>
      <c r="AQ745" s="95"/>
      <c r="AR745" s="95"/>
      <c r="AS745" s="95"/>
      <c r="AT745" s="95"/>
      <c r="AU745" s="95"/>
      <c r="AV745" s="95"/>
      <c r="AW745" s="192">
        <f t="shared" si="11"/>
        <v>18000</v>
      </c>
    </row>
    <row r="746" spans="1:49" ht="15.75" x14ac:dyDescent="0.25">
      <c r="A746" s="95">
        <v>731</v>
      </c>
      <c r="B746" s="95" t="s">
        <v>1199</v>
      </c>
      <c r="C746" s="95" t="s">
        <v>1162</v>
      </c>
      <c r="D746" s="95" t="s">
        <v>1061</v>
      </c>
      <c r="E746" s="95">
        <v>1</v>
      </c>
      <c r="F746" s="95" t="s">
        <v>1061</v>
      </c>
      <c r="G746" s="95"/>
      <c r="H746" s="95"/>
      <c r="I746" s="175" t="s">
        <v>1061</v>
      </c>
      <c r="J746" s="176">
        <v>1</v>
      </c>
      <c r="K746" s="175" t="s">
        <v>1061</v>
      </c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  <c r="AA746" s="95"/>
      <c r="AB746" s="95"/>
      <c r="AC746" s="95"/>
      <c r="AD746" s="95"/>
      <c r="AE746" s="95"/>
      <c r="AF746" s="95"/>
      <c r="AG746" s="95"/>
      <c r="AH746" s="95"/>
      <c r="AI746" s="95"/>
      <c r="AJ746" s="95"/>
      <c r="AK746" s="95"/>
      <c r="AL746" s="95"/>
      <c r="AM746" s="95"/>
      <c r="AN746" s="95"/>
      <c r="AO746" s="95"/>
      <c r="AP746" s="95"/>
      <c r="AQ746" s="95"/>
      <c r="AR746" s="95"/>
      <c r="AS746" s="95"/>
      <c r="AT746" s="95"/>
      <c r="AU746" s="95"/>
      <c r="AV746" s="95"/>
      <c r="AW746" s="192">
        <f t="shared" si="11"/>
        <v>5400</v>
      </c>
    </row>
    <row r="747" spans="1:49" ht="15.75" x14ac:dyDescent="0.25">
      <c r="A747" s="95">
        <v>732</v>
      </c>
      <c r="B747" s="95" t="s">
        <v>1199</v>
      </c>
      <c r="C747" s="95" t="s">
        <v>1018</v>
      </c>
      <c r="D747" s="95" t="s">
        <v>995</v>
      </c>
      <c r="E747" s="95">
        <v>10</v>
      </c>
      <c r="F747" s="95" t="s">
        <v>996</v>
      </c>
      <c r="G747" s="95"/>
      <c r="H747" s="95"/>
      <c r="I747" s="175" t="s">
        <v>995</v>
      </c>
      <c r="J747" s="176">
        <v>10</v>
      </c>
      <c r="K747" s="175" t="s">
        <v>996</v>
      </c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  <c r="AA747" s="95"/>
      <c r="AB747" s="95"/>
      <c r="AC747" s="95"/>
      <c r="AD747" s="95"/>
      <c r="AE747" s="95"/>
      <c r="AF747" s="95"/>
      <c r="AG747" s="95"/>
      <c r="AH747" s="95"/>
      <c r="AI747" s="95"/>
      <c r="AJ747" s="95"/>
      <c r="AK747" s="95"/>
      <c r="AL747" s="95"/>
      <c r="AM747" s="95"/>
      <c r="AN747" s="95"/>
      <c r="AO747" s="95"/>
      <c r="AP747" s="95"/>
      <c r="AQ747" s="95"/>
      <c r="AR747" s="95"/>
      <c r="AS747" s="95"/>
      <c r="AT747" s="95"/>
      <c r="AU747" s="95"/>
      <c r="AV747" s="95"/>
      <c r="AW747" s="192">
        <f t="shared" si="11"/>
        <v>3000</v>
      </c>
    </row>
    <row r="748" spans="1:49" ht="15.75" x14ac:dyDescent="0.25">
      <c r="A748" s="95">
        <v>733</v>
      </c>
      <c r="B748" s="95" t="s">
        <v>1199</v>
      </c>
      <c r="C748" s="95" t="s">
        <v>994</v>
      </c>
      <c r="D748" s="95" t="s">
        <v>995</v>
      </c>
      <c r="E748" s="95">
        <v>10</v>
      </c>
      <c r="F748" s="95" t="s">
        <v>996</v>
      </c>
      <c r="G748" s="95"/>
      <c r="H748" s="95"/>
      <c r="I748" s="175" t="s">
        <v>995</v>
      </c>
      <c r="J748" s="176">
        <v>10</v>
      </c>
      <c r="K748" s="175" t="s">
        <v>996</v>
      </c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  <c r="AA748" s="95"/>
      <c r="AB748" s="95"/>
      <c r="AC748" s="95"/>
      <c r="AD748" s="95"/>
      <c r="AE748" s="95"/>
      <c r="AF748" s="95"/>
      <c r="AG748" s="95"/>
      <c r="AH748" s="95"/>
      <c r="AI748" s="95"/>
      <c r="AJ748" s="95"/>
      <c r="AK748" s="95"/>
      <c r="AL748" s="95"/>
      <c r="AM748" s="95"/>
      <c r="AN748" s="95"/>
      <c r="AO748" s="95"/>
      <c r="AP748" s="95"/>
      <c r="AQ748" s="95"/>
      <c r="AR748" s="95"/>
      <c r="AS748" s="95"/>
      <c r="AT748" s="95"/>
      <c r="AU748" s="95"/>
      <c r="AV748" s="95"/>
      <c r="AW748" s="192">
        <f t="shared" si="11"/>
        <v>3000</v>
      </c>
    </row>
    <row r="749" spans="1:49" ht="15.75" x14ac:dyDescent="0.25">
      <c r="A749" s="95">
        <v>734</v>
      </c>
      <c r="B749" s="95" t="s">
        <v>1199</v>
      </c>
      <c r="C749" s="95" t="s">
        <v>990</v>
      </c>
      <c r="D749" s="95" t="s">
        <v>988</v>
      </c>
      <c r="E749" s="95">
        <v>10</v>
      </c>
      <c r="F749" s="95" t="s">
        <v>989</v>
      </c>
      <c r="G749" s="95"/>
      <c r="H749" s="95"/>
      <c r="I749" s="175" t="s">
        <v>988</v>
      </c>
      <c r="J749" s="176">
        <v>10</v>
      </c>
      <c r="K749" s="175" t="s">
        <v>989</v>
      </c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  <c r="AA749" s="95"/>
      <c r="AB749" s="95"/>
      <c r="AC749" s="95"/>
      <c r="AD749" s="95"/>
      <c r="AE749" s="95"/>
      <c r="AF749" s="95"/>
      <c r="AG749" s="95"/>
      <c r="AH749" s="95"/>
      <c r="AI749" s="95"/>
      <c r="AJ749" s="95"/>
      <c r="AK749" s="95"/>
      <c r="AL749" s="95"/>
      <c r="AM749" s="95"/>
      <c r="AN749" s="95"/>
      <c r="AO749" s="95"/>
      <c r="AP749" s="95"/>
      <c r="AQ749" s="95"/>
      <c r="AR749" s="95"/>
      <c r="AS749" s="95"/>
      <c r="AT749" s="95"/>
      <c r="AU749" s="95"/>
      <c r="AV749" s="95"/>
      <c r="AW749" s="192">
        <f t="shared" si="11"/>
        <v>4000</v>
      </c>
    </row>
    <row r="750" spans="1:49" ht="15.75" x14ac:dyDescent="0.25">
      <c r="A750" s="95">
        <v>735</v>
      </c>
      <c r="B750" s="95" t="s">
        <v>1199</v>
      </c>
      <c r="C750" s="95" t="s">
        <v>991</v>
      </c>
      <c r="D750" s="95" t="s">
        <v>1069</v>
      </c>
      <c r="E750" s="95">
        <v>14</v>
      </c>
      <c r="F750" s="95" t="s">
        <v>1204</v>
      </c>
      <c r="G750" s="95"/>
      <c r="H750" s="95"/>
      <c r="I750" s="175" t="s">
        <v>1069</v>
      </c>
      <c r="J750" s="176">
        <v>14</v>
      </c>
      <c r="K750" s="175" t="s">
        <v>1204</v>
      </c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  <c r="AA750" s="95"/>
      <c r="AB750" s="95"/>
      <c r="AC750" s="95"/>
      <c r="AD750" s="95"/>
      <c r="AE750" s="95"/>
      <c r="AF750" s="95"/>
      <c r="AG750" s="95"/>
      <c r="AH750" s="95"/>
      <c r="AI750" s="95"/>
      <c r="AJ750" s="95"/>
      <c r="AK750" s="95"/>
      <c r="AL750" s="95"/>
      <c r="AM750" s="95"/>
      <c r="AN750" s="95"/>
      <c r="AO750" s="95"/>
      <c r="AP750" s="95"/>
      <c r="AQ750" s="95"/>
      <c r="AR750" s="95"/>
      <c r="AS750" s="95"/>
      <c r="AT750" s="95"/>
      <c r="AU750" s="95"/>
      <c r="AV750" s="95"/>
      <c r="AW750" s="192">
        <f t="shared" si="11"/>
        <v>25200</v>
      </c>
    </row>
    <row r="751" spans="1:49" ht="15.75" x14ac:dyDescent="0.25">
      <c r="A751" s="95">
        <v>736</v>
      </c>
      <c r="B751" s="95" t="s">
        <v>1199</v>
      </c>
      <c r="C751" s="95" t="s">
        <v>1087</v>
      </c>
      <c r="D751" s="95" t="s">
        <v>995</v>
      </c>
      <c r="E751" s="95">
        <v>21</v>
      </c>
      <c r="F751" s="95" t="s">
        <v>1205</v>
      </c>
      <c r="G751" s="95"/>
      <c r="H751" s="95"/>
      <c r="I751" s="175" t="s">
        <v>995</v>
      </c>
      <c r="J751" s="176">
        <v>21</v>
      </c>
      <c r="K751" s="175" t="s">
        <v>1205</v>
      </c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  <c r="AA751" s="95"/>
      <c r="AB751" s="95"/>
      <c r="AC751" s="95"/>
      <c r="AD751" s="95"/>
      <c r="AE751" s="95"/>
      <c r="AF751" s="95"/>
      <c r="AG751" s="95"/>
      <c r="AH751" s="95"/>
      <c r="AI751" s="95"/>
      <c r="AJ751" s="95"/>
      <c r="AK751" s="95"/>
      <c r="AL751" s="95"/>
      <c r="AM751" s="95"/>
      <c r="AN751" s="95"/>
      <c r="AO751" s="95"/>
      <c r="AP751" s="95"/>
      <c r="AQ751" s="95"/>
      <c r="AR751" s="95"/>
      <c r="AS751" s="95"/>
      <c r="AT751" s="95"/>
      <c r="AU751" s="95"/>
      <c r="AV751" s="95"/>
      <c r="AW751" s="192">
        <f t="shared" si="11"/>
        <v>6300</v>
      </c>
    </row>
    <row r="752" spans="1:49" ht="15.75" x14ac:dyDescent="0.25">
      <c r="A752" s="95">
        <v>737</v>
      </c>
      <c r="B752" s="95" t="s">
        <v>1199</v>
      </c>
      <c r="C752" s="95" t="s">
        <v>998</v>
      </c>
      <c r="D752" s="95" t="s">
        <v>999</v>
      </c>
      <c r="E752" s="95">
        <v>10</v>
      </c>
      <c r="F752" s="95" t="s">
        <v>1000</v>
      </c>
      <c r="G752" s="95"/>
      <c r="H752" s="95"/>
      <c r="I752" s="175" t="s">
        <v>999</v>
      </c>
      <c r="J752" s="176">
        <v>10</v>
      </c>
      <c r="K752" s="175" t="s">
        <v>1000</v>
      </c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  <c r="AA752" s="95"/>
      <c r="AB752" s="95"/>
      <c r="AC752" s="95"/>
      <c r="AD752" s="95"/>
      <c r="AE752" s="95"/>
      <c r="AF752" s="95"/>
      <c r="AG752" s="95"/>
      <c r="AH752" s="95"/>
      <c r="AI752" s="95"/>
      <c r="AJ752" s="95"/>
      <c r="AK752" s="95"/>
      <c r="AL752" s="95"/>
      <c r="AM752" s="95"/>
      <c r="AN752" s="95"/>
      <c r="AO752" s="95"/>
      <c r="AP752" s="95"/>
      <c r="AQ752" s="95"/>
      <c r="AR752" s="95"/>
      <c r="AS752" s="95"/>
      <c r="AT752" s="95"/>
      <c r="AU752" s="95"/>
      <c r="AV752" s="95"/>
      <c r="AW752" s="192">
        <f t="shared" si="11"/>
        <v>2000</v>
      </c>
    </row>
    <row r="753" spans="1:49" ht="15.75" x14ac:dyDescent="0.25">
      <c r="A753" s="95">
        <v>738</v>
      </c>
      <c r="B753" s="95" t="s">
        <v>1199</v>
      </c>
      <c r="C753" s="95" t="s">
        <v>991</v>
      </c>
      <c r="D753" s="95" t="s">
        <v>1136</v>
      </c>
      <c r="E753" s="95">
        <v>10</v>
      </c>
      <c r="F753" s="95" t="s">
        <v>1054</v>
      </c>
      <c r="G753" s="95"/>
      <c r="H753" s="95"/>
      <c r="I753" s="175" t="s">
        <v>1136</v>
      </c>
      <c r="J753" s="176">
        <v>10</v>
      </c>
      <c r="K753" s="175" t="s">
        <v>1054</v>
      </c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  <c r="AA753" s="95"/>
      <c r="AB753" s="95"/>
      <c r="AC753" s="95"/>
      <c r="AD753" s="95"/>
      <c r="AE753" s="95"/>
      <c r="AF753" s="95"/>
      <c r="AG753" s="95"/>
      <c r="AH753" s="95"/>
      <c r="AI753" s="95"/>
      <c r="AJ753" s="95"/>
      <c r="AK753" s="95"/>
      <c r="AL753" s="95"/>
      <c r="AM753" s="95"/>
      <c r="AN753" s="95"/>
      <c r="AO753" s="95"/>
      <c r="AP753" s="95"/>
      <c r="AQ753" s="95"/>
      <c r="AR753" s="95"/>
      <c r="AS753" s="95"/>
      <c r="AT753" s="95"/>
      <c r="AU753" s="95"/>
      <c r="AV753" s="95"/>
      <c r="AW753" s="192">
        <f t="shared" si="11"/>
        <v>21000</v>
      </c>
    </row>
    <row r="754" spans="1:49" ht="15.75" x14ac:dyDescent="0.25">
      <c r="A754" s="95">
        <v>739</v>
      </c>
      <c r="B754" s="95" t="s">
        <v>1199</v>
      </c>
      <c r="C754" s="95" t="s">
        <v>1047</v>
      </c>
      <c r="D754" s="95" t="s">
        <v>1039</v>
      </c>
      <c r="E754" s="95">
        <v>10</v>
      </c>
      <c r="F754" s="95" t="s">
        <v>1040</v>
      </c>
      <c r="G754" s="95"/>
      <c r="H754" s="95"/>
      <c r="I754" s="175" t="s">
        <v>1039</v>
      </c>
      <c r="J754" s="176">
        <v>10</v>
      </c>
      <c r="K754" s="175" t="s">
        <v>1040</v>
      </c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  <c r="AA754" s="95"/>
      <c r="AB754" s="95"/>
      <c r="AC754" s="95"/>
      <c r="AD754" s="95"/>
      <c r="AE754" s="95"/>
      <c r="AF754" s="95"/>
      <c r="AG754" s="95"/>
      <c r="AH754" s="95"/>
      <c r="AI754" s="95"/>
      <c r="AJ754" s="95"/>
      <c r="AK754" s="95"/>
      <c r="AL754" s="95"/>
      <c r="AM754" s="95"/>
      <c r="AN754" s="95"/>
      <c r="AO754" s="95"/>
      <c r="AP754" s="95"/>
      <c r="AQ754" s="95"/>
      <c r="AR754" s="95"/>
      <c r="AS754" s="95"/>
      <c r="AT754" s="95"/>
      <c r="AU754" s="95"/>
      <c r="AV754" s="95"/>
      <c r="AW754" s="192">
        <f t="shared" si="11"/>
        <v>7000</v>
      </c>
    </row>
    <row r="755" spans="1:49" ht="15.75" x14ac:dyDescent="0.25">
      <c r="A755" s="95">
        <v>740</v>
      </c>
      <c r="B755" s="95" t="s">
        <v>1199</v>
      </c>
      <c r="C755" s="95" t="s">
        <v>997</v>
      </c>
      <c r="D755" s="95" t="s">
        <v>995</v>
      </c>
      <c r="E755" s="95">
        <v>10</v>
      </c>
      <c r="F755" s="95" t="s">
        <v>996</v>
      </c>
      <c r="G755" s="95"/>
      <c r="H755" s="95"/>
      <c r="I755" s="175" t="s">
        <v>995</v>
      </c>
      <c r="J755" s="176">
        <v>10</v>
      </c>
      <c r="K755" s="175" t="s">
        <v>996</v>
      </c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  <c r="AA755" s="95"/>
      <c r="AB755" s="95"/>
      <c r="AC755" s="95"/>
      <c r="AD755" s="95"/>
      <c r="AE755" s="95"/>
      <c r="AF755" s="95"/>
      <c r="AG755" s="95"/>
      <c r="AH755" s="95"/>
      <c r="AI755" s="95"/>
      <c r="AJ755" s="95"/>
      <c r="AK755" s="95"/>
      <c r="AL755" s="95"/>
      <c r="AM755" s="95"/>
      <c r="AN755" s="95"/>
      <c r="AO755" s="95"/>
      <c r="AP755" s="95"/>
      <c r="AQ755" s="95"/>
      <c r="AR755" s="95"/>
      <c r="AS755" s="95"/>
      <c r="AT755" s="95"/>
      <c r="AU755" s="95"/>
      <c r="AV755" s="95"/>
      <c r="AW755" s="192">
        <f t="shared" si="11"/>
        <v>3000</v>
      </c>
    </row>
    <row r="756" spans="1:49" ht="15.75" x14ac:dyDescent="0.25">
      <c r="A756" s="95">
        <v>741</v>
      </c>
      <c r="B756" s="95" t="s">
        <v>1199</v>
      </c>
      <c r="C756" s="95" t="s">
        <v>1116</v>
      </c>
      <c r="D756" s="95" t="s">
        <v>1146</v>
      </c>
      <c r="E756" s="95">
        <v>10</v>
      </c>
      <c r="F756" s="95" t="s">
        <v>1140</v>
      </c>
      <c r="G756" s="95"/>
      <c r="H756" s="95"/>
      <c r="I756" s="175" t="s">
        <v>1146</v>
      </c>
      <c r="J756" s="176">
        <v>10</v>
      </c>
      <c r="K756" s="175" t="s">
        <v>1140</v>
      </c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  <c r="AA756" s="95"/>
      <c r="AB756" s="95"/>
      <c r="AC756" s="95"/>
      <c r="AD756" s="95"/>
      <c r="AE756" s="95"/>
      <c r="AF756" s="95"/>
      <c r="AG756" s="95"/>
      <c r="AH756" s="95"/>
      <c r="AI756" s="95"/>
      <c r="AJ756" s="95"/>
      <c r="AK756" s="95"/>
      <c r="AL756" s="95"/>
      <c r="AM756" s="95"/>
      <c r="AN756" s="95"/>
      <c r="AO756" s="95"/>
      <c r="AP756" s="95"/>
      <c r="AQ756" s="95"/>
      <c r="AR756" s="95"/>
      <c r="AS756" s="95"/>
      <c r="AT756" s="95"/>
      <c r="AU756" s="95"/>
      <c r="AV756" s="95"/>
      <c r="AW756" s="192">
        <f t="shared" si="11"/>
        <v>8000</v>
      </c>
    </row>
    <row r="757" spans="1:49" ht="15.75" x14ac:dyDescent="0.25">
      <c r="A757" s="95">
        <v>742</v>
      </c>
      <c r="B757" s="95" t="s">
        <v>1199</v>
      </c>
      <c r="C757" s="95" t="s">
        <v>991</v>
      </c>
      <c r="D757" s="95" t="s">
        <v>1069</v>
      </c>
      <c r="E757" s="95">
        <v>10</v>
      </c>
      <c r="F757" s="95" t="s">
        <v>1075</v>
      </c>
      <c r="G757" s="95"/>
      <c r="H757" s="95"/>
      <c r="I757" s="175" t="s">
        <v>1069</v>
      </c>
      <c r="J757" s="176">
        <v>10</v>
      </c>
      <c r="K757" s="175" t="s">
        <v>1075</v>
      </c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  <c r="AA757" s="95"/>
      <c r="AB757" s="95"/>
      <c r="AC757" s="95"/>
      <c r="AD757" s="95"/>
      <c r="AE757" s="95"/>
      <c r="AF757" s="95"/>
      <c r="AG757" s="95"/>
      <c r="AH757" s="95"/>
      <c r="AI757" s="95"/>
      <c r="AJ757" s="95"/>
      <c r="AK757" s="95"/>
      <c r="AL757" s="95"/>
      <c r="AM757" s="95"/>
      <c r="AN757" s="95"/>
      <c r="AO757" s="95"/>
      <c r="AP757" s="95"/>
      <c r="AQ757" s="95"/>
      <c r="AR757" s="95"/>
      <c r="AS757" s="95"/>
      <c r="AT757" s="95"/>
      <c r="AU757" s="95"/>
      <c r="AV757" s="95"/>
      <c r="AW757" s="192">
        <f t="shared" si="11"/>
        <v>18000</v>
      </c>
    </row>
    <row r="758" spans="1:49" ht="15.75" x14ac:dyDescent="0.25">
      <c r="A758" s="95">
        <v>743</v>
      </c>
      <c r="B758" s="95" t="s">
        <v>1199</v>
      </c>
      <c r="C758" s="95" t="s">
        <v>1030</v>
      </c>
      <c r="D758" s="95" t="s">
        <v>989</v>
      </c>
      <c r="E758" s="95">
        <v>10</v>
      </c>
      <c r="F758" s="95" t="s">
        <v>1172</v>
      </c>
      <c r="G758" s="95"/>
      <c r="H758" s="95"/>
      <c r="I758" s="175" t="s">
        <v>989</v>
      </c>
      <c r="J758" s="176">
        <v>10</v>
      </c>
      <c r="K758" s="175" t="s">
        <v>1172</v>
      </c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  <c r="AA758" s="95"/>
      <c r="AB758" s="95"/>
      <c r="AC758" s="95"/>
      <c r="AD758" s="95"/>
      <c r="AE758" s="95"/>
      <c r="AF758" s="95"/>
      <c r="AG758" s="95"/>
      <c r="AH758" s="95"/>
      <c r="AI758" s="95"/>
      <c r="AJ758" s="95"/>
      <c r="AK758" s="95"/>
      <c r="AL758" s="95"/>
      <c r="AM758" s="95"/>
      <c r="AN758" s="95"/>
      <c r="AO758" s="95"/>
      <c r="AP758" s="95"/>
      <c r="AQ758" s="95"/>
      <c r="AR758" s="95"/>
      <c r="AS758" s="95"/>
      <c r="AT758" s="95"/>
      <c r="AU758" s="95"/>
      <c r="AV758" s="95"/>
      <c r="AW758" s="192">
        <f t="shared" si="11"/>
        <v>40000</v>
      </c>
    </row>
    <row r="759" spans="1:49" ht="15.75" x14ac:dyDescent="0.25">
      <c r="A759" s="95">
        <v>744</v>
      </c>
      <c r="B759" s="95" t="s">
        <v>1199</v>
      </c>
      <c r="C759" s="95" t="s">
        <v>1016</v>
      </c>
      <c r="D759" s="95" t="s">
        <v>1009</v>
      </c>
      <c r="E759" s="95">
        <v>10</v>
      </c>
      <c r="F759" s="95" t="s">
        <v>1017</v>
      </c>
      <c r="G759" s="95"/>
      <c r="H759" s="95"/>
      <c r="I759" s="175" t="s">
        <v>1009</v>
      </c>
      <c r="J759" s="176">
        <v>10</v>
      </c>
      <c r="K759" s="175" t="s">
        <v>1017</v>
      </c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  <c r="AA759" s="95"/>
      <c r="AB759" s="95"/>
      <c r="AC759" s="95"/>
      <c r="AD759" s="95"/>
      <c r="AE759" s="95"/>
      <c r="AF759" s="95"/>
      <c r="AG759" s="95"/>
      <c r="AH759" s="95"/>
      <c r="AI759" s="95"/>
      <c r="AJ759" s="95"/>
      <c r="AK759" s="95"/>
      <c r="AL759" s="95"/>
      <c r="AM759" s="95"/>
      <c r="AN759" s="95"/>
      <c r="AO759" s="95"/>
      <c r="AP759" s="95"/>
      <c r="AQ759" s="95"/>
      <c r="AR759" s="95"/>
      <c r="AS759" s="95"/>
      <c r="AT759" s="95"/>
      <c r="AU759" s="95"/>
      <c r="AV759" s="95"/>
      <c r="AW759" s="192">
        <f t="shared" si="11"/>
        <v>5000</v>
      </c>
    </row>
    <row r="760" spans="1:49" ht="15.75" x14ac:dyDescent="0.25">
      <c r="A760" s="95">
        <v>745</v>
      </c>
      <c r="B760" s="95" t="s">
        <v>1199</v>
      </c>
      <c r="C760" s="95" t="s">
        <v>1018</v>
      </c>
      <c r="D760" s="95" t="s">
        <v>995</v>
      </c>
      <c r="E760" s="95">
        <v>6</v>
      </c>
      <c r="F760" s="95" t="s">
        <v>1069</v>
      </c>
      <c r="G760" s="95"/>
      <c r="H760" s="95"/>
      <c r="I760" s="175" t="s">
        <v>995</v>
      </c>
      <c r="J760" s="176">
        <v>6</v>
      </c>
      <c r="K760" s="175" t="s">
        <v>1069</v>
      </c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  <c r="AA760" s="95"/>
      <c r="AB760" s="95"/>
      <c r="AC760" s="95"/>
      <c r="AD760" s="95"/>
      <c r="AE760" s="95"/>
      <c r="AF760" s="95"/>
      <c r="AG760" s="95"/>
      <c r="AH760" s="95"/>
      <c r="AI760" s="95"/>
      <c r="AJ760" s="95"/>
      <c r="AK760" s="95"/>
      <c r="AL760" s="95"/>
      <c r="AM760" s="95"/>
      <c r="AN760" s="95"/>
      <c r="AO760" s="95"/>
      <c r="AP760" s="95"/>
      <c r="AQ760" s="95"/>
      <c r="AR760" s="95"/>
      <c r="AS760" s="95"/>
      <c r="AT760" s="95"/>
      <c r="AU760" s="95"/>
      <c r="AV760" s="95"/>
      <c r="AW760" s="192">
        <f t="shared" si="11"/>
        <v>1800</v>
      </c>
    </row>
    <row r="761" spans="1:49" ht="15.75" x14ac:dyDescent="0.25">
      <c r="A761" s="95">
        <v>746</v>
      </c>
      <c r="B761" s="95" t="s">
        <v>1199</v>
      </c>
      <c r="C761" s="95" t="s">
        <v>984</v>
      </c>
      <c r="D761" s="95" t="s">
        <v>988</v>
      </c>
      <c r="E761" s="95">
        <v>10</v>
      </c>
      <c r="F761" s="95" t="s">
        <v>989</v>
      </c>
      <c r="G761" s="95"/>
      <c r="H761" s="95"/>
      <c r="I761" s="175" t="s">
        <v>988</v>
      </c>
      <c r="J761" s="176">
        <v>10</v>
      </c>
      <c r="K761" s="175" t="s">
        <v>989</v>
      </c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  <c r="AA761" s="95"/>
      <c r="AB761" s="95"/>
      <c r="AC761" s="95"/>
      <c r="AD761" s="95"/>
      <c r="AE761" s="95"/>
      <c r="AF761" s="95"/>
      <c r="AG761" s="95"/>
      <c r="AH761" s="95"/>
      <c r="AI761" s="95"/>
      <c r="AJ761" s="95"/>
      <c r="AK761" s="95"/>
      <c r="AL761" s="95"/>
      <c r="AM761" s="95"/>
      <c r="AN761" s="95"/>
      <c r="AO761" s="95"/>
      <c r="AP761" s="95"/>
      <c r="AQ761" s="95"/>
      <c r="AR761" s="95"/>
      <c r="AS761" s="95"/>
      <c r="AT761" s="95"/>
      <c r="AU761" s="95"/>
      <c r="AV761" s="95"/>
      <c r="AW761" s="192">
        <f t="shared" si="11"/>
        <v>4000</v>
      </c>
    </row>
    <row r="762" spans="1:49" ht="15.75" x14ac:dyDescent="0.25">
      <c r="A762" s="95">
        <v>747</v>
      </c>
      <c r="B762" s="95" t="s">
        <v>1199</v>
      </c>
      <c r="C762" s="95" t="s">
        <v>1041</v>
      </c>
      <c r="D762" s="95" t="s">
        <v>1202</v>
      </c>
      <c r="E762" s="95">
        <v>1</v>
      </c>
      <c r="F762" s="95" t="s">
        <v>1202</v>
      </c>
      <c r="G762" s="95"/>
      <c r="H762" s="95"/>
      <c r="I762" s="175" t="s">
        <v>1202</v>
      </c>
      <c r="J762" s="176">
        <v>1</v>
      </c>
      <c r="K762" s="175" t="s">
        <v>1202</v>
      </c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  <c r="AA762" s="95"/>
      <c r="AB762" s="95"/>
      <c r="AC762" s="95"/>
      <c r="AD762" s="95"/>
      <c r="AE762" s="95"/>
      <c r="AF762" s="95"/>
      <c r="AG762" s="95"/>
      <c r="AH762" s="95"/>
      <c r="AI762" s="95"/>
      <c r="AJ762" s="95"/>
      <c r="AK762" s="95"/>
      <c r="AL762" s="95"/>
      <c r="AM762" s="95"/>
      <c r="AN762" s="95"/>
      <c r="AO762" s="95"/>
      <c r="AP762" s="95"/>
      <c r="AQ762" s="95"/>
      <c r="AR762" s="95"/>
      <c r="AS762" s="95"/>
      <c r="AT762" s="95"/>
      <c r="AU762" s="95"/>
      <c r="AV762" s="95"/>
      <c r="AW762" s="192">
        <f t="shared" si="11"/>
        <v>14100</v>
      </c>
    </row>
    <row r="763" spans="1:49" ht="15.75" x14ac:dyDescent="0.25">
      <c r="A763" s="95">
        <v>748</v>
      </c>
      <c r="B763" s="95" t="s">
        <v>1199</v>
      </c>
      <c r="C763" s="95" t="s">
        <v>1019</v>
      </c>
      <c r="D763" s="95" t="s">
        <v>999</v>
      </c>
      <c r="E763" s="95">
        <v>30</v>
      </c>
      <c r="F763" s="95" t="s">
        <v>1012</v>
      </c>
      <c r="G763" s="95"/>
      <c r="H763" s="95"/>
      <c r="I763" s="175" t="s">
        <v>999</v>
      </c>
      <c r="J763" s="176">
        <v>30</v>
      </c>
      <c r="K763" s="175" t="s">
        <v>1012</v>
      </c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  <c r="AA763" s="95"/>
      <c r="AB763" s="95"/>
      <c r="AC763" s="95"/>
      <c r="AD763" s="95"/>
      <c r="AE763" s="95"/>
      <c r="AF763" s="95"/>
      <c r="AG763" s="95"/>
      <c r="AH763" s="95"/>
      <c r="AI763" s="95"/>
      <c r="AJ763" s="95"/>
      <c r="AK763" s="95"/>
      <c r="AL763" s="95"/>
      <c r="AM763" s="95"/>
      <c r="AN763" s="95"/>
      <c r="AO763" s="95"/>
      <c r="AP763" s="95"/>
      <c r="AQ763" s="95"/>
      <c r="AR763" s="95"/>
      <c r="AS763" s="95"/>
      <c r="AT763" s="95"/>
      <c r="AU763" s="95"/>
      <c r="AV763" s="95"/>
      <c r="AW763" s="192">
        <f t="shared" si="11"/>
        <v>6000</v>
      </c>
    </row>
    <row r="764" spans="1:49" ht="15.75" x14ac:dyDescent="0.25">
      <c r="A764" s="95">
        <v>749</v>
      </c>
      <c r="B764" s="95" t="s">
        <v>1199</v>
      </c>
      <c r="C764" s="95" t="s">
        <v>987</v>
      </c>
      <c r="D764" s="95" t="s">
        <v>988</v>
      </c>
      <c r="E764" s="95">
        <v>10</v>
      </c>
      <c r="F764" s="95" t="s">
        <v>989</v>
      </c>
      <c r="G764" s="95"/>
      <c r="H764" s="95"/>
      <c r="I764" s="175" t="s">
        <v>988</v>
      </c>
      <c r="J764" s="176">
        <v>10</v>
      </c>
      <c r="K764" s="175" t="s">
        <v>989</v>
      </c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  <c r="AA764" s="95"/>
      <c r="AB764" s="95"/>
      <c r="AC764" s="95"/>
      <c r="AD764" s="95"/>
      <c r="AE764" s="95"/>
      <c r="AF764" s="95"/>
      <c r="AG764" s="95"/>
      <c r="AH764" s="95"/>
      <c r="AI764" s="95"/>
      <c r="AJ764" s="95"/>
      <c r="AK764" s="95"/>
      <c r="AL764" s="95"/>
      <c r="AM764" s="95"/>
      <c r="AN764" s="95"/>
      <c r="AO764" s="95"/>
      <c r="AP764" s="95"/>
      <c r="AQ764" s="95"/>
      <c r="AR764" s="95"/>
      <c r="AS764" s="95"/>
      <c r="AT764" s="95"/>
      <c r="AU764" s="95"/>
      <c r="AV764" s="95"/>
      <c r="AW764" s="192">
        <f t="shared" si="11"/>
        <v>4000</v>
      </c>
    </row>
    <row r="765" spans="1:49" ht="15.75" x14ac:dyDescent="0.25">
      <c r="A765" s="95">
        <v>750</v>
      </c>
      <c r="B765" s="95" t="s">
        <v>1199</v>
      </c>
      <c r="C765" s="95" t="s">
        <v>1034</v>
      </c>
      <c r="D765" s="95" t="s">
        <v>1027</v>
      </c>
      <c r="E765" s="95">
        <v>10</v>
      </c>
      <c r="F765" s="95" t="s">
        <v>1010</v>
      </c>
      <c r="G765" s="95"/>
      <c r="H765" s="95"/>
      <c r="I765" s="175" t="s">
        <v>1027</v>
      </c>
      <c r="J765" s="176">
        <v>10</v>
      </c>
      <c r="K765" s="175" t="s">
        <v>1010</v>
      </c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  <c r="AA765" s="95"/>
      <c r="AB765" s="95"/>
      <c r="AC765" s="95"/>
      <c r="AD765" s="95"/>
      <c r="AE765" s="95"/>
      <c r="AF765" s="95"/>
      <c r="AG765" s="95"/>
      <c r="AH765" s="95"/>
      <c r="AI765" s="95"/>
      <c r="AJ765" s="95"/>
      <c r="AK765" s="95"/>
      <c r="AL765" s="95"/>
      <c r="AM765" s="95"/>
      <c r="AN765" s="95"/>
      <c r="AO765" s="95"/>
      <c r="AP765" s="95"/>
      <c r="AQ765" s="95"/>
      <c r="AR765" s="95"/>
      <c r="AS765" s="95"/>
      <c r="AT765" s="95"/>
      <c r="AU765" s="95"/>
      <c r="AV765" s="95"/>
      <c r="AW765" s="192">
        <f t="shared" si="11"/>
        <v>15000</v>
      </c>
    </row>
    <row r="766" spans="1:49" ht="15.75" x14ac:dyDescent="0.25">
      <c r="A766" s="95">
        <v>751</v>
      </c>
      <c r="B766" s="95" t="s">
        <v>1199</v>
      </c>
      <c r="C766" s="95" t="s">
        <v>1030</v>
      </c>
      <c r="D766" s="95" t="s">
        <v>989</v>
      </c>
      <c r="E766" s="95">
        <v>30</v>
      </c>
      <c r="F766" s="95" t="s">
        <v>1206</v>
      </c>
      <c r="G766" s="95"/>
      <c r="H766" s="95"/>
      <c r="I766" s="175" t="s">
        <v>989</v>
      </c>
      <c r="J766" s="176">
        <v>30</v>
      </c>
      <c r="K766" s="175" t="s">
        <v>1206</v>
      </c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  <c r="AA766" s="95"/>
      <c r="AB766" s="95"/>
      <c r="AC766" s="95"/>
      <c r="AD766" s="95"/>
      <c r="AE766" s="95"/>
      <c r="AF766" s="95"/>
      <c r="AG766" s="95"/>
      <c r="AH766" s="95"/>
      <c r="AI766" s="95"/>
      <c r="AJ766" s="95"/>
      <c r="AK766" s="95"/>
      <c r="AL766" s="95"/>
      <c r="AM766" s="95"/>
      <c r="AN766" s="95"/>
      <c r="AO766" s="95"/>
      <c r="AP766" s="95"/>
      <c r="AQ766" s="95"/>
      <c r="AR766" s="95"/>
      <c r="AS766" s="95"/>
      <c r="AT766" s="95"/>
      <c r="AU766" s="95"/>
      <c r="AV766" s="95"/>
      <c r="AW766" s="192">
        <f t="shared" si="11"/>
        <v>120000</v>
      </c>
    </row>
    <row r="767" spans="1:49" ht="15.75" x14ac:dyDescent="0.25">
      <c r="A767" s="95">
        <v>752</v>
      </c>
      <c r="B767" s="95" t="s">
        <v>1199</v>
      </c>
      <c r="C767" s="95" t="s">
        <v>1123</v>
      </c>
      <c r="D767" s="95" t="s">
        <v>999</v>
      </c>
      <c r="E767" s="95">
        <v>30</v>
      </c>
      <c r="F767" s="95" t="s">
        <v>1012</v>
      </c>
      <c r="G767" s="95"/>
      <c r="H767" s="95"/>
      <c r="I767" s="175" t="s">
        <v>999</v>
      </c>
      <c r="J767" s="176">
        <v>30</v>
      </c>
      <c r="K767" s="175" t="s">
        <v>1012</v>
      </c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  <c r="AA767" s="95"/>
      <c r="AB767" s="95"/>
      <c r="AC767" s="95"/>
      <c r="AD767" s="95"/>
      <c r="AE767" s="95"/>
      <c r="AF767" s="95"/>
      <c r="AG767" s="95"/>
      <c r="AH767" s="95"/>
      <c r="AI767" s="95"/>
      <c r="AJ767" s="95"/>
      <c r="AK767" s="95"/>
      <c r="AL767" s="95"/>
      <c r="AM767" s="95"/>
      <c r="AN767" s="95"/>
      <c r="AO767" s="95"/>
      <c r="AP767" s="95"/>
      <c r="AQ767" s="95"/>
      <c r="AR767" s="95"/>
      <c r="AS767" s="95"/>
      <c r="AT767" s="95"/>
      <c r="AU767" s="95"/>
      <c r="AV767" s="95"/>
      <c r="AW767" s="192">
        <f t="shared" si="11"/>
        <v>6000</v>
      </c>
    </row>
    <row r="768" spans="1:49" ht="15.75" x14ac:dyDescent="0.25">
      <c r="A768" s="95">
        <v>753</v>
      </c>
      <c r="B768" s="95" t="s">
        <v>1199</v>
      </c>
      <c r="C768" s="95" t="s">
        <v>987</v>
      </c>
      <c r="D768" s="95" t="s">
        <v>988</v>
      </c>
      <c r="E768" s="95">
        <v>10</v>
      </c>
      <c r="F768" s="95" t="s">
        <v>989</v>
      </c>
      <c r="G768" s="95"/>
      <c r="H768" s="95"/>
      <c r="I768" s="175" t="s">
        <v>988</v>
      </c>
      <c r="J768" s="176">
        <v>10</v>
      </c>
      <c r="K768" s="175" t="s">
        <v>989</v>
      </c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  <c r="AA768" s="95"/>
      <c r="AB768" s="95"/>
      <c r="AC768" s="95"/>
      <c r="AD768" s="95"/>
      <c r="AE768" s="95"/>
      <c r="AF768" s="95"/>
      <c r="AG768" s="95"/>
      <c r="AH768" s="95"/>
      <c r="AI768" s="95"/>
      <c r="AJ768" s="95"/>
      <c r="AK768" s="95"/>
      <c r="AL768" s="95"/>
      <c r="AM768" s="95"/>
      <c r="AN768" s="95"/>
      <c r="AO768" s="95"/>
      <c r="AP768" s="95"/>
      <c r="AQ768" s="95"/>
      <c r="AR768" s="95"/>
      <c r="AS768" s="95"/>
      <c r="AT768" s="95"/>
      <c r="AU768" s="95"/>
      <c r="AV768" s="95"/>
      <c r="AW768" s="192">
        <f t="shared" si="11"/>
        <v>4000</v>
      </c>
    </row>
    <row r="769" spans="1:49" ht="15.75" x14ac:dyDescent="0.25">
      <c r="A769" s="95">
        <v>754</v>
      </c>
      <c r="B769" s="95" t="s">
        <v>1199</v>
      </c>
      <c r="C769" s="95" t="s">
        <v>1018</v>
      </c>
      <c r="D769" s="95" t="s">
        <v>995</v>
      </c>
      <c r="E769" s="95">
        <v>6</v>
      </c>
      <c r="F769" s="95" t="s">
        <v>1069</v>
      </c>
      <c r="G769" s="95"/>
      <c r="H769" s="95"/>
      <c r="I769" s="175" t="s">
        <v>995</v>
      </c>
      <c r="J769" s="176">
        <v>6</v>
      </c>
      <c r="K769" s="175" t="s">
        <v>1069</v>
      </c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  <c r="AA769" s="95"/>
      <c r="AB769" s="95"/>
      <c r="AC769" s="95"/>
      <c r="AD769" s="95"/>
      <c r="AE769" s="95"/>
      <c r="AF769" s="95"/>
      <c r="AG769" s="95"/>
      <c r="AH769" s="95"/>
      <c r="AI769" s="95"/>
      <c r="AJ769" s="95"/>
      <c r="AK769" s="95"/>
      <c r="AL769" s="95"/>
      <c r="AM769" s="95"/>
      <c r="AN769" s="95"/>
      <c r="AO769" s="95"/>
      <c r="AP769" s="95"/>
      <c r="AQ769" s="95"/>
      <c r="AR769" s="95"/>
      <c r="AS769" s="95"/>
      <c r="AT769" s="95"/>
      <c r="AU769" s="95"/>
      <c r="AV769" s="95"/>
      <c r="AW769" s="192">
        <f t="shared" si="11"/>
        <v>1800</v>
      </c>
    </row>
    <row r="770" spans="1:49" ht="15.75" x14ac:dyDescent="0.25">
      <c r="A770" s="95">
        <v>755</v>
      </c>
      <c r="B770" s="95" t="s">
        <v>1199</v>
      </c>
      <c r="C770" s="95" t="s">
        <v>984</v>
      </c>
      <c r="D770" s="95" t="s">
        <v>988</v>
      </c>
      <c r="E770" s="95">
        <v>10</v>
      </c>
      <c r="F770" s="95" t="s">
        <v>989</v>
      </c>
      <c r="G770" s="95"/>
      <c r="H770" s="95"/>
      <c r="I770" s="175" t="s">
        <v>988</v>
      </c>
      <c r="J770" s="176">
        <v>10</v>
      </c>
      <c r="K770" s="175" t="s">
        <v>989</v>
      </c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  <c r="AA770" s="95"/>
      <c r="AB770" s="95"/>
      <c r="AC770" s="95"/>
      <c r="AD770" s="95"/>
      <c r="AE770" s="95"/>
      <c r="AF770" s="95"/>
      <c r="AG770" s="95"/>
      <c r="AH770" s="95"/>
      <c r="AI770" s="95"/>
      <c r="AJ770" s="95"/>
      <c r="AK770" s="95"/>
      <c r="AL770" s="95"/>
      <c r="AM770" s="95"/>
      <c r="AN770" s="95"/>
      <c r="AO770" s="95"/>
      <c r="AP770" s="95"/>
      <c r="AQ770" s="95"/>
      <c r="AR770" s="95"/>
      <c r="AS770" s="95"/>
      <c r="AT770" s="95"/>
      <c r="AU770" s="95"/>
      <c r="AV770" s="95"/>
      <c r="AW770" s="192">
        <f t="shared" si="11"/>
        <v>4000</v>
      </c>
    </row>
    <row r="771" spans="1:49" ht="15.75" x14ac:dyDescent="0.25">
      <c r="A771" s="95">
        <v>756</v>
      </c>
      <c r="B771" s="95" t="s">
        <v>1199</v>
      </c>
      <c r="C771" s="95" t="s">
        <v>1047</v>
      </c>
      <c r="D771" s="95" t="s">
        <v>1048</v>
      </c>
      <c r="E771" s="95">
        <v>10</v>
      </c>
      <c r="F771" s="95" t="s">
        <v>1012</v>
      </c>
      <c r="G771" s="95"/>
      <c r="H771" s="95"/>
      <c r="I771" s="175" t="s">
        <v>1048</v>
      </c>
      <c r="J771" s="176">
        <v>10</v>
      </c>
      <c r="K771" s="175" t="s">
        <v>1012</v>
      </c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  <c r="AA771" s="95"/>
      <c r="AB771" s="95"/>
      <c r="AC771" s="95"/>
      <c r="AD771" s="95"/>
      <c r="AE771" s="95"/>
      <c r="AF771" s="95"/>
      <c r="AG771" s="95"/>
      <c r="AH771" s="95"/>
      <c r="AI771" s="95"/>
      <c r="AJ771" s="95"/>
      <c r="AK771" s="95"/>
      <c r="AL771" s="95"/>
      <c r="AM771" s="95"/>
      <c r="AN771" s="95"/>
      <c r="AO771" s="95"/>
      <c r="AP771" s="95"/>
      <c r="AQ771" s="95"/>
      <c r="AR771" s="95"/>
      <c r="AS771" s="95"/>
      <c r="AT771" s="95"/>
      <c r="AU771" s="95"/>
      <c r="AV771" s="95"/>
      <c r="AW771" s="192">
        <f t="shared" si="11"/>
        <v>6000</v>
      </c>
    </row>
    <row r="772" spans="1:49" ht="15.75" x14ac:dyDescent="0.25">
      <c r="A772" s="95">
        <v>757</v>
      </c>
      <c r="B772" s="95" t="s">
        <v>1199</v>
      </c>
      <c r="C772" s="95" t="s">
        <v>1058</v>
      </c>
      <c r="D772" s="95" t="s">
        <v>1207</v>
      </c>
      <c r="E772" s="95">
        <v>1</v>
      </c>
      <c r="F772" s="95" t="s">
        <v>1207</v>
      </c>
      <c r="G772" s="95"/>
      <c r="H772" s="95"/>
      <c r="I772" s="175" t="s">
        <v>1207</v>
      </c>
      <c r="J772" s="176">
        <v>1</v>
      </c>
      <c r="K772" s="175" t="s">
        <v>1207</v>
      </c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  <c r="AA772" s="95"/>
      <c r="AB772" s="95"/>
      <c r="AC772" s="95"/>
      <c r="AD772" s="95"/>
      <c r="AE772" s="95"/>
      <c r="AF772" s="95"/>
      <c r="AG772" s="95"/>
      <c r="AH772" s="95"/>
      <c r="AI772" s="95"/>
      <c r="AJ772" s="95"/>
      <c r="AK772" s="95"/>
      <c r="AL772" s="95"/>
      <c r="AM772" s="95"/>
      <c r="AN772" s="95"/>
      <c r="AO772" s="95"/>
      <c r="AP772" s="95"/>
      <c r="AQ772" s="95"/>
      <c r="AR772" s="95"/>
      <c r="AS772" s="95"/>
      <c r="AT772" s="95"/>
      <c r="AU772" s="95"/>
      <c r="AV772" s="95"/>
      <c r="AW772" s="192">
        <f t="shared" si="11"/>
        <v>19100</v>
      </c>
    </row>
    <row r="773" spans="1:49" ht="15.75" x14ac:dyDescent="0.25">
      <c r="A773" s="95">
        <v>758</v>
      </c>
      <c r="B773" s="95" t="s">
        <v>1199</v>
      </c>
      <c r="C773" s="95" t="s">
        <v>1105</v>
      </c>
      <c r="D773" s="95" t="s">
        <v>1106</v>
      </c>
      <c r="E773" s="95">
        <v>30</v>
      </c>
      <c r="F773" s="95" t="s">
        <v>1208</v>
      </c>
      <c r="G773" s="95"/>
      <c r="H773" s="95"/>
      <c r="I773" s="175" t="s">
        <v>1106</v>
      </c>
      <c r="J773" s="176">
        <v>30</v>
      </c>
      <c r="K773" s="175" t="s">
        <v>1208</v>
      </c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  <c r="AA773" s="95"/>
      <c r="AB773" s="95"/>
      <c r="AC773" s="95"/>
      <c r="AD773" s="95"/>
      <c r="AE773" s="95"/>
      <c r="AF773" s="95"/>
      <c r="AG773" s="95"/>
      <c r="AH773" s="95"/>
      <c r="AI773" s="95"/>
      <c r="AJ773" s="95"/>
      <c r="AK773" s="95"/>
      <c r="AL773" s="95"/>
      <c r="AM773" s="95"/>
      <c r="AN773" s="95"/>
      <c r="AO773" s="95"/>
      <c r="AP773" s="95"/>
      <c r="AQ773" s="95"/>
      <c r="AR773" s="95"/>
      <c r="AS773" s="95"/>
      <c r="AT773" s="95"/>
      <c r="AU773" s="95"/>
      <c r="AV773" s="95"/>
      <c r="AW773" s="192">
        <f t="shared" si="11"/>
        <v>81000</v>
      </c>
    </row>
    <row r="774" spans="1:49" ht="15.75" x14ac:dyDescent="0.25">
      <c r="A774" s="95">
        <v>759</v>
      </c>
      <c r="B774" s="95" t="s">
        <v>1199</v>
      </c>
      <c r="C774" s="95" t="s">
        <v>994</v>
      </c>
      <c r="D774" s="95" t="s">
        <v>995</v>
      </c>
      <c r="E774" s="95">
        <v>30</v>
      </c>
      <c r="F774" s="95" t="s">
        <v>1002</v>
      </c>
      <c r="G774" s="95"/>
      <c r="H774" s="95"/>
      <c r="I774" s="175" t="s">
        <v>995</v>
      </c>
      <c r="J774" s="176">
        <v>30</v>
      </c>
      <c r="K774" s="175" t="s">
        <v>1002</v>
      </c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  <c r="AA774" s="95"/>
      <c r="AB774" s="95"/>
      <c r="AC774" s="95"/>
      <c r="AD774" s="95"/>
      <c r="AE774" s="95"/>
      <c r="AF774" s="95"/>
      <c r="AG774" s="95"/>
      <c r="AH774" s="95"/>
      <c r="AI774" s="95"/>
      <c r="AJ774" s="95"/>
      <c r="AK774" s="95"/>
      <c r="AL774" s="95"/>
      <c r="AM774" s="95"/>
      <c r="AN774" s="95"/>
      <c r="AO774" s="95"/>
      <c r="AP774" s="95"/>
      <c r="AQ774" s="95"/>
      <c r="AR774" s="95"/>
      <c r="AS774" s="95"/>
      <c r="AT774" s="95"/>
      <c r="AU774" s="95"/>
      <c r="AV774" s="95"/>
      <c r="AW774" s="192">
        <f t="shared" si="11"/>
        <v>9000</v>
      </c>
    </row>
    <row r="775" spans="1:49" ht="15.75" x14ac:dyDescent="0.25">
      <c r="A775" s="95">
        <v>760</v>
      </c>
      <c r="B775" s="95" t="s">
        <v>1199</v>
      </c>
      <c r="C775" s="95" t="s">
        <v>1080</v>
      </c>
      <c r="D775" s="95" t="s">
        <v>995</v>
      </c>
      <c r="E775" s="95">
        <v>10</v>
      </c>
      <c r="F775" s="95" t="s">
        <v>996</v>
      </c>
      <c r="G775" s="95"/>
      <c r="H775" s="95"/>
      <c r="I775" s="175" t="s">
        <v>995</v>
      </c>
      <c r="J775" s="176">
        <v>10</v>
      </c>
      <c r="K775" s="175" t="s">
        <v>996</v>
      </c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  <c r="AA775" s="95"/>
      <c r="AB775" s="95"/>
      <c r="AC775" s="95"/>
      <c r="AD775" s="95"/>
      <c r="AE775" s="95"/>
      <c r="AF775" s="95"/>
      <c r="AG775" s="95"/>
      <c r="AH775" s="95"/>
      <c r="AI775" s="95"/>
      <c r="AJ775" s="95"/>
      <c r="AK775" s="95"/>
      <c r="AL775" s="95"/>
      <c r="AM775" s="95"/>
      <c r="AN775" s="95"/>
      <c r="AO775" s="95"/>
      <c r="AP775" s="95"/>
      <c r="AQ775" s="95"/>
      <c r="AR775" s="95"/>
      <c r="AS775" s="95"/>
      <c r="AT775" s="95"/>
      <c r="AU775" s="95"/>
      <c r="AV775" s="95"/>
      <c r="AW775" s="192">
        <f t="shared" si="11"/>
        <v>3000</v>
      </c>
    </row>
    <row r="776" spans="1:49" ht="15.75" x14ac:dyDescent="0.25">
      <c r="A776" s="95">
        <v>761</v>
      </c>
      <c r="B776" s="95" t="s">
        <v>1199</v>
      </c>
      <c r="C776" s="95" t="s">
        <v>1049</v>
      </c>
      <c r="D776" s="95" t="s">
        <v>1042</v>
      </c>
      <c r="E776" s="95">
        <v>1</v>
      </c>
      <c r="F776" s="95" t="s">
        <v>1042</v>
      </c>
      <c r="G776" s="95"/>
      <c r="H776" s="95"/>
      <c r="I776" s="175" t="s">
        <v>1042</v>
      </c>
      <c r="J776" s="176">
        <v>1</v>
      </c>
      <c r="K776" s="175" t="s">
        <v>1042</v>
      </c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  <c r="AA776" s="95"/>
      <c r="AB776" s="95"/>
      <c r="AC776" s="95"/>
      <c r="AD776" s="95"/>
      <c r="AE776" s="95"/>
      <c r="AF776" s="95"/>
      <c r="AG776" s="95"/>
      <c r="AH776" s="95"/>
      <c r="AI776" s="95"/>
      <c r="AJ776" s="95"/>
      <c r="AK776" s="95"/>
      <c r="AL776" s="95"/>
      <c r="AM776" s="95"/>
      <c r="AN776" s="95"/>
      <c r="AO776" s="95"/>
      <c r="AP776" s="95"/>
      <c r="AQ776" s="95"/>
      <c r="AR776" s="95"/>
      <c r="AS776" s="95"/>
      <c r="AT776" s="95"/>
      <c r="AU776" s="95"/>
      <c r="AV776" s="95"/>
      <c r="AW776" s="192">
        <f t="shared" si="11"/>
        <v>13700</v>
      </c>
    </row>
    <row r="777" spans="1:49" ht="15.75" x14ac:dyDescent="0.25">
      <c r="A777" s="95">
        <v>762</v>
      </c>
      <c r="B777" s="95" t="s">
        <v>1209</v>
      </c>
      <c r="C777" s="95" t="s">
        <v>1018</v>
      </c>
      <c r="D777" s="95" t="s">
        <v>995</v>
      </c>
      <c r="E777" s="95">
        <v>10</v>
      </c>
      <c r="F777" s="95" t="s">
        <v>996</v>
      </c>
      <c r="G777" s="95"/>
      <c r="H777" s="95"/>
      <c r="I777" s="175" t="s">
        <v>995</v>
      </c>
      <c r="J777" s="176">
        <v>10</v>
      </c>
      <c r="K777" s="175" t="s">
        <v>996</v>
      </c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  <c r="AA777" s="95"/>
      <c r="AB777" s="95"/>
      <c r="AC777" s="95"/>
      <c r="AD777" s="95"/>
      <c r="AE777" s="95"/>
      <c r="AF777" s="95"/>
      <c r="AG777" s="95"/>
      <c r="AH777" s="95"/>
      <c r="AI777" s="95"/>
      <c r="AJ777" s="95"/>
      <c r="AK777" s="95"/>
      <c r="AL777" s="95"/>
      <c r="AM777" s="95"/>
      <c r="AN777" s="95"/>
      <c r="AO777" s="95"/>
      <c r="AP777" s="95"/>
      <c r="AQ777" s="95"/>
      <c r="AR777" s="95"/>
      <c r="AS777" s="95"/>
      <c r="AT777" s="95"/>
      <c r="AU777" s="95"/>
      <c r="AV777" s="95"/>
      <c r="AW777" s="192">
        <f t="shared" si="11"/>
        <v>3000</v>
      </c>
    </row>
    <row r="778" spans="1:49" ht="15.75" x14ac:dyDescent="0.25">
      <c r="A778" s="95">
        <v>763</v>
      </c>
      <c r="B778" s="95" t="s">
        <v>1209</v>
      </c>
      <c r="C778" s="95" t="s">
        <v>1101</v>
      </c>
      <c r="D778" s="95" t="s">
        <v>988</v>
      </c>
      <c r="E778" s="95">
        <v>15</v>
      </c>
      <c r="F778" s="95" t="s">
        <v>1012</v>
      </c>
      <c r="G778" s="95"/>
      <c r="H778" s="95"/>
      <c r="I778" s="175" t="s">
        <v>988</v>
      </c>
      <c r="J778" s="176">
        <v>15</v>
      </c>
      <c r="K778" s="175" t="s">
        <v>1012</v>
      </c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  <c r="AA778" s="95"/>
      <c r="AB778" s="95"/>
      <c r="AC778" s="95"/>
      <c r="AD778" s="95"/>
      <c r="AE778" s="95"/>
      <c r="AF778" s="95"/>
      <c r="AG778" s="95"/>
      <c r="AH778" s="95"/>
      <c r="AI778" s="95"/>
      <c r="AJ778" s="95"/>
      <c r="AK778" s="95"/>
      <c r="AL778" s="95"/>
      <c r="AM778" s="95"/>
      <c r="AN778" s="95"/>
      <c r="AO778" s="95"/>
      <c r="AP778" s="95"/>
      <c r="AQ778" s="95"/>
      <c r="AR778" s="95"/>
      <c r="AS778" s="95"/>
      <c r="AT778" s="95"/>
      <c r="AU778" s="95"/>
      <c r="AV778" s="95"/>
      <c r="AW778" s="192">
        <f t="shared" si="11"/>
        <v>6000</v>
      </c>
    </row>
    <row r="779" spans="1:49" ht="15.75" x14ac:dyDescent="0.25">
      <c r="A779" s="95">
        <v>764</v>
      </c>
      <c r="B779" s="95" t="s">
        <v>1209</v>
      </c>
      <c r="C779" s="95" t="s">
        <v>1047</v>
      </c>
      <c r="D779" s="95" t="s">
        <v>1048</v>
      </c>
      <c r="E779" s="95">
        <v>10</v>
      </c>
      <c r="F779" s="95" t="s">
        <v>1012</v>
      </c>
      <c r="G779" s="95"/>
      <c r="H779" s="95"/>
      <c r="I779" s="175" t="s">
        <v>1048</v>
      </c>
      <c r="J779" s="176">
        <v>10</v>
      </c>
      <c r="K779" s="175" t="s">
        <v>1012</v>
      </c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  <c r="AA779" s="95"/>
      <c r="AB779" s="95"/>
      <c r="AC779" s="95"/>
      <c r="AD779" s="95"/>
      <c r="AE779" s="95"/>
      <c r="AF779" s="95"/>
      <c r="AG779" s="95"/>
      <c r="AH779" s="95"/>
      <c r="AI779" s="95"/>
      <c r="AJ779" s="95"/>
      <c r="AK779" s="95"/>
      <c r="AL779" s="95"/>
      <c r="AM779" s="95"/>
      <c r="AN779" s="95"/>
      <c r="AO779" s="95"/>
      <c r="AP779" s="95"/>
      <c r="AQ779" s="95"/>
      <c r="AR779" s="95"/>
      <c r="AS779" s="95"/>
      <c r="AT779" s="95"/>
      <c r="AU779" s="95"/>
      <c r="AV779" s="95"/>
      <c r="AW779" s="192">
        <f t="shared" si="11"/>
        <v>6000</v>
      </c>
    </row>
    <row r="780" spans="1:49" ht="15.75" x14ac:dyDescent="0.25">
      <c r="A780" s="95">
        <v>765</v>
      </c>
      <c r="B780" s="95" t="s">
        <v>1209</v>
      </c>
      <c r="C780" s="95" t="s">
        <v>1056</v>
      </c>
      <c r="D780" s="95" t="s">
        <v>1048</v>
      </c>
      <c r="E780" s="95">
        <v>10</v>
      </c>
      <c r="F780" s="95" t="s">
        <v>1012</v>
      </c>
      <c r="G780" s="95"/>
      <c r="H780" s="95"/>
      <c r="I780" s="175" t="s">
        <v>1048</v>
      </c>
      <c r="J780" s="176">
        <v>10</v>
      </c>
      <c r="K780" s="175" t="s">
        <v>1012</v>
      </c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  <c r="AA780" s="95"/>
      <c r="AB780" s="95"/>
      <c r="AC780" s="95"/>
      <c r="AD780" s="95"/>
      <c r="AE780" s="95"/>
      <c r="AF780" s="95"/>
      <c r="AG780" s="95"/>
      <c r="AH780" s="95"/>
      <c r="AI780" s="95"/>
      <c r="AJ780" s="95"/>
      <c r="AK780" s="95"/>
      <c r="AL780" s="95"/>
      <c r="AM780" s="95"/>
      <c r="AN780" s="95"/>
      <c r="AO780" s="95"/>
      <c r="AP780" s="95"/>
      <c r="AQ780" s="95"/>
      <c r="AR780" s="95"/>
      <c r="AS780" s="95"/>
      <c r="AT780" s="95"/>
      <c r="AU780" s="95"/>
      <c r="AV780" s="95"/>
      <c r="AW780" s="192">
        <f t="shared" si="11"/>
        <v>6000</v>
      </c>
    </row>
    <row r="781" spans="1:49" ht="15.75" x14ac:dyDescent="0.25">
      <c r="A781" s="95">
        <v>766</v>
      </c>
      <c r="B781" s="95" t="s">
        <v>1209</v>
      </c>
      <c r="C781" s="95" t="s">
        <v>1148</v>
      </c>
      <c r="D781" s="95" t="s">
        <v>1149</v>
      </c>
      <c r="E781" s="95">
        <v>1</v>
      </c>
      <c r="F781" s="95" t="s">
        <v>1149</v>
      </c>
      <c r="G781" s="95"/>
      <c r="H781" s="95"/>
      <c r="I781" s="175" t="s">
        <v>1149</v>
      </c>
      <c r="J781" s="176">
        <v>1</v>
      </c>
      <c r="K781" s="175" t="s">
        <v>1149</v>
      </c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  <c r="AA781" s="95"/>
      <c r="AB781" s="95"/>
      <c r="AC781" s="95"/>
      <c r="AD781" s="95"/>
      <c r="AE781" s="95"/>
      <c r="AF781" s="95"/>
      <c r="AG781" s="95"/>
      <c r="AH781" s="95"/>
      <c r="AI781" s="95"/>
      <c r="AJ781" s="95"/>
      <c r="AK781" s="95"/>
      <c r="AL781" s="95"/>
      <c r="AM781" s="95"/>
      <c r="AN781" s="95"/>
      <c r="AO781" s="95"/>
      <c r="AP781" s="95"/>
      <c r="AQ781" s="95"/>
      <c r="AR781" s="95"/>
      <c r="AS781" s="95"/>
      <c r="AT781" s="95"/>
      <c r="AU781" s="95"/>
      <c r="AV781" s="95"/>
      <c r="AW781" s="192">
        <f t="shared" si="11"/>
        <v>19800</v>
      </c>
    </row>
    <row r="782" spans="1:49" ht="15.75" x14ac:dyDescent="0.25">
      <c r="A782" s="95">
        <v>767</v>
      </c>
      <c r="B782" s="95" t="s">
        <v>1209</v>
      </c>
      <c r="C782" s="95" t="s">
        <v>990</v>
      </c>
      <c r="D782" s="95" t="s">
        <v>988</v>
      </c>
      <c r="E782" s="95">
        <v>10</v>
      </c>
      <c r="F782" s="95" t="s">
        <v>989</v>
      </c>
      <c r="G782" s="95"/>
      <c r="H782" s="95"/>
      <c r="I782" s="175" t="s">
        <v>988</v>
      </c>
      <c r="J782" s="176">
        <v>10</v>
      </c>
      <c r="K782" s="175" t="s">
        <v>989</v>
      </c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  <c r="AB782" s="95"/>
      <c r="AC782" s="95"/>
      <c r="AD782" s="95"/>
      <c r="AE782" s="95"/>
      <c r="AF782" s="95"/>
      <c r="AG782" s="95"/>
      <c r="AH782" s="95"/>
      <c r="AI782" s="95"/>
      <c r="AJ782" s="95"/>
      <c r="AK782" s="95"/>
      <c r="AL782" s="95"/>
      <c r="AM782" s="95"/>
      <c r="AN782" s="95"/>
      <c r="AO782" s="95"/>
      <c r="AP782" s="95"/>
      <c r="AQ782" s="95"/>
      <c r="AR782" s="95"/>
      <c r="AS782" s="95"/>
      <c r="AT782" s="95"/>
      <c r="AU782" s="95"/>
      <c r="AV782" s="95"/>
      <c r="AW782" s="192">
        <f t="shared" si="11"/>
        <v>4000</v>
      </c>
    </row>
    <row r="783" spans="1:49" ht="15.75" x14ac:dyDescent="0.25">
      <c r="A783" s="95">
        <v>768</v>
      </c>
      <c r="B783" s="95" t="s">
        <v>1209</v>
      </c>
      <c r="C783" s="95" t="s">
        <v>1101</v>
      </c>
      <c r="D783" s="95" t="s">
        <v>988</v>
      </c>
      <c r="E783" s="95">
        <v>10</v>
      </c>
      <c r="F783" s="95" t="s">
        <v>989</v>
      </c>
      <c r="G783" s="95"/>
      <c r="H783" s="95"/>
      <c r="I783" s="175" t="s">
        <v>988</v>
      </c>
      <c r="J783" s="176">
        <v>10</v>
      </c>
      <c r="K783" s="175" t="s">
        <v>989</v>
      </c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  <c r="AA783" s="95"/>
      <c r="AB783" s="95"/>
      <c r="AC783" s="95"/>
      <c r="AD783" s="95"/>
      <c r="AE783" s="95"/>
      <c r="AF783" s="95"/>
      <c r="AG783" s="95"/>
      <c r="AH783" s="95"/>
      <c r="AI783" s="95"/>
      <c r="AJ783" s="95"/>
      <c r="AK783" s="95"/>
      <c r="AL783" s="95"/>
      <c r="AM783" s="95"/>
      <c r="AN783" s="95"/>
      <c r="AO783" s="95"/>
      <c r="AP783" s="95"/>
      <c r="AQ783" s="95"/>
      <c r="AR783" s="95"/>
      <c r="AS783" s="95"/>
      <c r="AT783" s="95"/>
      <c r="AU783" s="95"/>
      <c r="AV783" s="95"/>
      <c r="AW783" s="192">
        <f t="shared" si="11"/>
        <v>4000</v>
      </c>
    </row>
    <row r="784" spans="1:49" ht="15.75" x14ac:dyDescent="0.25">
      <c r="A784" s="95">
        <v>769</v>
      </c>
      <c r="B784" s="95" t="s">
        <v>1209</v>
      </c>
      <c r="C784" s="95" t="s">
        <v>1078</v>
      </c>
      <c r="D784" s="95" t="s">
        <v>999</v>
      </c>
      <c r="E784" s="95">
        <v>10</v>
      </c>
      <c r="F784" s="95" t="s">
        <v>1000</v>
      </c>
      <c r="G784" s="95"/>
      <c r="H784" s="95"/>
      <c r="I784" s="175" t="s">
        <v>999</v>
      </c>
      <c r="J784" s="176">
        <v>10</v>
      </c>
      <c r="K784" s="175" t="s">
        <v>1000</v>
      </c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  <c r="AA784" s="95"/>
      <c r="AB784" s="95"/>
      <c r="AC784" s="95"/>
      <c r="AD784" s="95"/>
      <c r="AE784" s="95"/>
      <c r="AF784" s="95"/>
      <c r="AG784" s="95"/>
      <c r="AH784" s="95"/>
      <c r="AI784" s="95"/>
      <c r="AJ784" s="95"/>
      <c r="AK784" s="95"/>
      <c r="AL784" s="95"/>
      <c r="AM784" s="95"/>
      <c r="AN784" s="95"/>
      <c r="AO784" s="95"/>
      <c r="AP784" s="95"/>
      <c r="AQ784" s="95"/>
      <c r="AR784" s="95"/>
      <c r="AS784" s="95"/>
      <c r="AT784" s="95"/>
      <c r="AU784" s="95"/>
      <c r="AV784" s="95"/>
      <c r="AW784" s="192">
        <f t="shared" si="11"/>
        <v>2000</v>
      </c>
    </row>
    <row r="785" spans="1:49" ht="15.75" x14ac:dyDescent="0.25">
      <c r="A785" s="95">
        <v>770</v>
      </c>
      <c r="B785" s="95" t="s">
        <v>1209</v>
      </c>
      <c r="C785" s="95" t="s">
        <v>1041</v>
      </c>
      <c r="D785" s="95" t="s">
        <v>1202</v>
      </c>
      <c r="E785" s="95">
        <v>1</v>
      </c>
      <c r="F785" s="95" t="s">
        <v>1202</v>
      </c>
      <c r="G785" s="95"/>
      <c r="H785" s="95"/>
      <c r="I785" s="175" t="s">
        <v>1202</v>
      </c>
      <c r="J785" s="176">
        <v>1</v>
      </c>
      <c r="K785" s="175" t="s">
        <v>1202</v>
      </c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  <c r="AA785" s="95"/>
      <c r="AB785" s="95"/>
      <c r="AC785" s="95"/>
      <c r="AD785" s="95"/>
      <c r="AE785" s="95"/>
      <c r="AF785" s="95"/>
      <c r="AG785" s="95"/>
      <c r="AH785" s="95"/>
      <c r="AI785" s="95"/>
      <c r="AJ785" s="95"/>
      <c r="AK785" s="95"/>
      <c r="AL785" s="95"/>
      <c r="AM785" s="95"/>
      <c r="AN785" s="95"/>
      <c r="AO785" s="95"/>
      <c r="AP785" s="95"/>
      <c r="AQ785" s="95"/>
      <c r="AR785" s="95"/>
      <c r="AS785" s="95"/>
      <c r="AT785" s="95"/>
      <c r="AU785" s="95"/>
      <c r="AV785" s="95"/>
      <c r="AW785" s="192">
        <f t="shared" ref="AW785:AW848" si="12">I785*J785</f>
        <v>14100</v>
      </c>
    </row>
    <row r="786" spans="1:49" ht="15.75" x14ac:dyDescent="0.25">
      <c r="A786" s="95">
        <v>771</v>
      </c>
      <c r="B786" s="95" t="s">
        <v>1209</v>
      </c>
      <c r="C786" s="95" t="s">
        <v>1016</v>
      </c>
      <c r="D786" s="95" t="s">
        <v>1009</v>
      </c>
      <c r="E786" s="95">
        <v>10</v>
      </c>
      <c r="F786" s="95" t="s">
        <v>1017</v>
      </c>
      <c r="G786" s="95"/>
      <c r="H786" s="95"/>
      <c r="I786" s="175" t="s">
        <v>1009</v>
      </c>
      <c r="J786" s="176">
        <v>10</v>
      </c>
      <c r="K786" s="175" t="s">
        <v>1017</v>
      </c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  <c r="AA786" s="95"/>
      <c r="AB786" s="95"/>
      <c r="AC786" s="95"/>
      <c r="AD786" s="95"/>
      <c r="AE786" s="95"/>
      <c r="AF786" s="95"/>
      <c r="AG786" s="95"/>
      <c r="AH786" s="95"/>
      <c r="AI786" s="95"/>
      <c r="AJ786" s="95"/>
      <c r="AK786" s="95"/>
      <c r="AL786" s="95"/>
      <c r="AM786" s="95"/>
      <c r="AN786" s="95"/>
      <c r="AO786" s="95"/>
      <c r="AP786" s="95"/>
      <c r="AQ786" s="95"/>
      <c r="AR786" s="95"/>
      <c r="AS786" s="95"/>
      <c r="AT786" s="95"/>
      <c r="AU786" s="95"/>
      <c r="AV786" s="95"/>
      <c r="AW786" s="192">
        <f t="shared" si="12"/>
        <v>5000</v>
      </c>
    </row>
    <row r="787" spans="1:49" ht="15.75" x14ac:dyDescent="0.25">
      <c r="A787" s="95">
        <v>772</v>
      </c>
      <c r="B787" s="95" t="s">
        <v>1209</v>
      </c>
      <c r="C787" s="95" t="s">
        <v>1176</v>
      </c>
      <c r="D787" s="95" t="s">
        <v>1051</v>
      </c>
      <c r="E787" s="95">
        <v>10</v>
      </c>
      <c r="F787" s="95" t="s">
        <v>1177</v>
      </c>
      <c r="G787" s="95"/>
      <c r="H787" s="95"/>
      <c r="I787" s="175" t="s">
        <v>1051</v>
      </c>
      <c r="J787" s="176">
        <v>10</v>
      </c>
      <c r="K787" s="175" t="s">
        <v>1177</v>
      </c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  <c r="AA787" s="95"/>
      <c r="AB787" s="95"/>
      <c r="AC787" s="95"/>
      <c r="AD787" s="95"/>
      <c r="AE787" s="95"/>
      <c r="AF787" s="95"/>
      <c r="AG787" s="95"/>
      <c r="AH787" s="95"/>
      <c r="AI787" s="95"/>
      <c r="AJ787" s="95"/>
      <c r="AK787" s="95"/>
      <c r="AL787" s="95"/>
      <c r="AM787" s="95"/>
      <c r="AN787" s="95"/>
      <c r="AO787" s="95"/>
      <c r="AP787" s="95"/>
      <c r="AQ787" s="95"/>
      <c r="AR787" s="95"/>
      <c r="AS787" s="95"/>
      <c r="AT787" s="95"/>
      <c r="AU787" s="95"/>
      <c r="AV787" s="95"/>
      <c r="AW787" s="192">
        <f t="shared" si="12"/>
        <v>47000</v>
      </c>
    </row>
    <row r="788" spans="1:49" ht="15.75" x14ac:dyDescent="0.25">
      <c r="A788" s="95">
        <v>773</v>
      </c>
      <c r="B788" s="95" t="s">
        <v>1209</v>
      </c>
      <c r="C788" s="95" t="s">
        <v>778</v>
      </c>
      <c r="D788" s="95" t="s">
        <v>1043</v>
      </c>
      <c r="E788" s="95">
        <v>10</v>
      </c>
      <c r="F788" s="95" t="s">
        <v>1002</v>
      </c>
      <c r="G788" s="95"/>
      <c r="H788" s="95"/>
      <c r="I788" s="175" t="s">
        <v>1043</v>
      </c>
      <c r="J788" s="176">
        <v>10</v>
      </c>
      <c r="K788" s="175" t="s">
        <v>1002</v>
      </c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  <c r="AA788" s="95"/>
      <c r="AB788" s="95"/>
      <c r="AC788" s="95"/>
      <c r="AD788" s="95"/>
      <c r="AE788" s="95"/>
      <c r="AF788" s="95"/>
      <c r="AG788" s="95"/>
      <c r="AH788" s="95"/>
      <c r="AI788" s="95"/>
      <c r="AJ788" s="95"/>
      <c r="AK788" s="95"/>
      <c r="AL788" s="95"/>
      <c r="AM788" s="95"/>
      <c r="AN788" s="95"/>
      <c r="AO788" s="95"/>
      <c r="AP788" s="95"/>
      <c r="AQ788" s="95"/>
      <c r="AR788" s="95"/>
      <c r="AS788" s="95"/>
      <c r="AT788" s="95"/>
      <c r="AU788" s="95"/>
      <c r="AV788" s="95"/>
      <c r="AW788" s="192">
        <f t="shared" si="12"/>
        <v>9000</v>
      </c>
    </row>
    <row r="789" spans="1:49" ht="15.75" x14ac:dyDescent="0.25">
      <c r="A789" s="95">
        <v>774</v>
      </c>
      <c r="B789" s="95" t="s">
        <v>1209</v>
      </c>
      <c r="C789" s="95" t="s">
        <v>1056</v>
      </c>
      <c r="D789" s="95" t="s">
        <v>1048</v>
      </c>
      <c r="E789" s="95">
        <v>10</v>
      </c>
      <c r="F789" s="95" t="s">
        <v>1012</v>
      </c>
      <c r="G789" s="95"/>
      <c r="H789" s="95"/>
      <c r="I789" s="175" t="s">
        <v>1048</v>
      </c>
      <c r="J789" s="176">
        <v>10</v>
      </c>
      <c r="K789" s="175" t="s">
        <v>1012</v>
      </c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  <c r="AA789" s="95"/>
      <c r="AB789" s="95"/>
      <c r="AC789" s="95"/>
      <c r="AD789" s="95"/>
      <c r="AE789" s="95"/>
      <c r="AF789" s="95"/>
      <c r="AG789" s="95"/>
      <c r="AH789" s="95"/>
      <c r="AI789" s="95"/>
      <c r="AJ789" s="95"/>
      <c r="AK789" s="95"/>
      <c r="AL789" s="95"/>
      <c r="AM789" s="95"/>
      <c r="AN789" s="95"/>
      <c r="AO789" s="95"/>
      <c r="AP789" s="95"/>
      <c r="AQ789" s="95"/>
      <c r="AR789" s="95"/>
      <c r="AS789" s="95"/>
      <c r="AT789" s="95"/>
      <c r="AU789" s="95"/>
      <c r="AV789" s="95"/>
      <c r="AW789" s="192">
        <f t="shared" si="12"/>
        <v>6000</v>
      </c>
    </row>
    <row r="790" spans="1:49" ht="15.75" x14ac:dyDescent="0.25">
      <c r="A790" s="95">
        <v>775</v>
      </c>
      <c r="B790" s="95" t="s">
        <v>1209</v>
      </c>
      <c r="C790" s="95" t="s">
        <v>1101</v>
      </c>
      <c r="D790" s="95" t="s">
        <v>1009</v>
      </c>
      <c r="E790" s="95">
        <v>15</v>
      </c>
      <c r="F790" s="95" t="s">
        <v>1057</v>
      </c>
      <c r="G790" s="95"/>
      <c r="H790" s="95"/>
      <c r="I790" s="175" t="s">
        <v>1009</v>
      </c>
      <c r="J790" s="176">
        <v>15</v>
      </c>
      <c r="K790" s="175" t="s">
        <v>1057</v>
      </c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  <c r="AA790" s="95"/>
      <c r="AB790" s="95"/>
      <c r="AC790" s="95"/>
      <c r="AD790" s="95"/>
      <c r="AE790" s="95"/>
      <c r="AF790" s="95"/>
      <c r="AG790" s="95"/>
      <c r="AH790" s="95"/>
      <c r="AI790" s="95"/>
      <c r="AJ790" s="95"/>
      <c r="AK790" s="95"/>
      <c r="AL790" s="95"/>
      <c r="AM790" s="95"/>
      <c r="AN790" s="95"/>
      <c r="AO790" s="95"/>
      <c r="AP790" s="95"/>
      <c r="AQ790" s="95"/>
      <c r="AR790" s="95"/>
      <c r="AS790" s="95"/>
      <c r="AT790" s="95"/>
      <c r="AU790" s="95"/>
      <c r="AV790" s="95"/>
      <c r="AW790" s="192">
        <f t="shared" si="12"/>
        <v>7500</v>
      </c>
    </row>
    <row r="791" spans="1:49" ht="15.75" x14ac:dyDescent="0.25">
      <c r="A791" s="95">
        <v>776</v>
      </c>
      <c r="B791" s="95" t="s">
        <v>1209</v>
      </c>
      <c r="C791" s="95" t="s">
        <v>1085</v>
      </c>
      <c r="D791" s="95" t="s">
        <v>1210</v>
      </c>
      <c r="E791" s="95">
        <v>1</v>
      </c>
      <c r="F791" s="95" t="s">
        <v>1210</v>
      </c>
      <c r="G791" s="95"/>
      <c r="H791" s="95"/>
      <c r="I791" s="175" t="s">
        <v>1210</v>
      </c>
      <c r="J791" s="176">
        <v>1</v>
      </c>
      <c r="K791" s="175" t="s">
        <v>1210</v>
      </c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  <c r="AA791" s="95"/>
      <c r="AB791" s="95"/>
      <c r="AC791" s="95"/>
      <c r="AD791" s="95"/>
      <c r="AE791" s="95"/>
      <c r="AF791" s="95"/>
      <c r="AG791" s="95"/>
      <c r="AH791" s="95"/>
      <c r="AI791" s="95"/>
      <c r="AJ791" s="95"/>
      <c r="AK791" s="95"/>
      <c r="AL791" s="95"/>
      <c r="AM791" s="95"/>
      <c r="AN791" s="95"/>
      <c r="AO791" s="95"/>
      <c r="AP791" s="95"/>
      <c r="AQ791" s="95"/>
      <c r="AR791" s="95"/>
      <c r="AS791" s="95"/>
      <c r="AT791" s="95"/>
      <c r="AU791" s="95"/>
      <c r="AV791" s="95"/>
      <c r="AW791" s="192">
        <f t="shared" si="12"/>
        <v>10600</v>
      </c>
    </row>
    <row r="792" spans="1:49" ht="15.75" x14ac:dyDescent="0.25">
      <c r="A792" s="95">
        <v>777</v>
      </c>
      <c r="B792" s="95" t="s">
        <v>1209</v>
      </c>
      <c r="C792" s="95" t="s">
        <v>1033</v>
      </c>
      <c r="D792" s="95" t="s">
        <v>988</v>
      </c>
      <c r="E792" s="95">
        <v>10</v>
      </c>
      <c r="F792" s="95" t="s">
        <v>989</v>
      </c>
      <c r="G792" s="95"/>
      <c r="H792" s="95"/>
      <c r="I792" s="175" t="s">
        <v>988</v>
      </c>
      <c r="J792" s="176">
        <v>10</v>
      </c>
      <c r="K792" s="175" t="s">
        <v>989</v>
      </c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  <c r="AA792" s="95"/>
      <c r="AB792" s="95"/>
      <c r="AC792" s="95"/>
      <c r="AD792" s="95"/>
      <c r="AE792" s="95"/>
      <c r="AF792" s="95"/>
      <c r="AG792" s="95"/>
      <c r="AH792" s="95"/>
      <c r="AI792" s="95"/>
      <c r="AJ792" s="95"/>
      <c r="AK792" s="95"/>
      <c r="AL792" s="95"/>
      <c r="AM792" s="95"/>
      <c r="AN792" s="95"/>
      <c r="AO792" s="95"/>
      <c r="AP792" s="95"/>
      <c r="AQ792" s="95"/>
      <c r="AR792" s="95"/>
      <c r="AS792" s="95"/>
      <c r="AT792" s="95"/>
      <c r="AU792" s="95"/>
      <c r="AV792" s="95"/>
      <c r="AW792" s="192">
        <f t="shared" si="12"/>
        <v>4000</v>
      </c>
    </row>
    <row r="793" spans="1:49" ht="15.75" x14ac:dyDescent="0.25">
      <c r="A793" s="95">
        <v>778</v>
      </c>
      <c r="B793" s="95" t="s">
        <v>1209</v>
      </c>
      <c r="C793" s="95" t="s">
        <v>1148</v>
      </c>
      <c r="D793" s="95" t="s">
        <v>1149</v>
      </c>
      <c r="E793" s="95">
        <v>1</v>
      </c>
      <c r="F793" s="95" t="s">
        <v>1149</v>
      </c>
      <c r="G793" s="95"/>
      <c r="H793" s="95"/>
      <c r="I793" s="175" t="s">
        <v>1149</v>
      </c>
      <c r="J793" s="176">
        <v>1</v>
      </c>
      <c r="K793" s="175" t="s">
        <v>1149</v>
      </c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  <c r="AA793" s="95"/>
      <c r="AB793" s="95"/>
      <c r="AC793" s="95"/>
      <c r="AD793" s="95"/>
      <c r="AE793" s="95"/>
      <c r="AF793" s="95"/>
      <c r="AG793" s="95"/>
      <c r="AH793" s="95"/>
      <c r="AI793" s="95"/>
      <c r="AJ793" s="95"/>
      <c r="AK793" s="95"/>
      <c r="AL793" s="95"/>
      <c r="AM793" s="95"/>
      <c r="AN793" s="95"/>
      <c r="AO793" s="95"/>
      <c r="AP793" s="95"/>
      <c r="AQ793" s="95"/>
      <c r="AR793" s="95"/>
      <c r="AS793" s="95"/>
      <c r="AT793" s="95"/>
      <c r="AU793" s="95"/>
      <c r="AV793" s="95"/>
      <c r="AW793" s="192">
        <f t="shared" si="12"/>
        <v>19800</v>
      </c>
    </row>
    <row r="794" spans="1:49" ht="15.75" x14ac:dyDescent="0.25">
      <c r="A794" s="95">
        <v>779</v>
      </c>
      <c r="B794" s="95" t="s">
        <v>1209</v>
      </c>
      <c r="C794" s="95" t="s">
        <v>990</v>
      </c>
      <c r="D794" s="95" t="s">
        <v>988</v>
      </c>
      <c r="E794" s="95">
        <v>10</v>
      </c>
      <c r="F794" s="95" t="s">
        <v>989</v>
      </c>
      <c r="G794" s="95"/>
      <c r="H794" s="95"/>
      <c r="I794" s="175" t="s">
        <v>988</v>
      </c>
      <c r="J794" s="176">
        <v>10</v>
      </c>
      <c r="K794" s="175" t="s">
        <v>989</v>
      </c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  <c r="AA794" s="95"/>
      <c r="AB794" s="95"/>
      <c r="AC794" s="95"/>
      <c r="AD794" s="95"/>
      <c r="AE794" s="95"/>
      <c r="AF794" s="95"/>
      <c r="AG794" s="95"/>
      <c r="AH794" s="95"/>
      <c r="AI794" s="95"/>
      <c r="AJ794" s="95"/>
      <c r="AK794" s="95"/>
      <c r="AL794" s="95"/>
      <c r="AM794" s="95"/>
      <c r="AN794" s="95"/>
      <c r="AO794" s="95"/>
      <c r="AP794" s="95"/>
      <c r="AQ794" s="95"/>
      <c r="AR794" s="95"/>
      <c r="AS794" s="95"/>
      <c r="AT794" s="95"/>
      <c r="AU794" s="95"/>
      <c r="AV794" s="95"/>
      <c r="AW794" s="192">
        <f t="shared" si="12"/>
        <v>4000</v>
      </c>
    </row>
    <row r="795" spans="1:49" ht="15.75" x14ac:dyDescent="0.25">
      <c r="A795" s="95">
        <v>780</v>
      </c>
      <c r="B795" s="95" t="s">
        <v>1209</v>
      </c>
      <c r="C795" s="95" t="s">
        <v>1047</v>
      </c>
      <c r="D795" s="95" t="s">
        <v>1048</v>
      </c>
      <c r="E795" s="95">
        <v>10</v>
      </c>
      <c r="F795" s="95" t="s">
        <v>1012</v>
      </c>
      <c r="G795" s="95"/>
      <c r="H795" s="95"/>
      <c r="I795" s="175" t="s">
        <v>1048</v>
      </c>
      <c r="J795" s="176">
        <v>10</v>
      </c>
      <c r="K795" s="175" t="s">
        <v>1012</v>
      </c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  <c r="AA795" s="95"/>
      <c r="AB795" s="95"/>
      <c r="AC795" s="95"/>
      <c r="AD795" s="95"/>
      <c r="AE795" s="95"/>
      <c r="AF795" s="95"/>
      <c r="AG795" s="95"/>
      <c r="AH795" s="95"/>
      <c r="AI795" s="95"/>
      <c r="AJ795" s="95"/>
      <c r="AK795" s="95"/>
      <c r="AL795" s="95"/>
      <c r="AM795" s="95"/>
      <c r="AN795" s="95"/>
      <c r="AO795" s="95"/>
      <c r="AP795" s="95"/>
      <c r="AQ795" s="95"/>
      <c r="AR795" s="95"/>
      <c r="AS795" s="95"/>
      <c r="AT795" s="95"/>
      <c r="AU795" s="95"/>
      <c r="AV795" s="95"/>
      <c r="AW795" s="192">
        <f t="shared" si="12"/>
        <v>6000</v>
      </c>
    </row>
    <row r="796" spans="1:49" ht="15.75" x14ac:dyDescent="0.25">
      <c r="A796" s="95">
        <v>781</v>
      </c>
      <c r="B796" s="95" t="s">
        <v>1209</v>
      </c>
      <c r="C796" s="95" t="s">
        <v>1016</v>
      </c>
      <c r="D796" s="95" t="s">
        <v>1009</v>
      </c>
      <c r="E796" s="95">
        <v>10</v>
      </c>
      <c r="F796" s="95" t="s">
        <v>1017</v>
      </c>
      <c r="G796" s="95"/>
      <c r="H796" s="95"/>
      <c r="I796" s="175" t="s">
        <v>1009</v>
      </c>
      <c r="J796" s="176">
        <v>10</v>
      </c>
      <c r="K796" s="175" t="s">
        <v>1017</v>
      </c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  <c r="AA796" s="95"/>
      <c r="AB796" s="95"/>
      <c r="AC796" s="95"/>
      <c r="AD796" s="95"/>
      <c r="AE796" s="95"/>
      <c r="AF796" s="95"/>
      <c r="AG796" s="95"/>
      <c r="AH796" s="95"/>
      <c r="AI796" s="95"/>
      <c r="AJ796" s="95"/>
      <c r="AK796" s="95"/>
      <c r="AL796" s="95"/>
      <c r="AM796" s="95"/>
      <c r="AN796" s="95"/>
      <c r="AO796" s="95"/>
      <c r="AP796" s="95"/>
      <c r="AQ796" s="95"/>
      <c r="AR796" s="95"/>
      <c r="AS796" s="95"/>
      <c r="AT796" s="95"/>
      <c r="AU796" s="95"/>
      <c r="AV796" s="95"/>
      <c r="AW796" s="192">
        <f t="shared" si="12"/>
        <v>5000</v>
      </c>
    </row>
    <row r="797" spans="1:49" ht="15.75" x14ac:dyDescent="0.25">
      <c r="A797" s="95">
        <v>782</v>
      </c>
      <c r="B797" s="95" t="s">
        <v>1209</v>
      </c>
      <c r="C797" s="95" t="s">
        <v>1018</v>
      </c>
      <c r="D797" s="95" t="s">
        <v>995</v>
      </c>
      <c r="E797" s="95">
        <v>10</v>
      </c>
      <c r="F797" s="95" t="s">
        <v>996</v>
      </c>
      <c r="G797" s="95"/>
      <c r="H797" s="95"/>
      <c r="I797" s="175" t="s">
        <v>995</v>
      </c>
      <c r="J797" s="176">
        <v>10</v>
      </c>
      <c r="K797" s="175" t="s">
        <v>996</v>
      </c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  <c r="AA797" s="95"/>
      <c r="AB797" s="95"/>
      <c r="AC797" s="95"/>
      <c r="AD797" s="95"/>
      <c r="AE797" s="95"/>
      <c r="AF797" s="95"/>
      <c r="AG797" s="95"/>
      <c r="AH797" s="95"/>
      <c r="AI797" s="95"/>
      <c r="AJ797" s="95"/>
      <c r="AK797" s="95"/>
      <c r="AL797" s="95"/>
      <c r="AM797" s="95"/>
      <c r="AN797" s="95"/>
      <c r="AO797" s="95"/>
      <c r="AP797" s="95"/>
      <c r="AQ797" s="95"/>
      <c r="AR797" s="95"/>
      <c r="AS797" s="95"/>
      <c r="AT797" s="95"/>
      <c r="AU797" s="95"/>
      <c r="AV797" s="95"/>
      <c r="AW797" s="192">
        <f t="shared" si="12"/>
        <v>3000</v>
      </c>
    </row>
    <row r="798" spans="1:49" ht="15.75" x14ac:dyDescent="0.25">
      <c r="A798" s="95">
        <v>783</v>
      </c>
      <c r="B798" s="95" t="s">
        <v>1209</v>
      </c>
      <c r="C798" s="95" t="s">
        <v>1056</v>
      </c>
      <c r="D798" s="95" t="s">
        <v>1048</v>
      </c>
      <c r="E798" s="95">
        <v>12</v>
      </c>
      <c r="F798" s="95" t="s">
        <v>1044</v>
      </c>
      <c r="G798" s="95"/>
      <c r="H798" s="95"/>
      <c r="I798" s="175" t="s">
        <v>1048</v>
      </c>
      <c r="J798" s="176">
        <v>12</v>
      </c>
      <c r="K798" s="175" t="s">
        <v>1044</v>
      </c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  <c r="AA798" s="95"/>
      <c r="AB798" s="95"/>
      <c r="AC798" s="95"/>
      <c r="AD798" s="95"/>
      <c r="AE798" s="95"/>
      <c r="AF798" s="95"/>
      <c r="AG798" s="95"/>
      <c r="AH798" s="95"/>
      <c r="AI798" s="95"/>
      <c r="AJ798" s="95"/>
      <c r="AK798" s="95"/>
      <c r="AL798" s="95"/>
      <c r="AM798" s="95"/>
      <c r="AN798" s="95"/>
      <c r="AO798" s="95"/>
      <c r="AP798" s="95"/>
      <c r="AQ798" s="95"/>
      <c r="AR798" s="95"/>
      <c r="AS798" s="95"/>
      <c r="AT798" s="95"/>
      <c r="AU798" s="95"/>
      <c r="AV798" s="95"/>
      <c r="AW798" s="192">
        <f t="shared" si="12"/>
        <v>7200</v>
      </c>
    </row>
    <row r="799" spans="1:49" ht="15.75" x14ac:dyDescent="0.25">
      <c r="A799" s="95">
        <v>784</v>
      </c>
      <c r="B799" s="95" t="s">
        <v>1209</v>
      </c>
      <c r="C799" s="95" t="s">
        <v>990</v>
      </c>
      <c r="D799" s="95" t="s">
        <v>988</v>
      </c>
      <c r="E799" s="95">
        <v>10</v>
      </c>
      <c r="F799" s="95" t="s">
        <v>989</v>
      </c>
      <c r="G799" s="95"/>
      <c r="H799" s="95"/>
      <c r="I799" s="175" t="s">
        <v>988</v>
      </c>
      <c r="J799" s="176">
        <v>10</v>
      </c>
      <c r="K799" s="175" t="s">
        <v>989</v>
      </c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  <c r="AA799" s="95"/>
      <c r="AB799" s="95"/>
      <c r="AC799" s="95"/>
      <c r="AD799" s="95"/>
      <c r="AE799" s="95"/>
      <c r="AF799" s="95"/>
      <c r="AG799" s="95"/>
      <c r="AH799" s="95"/>
      <c r="AI799" s="95"/>
      <c r="AJ799" s="95"/>
      <c r="AK799" s="95"/>
      <c r="AL799" s="95"/>
      <c r="AM799" s="95"/>
      <c r="AN799" s="95"/>
      <c r="AO799" s="95"/>
      <c r="AP799" s="95"/>
      <c r="AQ799" s="95"/>
      <c r="AR799" s="95"/>
      <c r="AS799" s="95"/>
      <c r="AT799" s="95"/>
      <c r="AU799" s="95"/>
      <c r="AV799" s="95"/>
      <c r="AW799" s="192">
        <f t="shared" si="12"/>
        <v>4000</v>
      </c>
    </row>
    <row r="800" spans="1:49" ht="15.75" x14ac:dyDescent="0.25">
      <c r="A800" s="95">
        <v>785</v>
      </c>
      <c r="B800" s="95" t="s">
        <v>1209</v>
      </c>
      <c r="C800" s="95" t="s">
        <v>1005</v>
      </c>
      <c r="D800" s="95" t="s">
        <v>1043</v>
      </c>
      <c r="E800" s="95">
        <v>4</v>
      </c>
      <c r="F800" s="95" t="s">
        <v>1088</v>
      </c>
      <c r="G800" s="95"/>
      <c r="H800" s="95"/>
      <c r="I800" s="175" t="s">
        <v>1043</v>
      </c>
      <c r="J800" s="176">
        <v>4</v>
      </c>
      <c r="K800" s="175" t="s">
        <v>1088</v>
      </c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  <c r="AA800" s="95"/>
      <c r="AB800" s="95"/>
      <c r="AC800" s="95"/>
      <c r="AD800" s="95"/>
      <c r="AE800" s="95"/>
      <c r="AF800" s="95"/>
      <c r="AG800" s="95"/>
      <c r="AH800" s="95"/>
      <c r="AI800" s="95"/>
      <c r="AJ800" s="95"/>
      <c r="AK800" s="95"/>
      <c r="AL800" s="95"/>
      <c r="AM800" s="95"/>
      <c r="AN800" s="95"/>
      <c r="AO800" s="95"/>
      <c r="AP800" s="95"/>
      <c r="AQ800" s="95"/>
      <c r="AR800" s="95"/>
      <c r="AS800" s="95"/>
      <c r="AT800" s="95"/>
      <c r="AU800" s="95"/>
      <c r="AV800" s="95"/>
      <c r="AW800" s="192">
        <f t="shared" si="12"/>
        <v>3600</v>
      </c>
    </row>
    <row r="801" spans="1:49" ht="15.75" x14ac:dyDescent="0.25">
      <c r="A801" s="95">
        <v>786</v>
      </c>
      <c r="B801" s="95" t="s">
        <v>1209</v>
      </c>
      <c r="C801" s="95" t="s">
        <v>1005</v>
      </c>
      <c r="D801" s="95" t="s">
        <v>1009</v>
      </c>
      <c r="E801" s="95">
        <v>10</v>
      </c>
      <c r="F801" s="95" t="s">
        <v>1017</v>
      </c>
      <c r="G801" s="95"/>
      <c r="H801" s="95"/>
      <c r="I801" s="175" t="s">
        <v>1009</v>
      </c>
      <c r="J801" s="176">
        <v>10</v>
      </c>
      <c r="K801" s="175" t="s">
        <v>1017</v>
      </c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  <c r="AA801" s="95"/>
      <c r="AB801" s="95"/>
      <c r="AC801" s="95"/>
      <c r="AD801" s="95"/>
      <c r="AE801" s="95"/>
      <c r="AF801" s="95"/>
      <c r="AG801" s="95"/>
      <c r="AH801" s="95"/>
      <c r="AI801" s="95"/>
      <c r="AJ801" s="95"/>
      <c r="AK801" s="95"/>
      <c r="AL801" s="95"/>
      <c r="AM801" s="95"/>
      <c r="AN801" s="95"/>
      <c r="AO801" s="95"/>
      <c r="AP801" s="95"/>
      <c r="AQ801" s="95"/>
      <c r="AR801" s="95"/>
      <c r="AS801" s="95"/>
      <c r="AT801" s="95"/>
      <c r="AU801" s="95"/>
      <c r="AV801" s="95"/>
      <c r="AW801" s="192">
        <f t="shared" si="12"/>
        <v>5000</v>
      </c>
    </row>
    <row r="802" spans="1:49" ht="15.75" x14ac:dyDescent="0.25">
      <c r="A802" s="95">
        <v>787</v>
      </c>
      <c r="B802" s="95" t="s">
        <v>1209</v>
      </c>
      <c r="C802" s="95" t="s">
        <v>1078</v>
      </c>
      <c r="D802" s="95" t="s">
        <v>999</v>
      </c>
      <c r="E802" s="95">
        <v>10</v>
      </c>
      <c r="F802" s="95" t="s">
        <v>1000</v>
      </c>
      <c r="G802" s="95"/>
      <c r="H802" s="95"/>
      <c r="I802" s="175" t="s">
        <v>999</v>
      </c>
      <c r="J802" s="176">
        <v>10</v>
      </c>
      <c r="K802" s="175" t="s">
        <v>1000</v>
      </c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  <c r="AA802" s="95"/>
      <c r="AB802" s="95"/>
      <c r="AC802" s="95"/>
      <c r="AD802" s="95"/>
      <c r="AE802" s="95"/>
      <c r="AF802" s="95"/>
      <c r="AG802" s="95"/>
      <c r="AH802" s="95"/>
      <c r="AI802" s="95"/>
      <c r="AJ802" s="95"/>
      <c r="AK802" s="95"/>
      <c r="AL802" s="95"/>
      <c r="AM802" s="95"/>
      <c r="AN802" s="95"/>
      <c r="AO802" s="95"/>
      <c r="AP802" s="95"/>
      <c r="AQ802" s="95"/>
      <c r="AR802" s="95"/>
      <c r="AS802" s="95"/>
      <c r="AT802" s="95"/>
      <c r="AU802" s="95"/>
      <c r="AV802" s="95"/>
      <c r="AW802" s="192">
        <f t="shared" si="12"/>
        <v>2000</v>
      </c>
    </row>
    <row r="803" spans="1:49" ht="15.75" x14ac:dyDescent="0.25">
      <c r="A803" s="95">
        <v>788</v>
      </c>
      <c r="B803" s="95" t="s">
        <v>1209</v>
      </c>
      <c r="C803" s="95" t="s">
        <v>1016</v>
      </c>
      <c r="D803" s="95" t="s">
        <v>1009</v>
      </c>
      <c r="E803" s="95">
        <v>10</v>
      </c>
      <c r="F803" s="95" t="s">
        <v>1017</v>
      </c>
      <c r="G803" s="95"/>
      <c r="H803" s="95"/>
      <c r="I803" s="175" t="s">
        <v>1009</v>
      </c>
      <c r="J803" s="176">
        <v>10</v>
      </c>
      <c r="K803" s="175" t="s">
        <v>1017</v>
      </c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  <c r="AA803" s="95"/>
      <c r="AB803" s="95"/>
      <c r="AC803" s="95"/>
      <c r="AD803" s="95"/>
      <c r="AE803" s="95"/>
      <c r="AF803" s="95"/>
      <c r="AG803" s="95"/>
      <c r="AH803" s="95"/>
      <c r="AI803" s="95"/>
      <c r="AJ803" s="95"/>
      <c r="AK803" s="95"/>
      <c r="AL803" s="95"/>
      <c r="AM803" s="95"/>
      <c r="AN803" s="95"/>
      <c r="AO803" s="95"/>
      <c r="AP803" s="95"/>
      <c r="AQ803" s="95"/>
      <c r="AR803" s="95"/>
      <c r="AS803" s="95"/>
      <c r="AT803" s="95"/>
      <c r="AU803" s="95"/>
      <c r="AV803" s="95"/>
      <c r="AW803" s="192">
        <f t="shared" si="12"/>
        <v>5000</v>
      </c>
    </row>
    <row r="804" spans="1:49" ht="15.75" x14ac:dyDescent="0.25">
      <c r="A804" s="95">
        <v>789</v>
      </c>
      <c r="B804" s="95" t="s">
        <v>1209</v>
      </c>
      <c r="C804" s="95" t="s">
        <v>1080</v>
      </c>
      <c r="D804" s="95" t="s">
        <v>995</v>
      </c>
      <c r="E804" s="95">
        <v>15</v>
      </c>
      <c r="F804" s="95" t="s">
        <v>1055</v>
      </c>
      <c r="G804" s="95"/>
      <c r="H804" s="95"/>
      <c r="I804" s="175" t="s">
        <v>995</v>
      </c>
      <c r="J804" s="176">
        <v>15</v>
      </c>
      <c r="K804" s="175" t="s">
        <v>1055</v>
      </c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  <c r="AA804" s="95"/>
      <c r="AB804" s="95"/>
      <c r="AC804" s="95"/>
      <c r="AD804" s="95"/>
      <c r="AE804" s="95"/>
      <c r="AF804" s="95"/>
      <c r="AG804" s="95"/>
      <c r="AH804" s="95"/>
      <c r="AI804" s="95"/>
      <c r="AJ804" s="95"/>
      <c r="AK804" s="95"/>
      <c r="AL804" s="95"/>
      <c r="AM804" s="95"/>
      <c r="AN804" s="95"/>
      <c r="AO804" s="95"/>
      <c r="AP804" s="95"/>
      <c r="AQ804" s="95"/>
      <c r="AR804" s="95"/>
      <c r="AS804" s="95"/>
      <c r="AT804" s="95"/>
      <c r="AU804" s="95"/>
      <c r="AV804" s="95"/>
      <c r="AW804" s="192">
        <f t="shared" si="12"/>
        <v>4500</v>
      </c>
    </row>
    <row r="805" spans="1:49" ht="15.75" x14ac:dyDescent="0.25">
      <c r="A805" s="95">
        <v>790</v>
      </c>
      <c r="B805" s="95" t="s">
        <v>1209</v>
      </c>
      <c r="C805" s="95" t="s">
        <v>984</v>
      </c>
      <c r="D805" s="95" t="s">
        <v>988</v>
      </c>
      <c r="E805" s="95">
        <v>10</v>
      </c>
      <c r="F805" s="95" t="s">
        <v>989</v>
      </c>
      <c r="G805" s="95"/>
      <c r="H805" s="95"/>
      <c r="I805" s="175" t="s">
        <v>988</v>
      </c>
      <c r="J805" s="176">
        <v>10</v>
      </c>
      <c r="K805" s="175" t="s">
        <v>989</v>
      </c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  <c r="AA805" s="95"/>
      <c r="AB805" s="95"/>
      <c r="AC805" s="95"/>
      <c r="AD805" s="95"/>
      <c r="AE805" s="95"/>
      <c r="AF805" s="95"/>
      <c r="AG805" s="95"/>
      <c r="AH805" s="95"/>
      <c r="AI805" s="95"/>
      <c r="AJ805" s="95"/>
      <c r="AK805" s="95"/>
      <c r="AL805" s="95"/>
      <c r="AM805" s="95"/>
      <c r="AN805" s="95"/>
      <c r="AO805" s="95"/>
      <c r="AP805" s="95"/>
      <c r="AQ805" s="95"/>
      <c r="AR805" s="95"/>
      <c r="AS805" s="95"/>
      <c r="AT805" s="95"/>
      <c r="AU805" s="95"/>
      <c r="AV805" s="95"/>
      <c r="AW805" s="192">
        <f t="shared" si="12"/>
        <v>4000</v>
      </c>
    </row>
    <row r="806" spans="1:49" ht="15.75" x14ac:dyDescent="0.25">
      <c r="A806" s="95">
        <v>791</v>
      </c>
      <c r="B806" s="95" t="s">
        <v>1209</v>
      </c>
      <c r="C806" s="95" t="s">
        <v>1047</v>
      </c>
      <c r="D806" s="95" t="s">
        <v>1039</v>
      </c>
      <c r="E806" s="95">
        <v>10</v>
      </c>
      <c r="F806" s="95" t="s">
        <v>1040</v>
      </c>
      <c r="G806" s="95"/>
      <c r="H806" s="95"/>
      <c r="I806" s="175" t="s">
        <v>1039</v>
      </c>
      <c r="J806" s="176">
        <v>10</v>
      </c>
      <c r="K806" s="175" t="s">
        <v>1040</v>
      </c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  <c r="AA806" s="95"/>
      <c r="AB806" s="95"/>
      <c r="AC806" s="95"/>
      <c r="AD806" s="95"/>
      <c r="AE806" s="95"/>
      <c r="AF806" s="95"/>
      <c r="AG806" s="95"/>
      <c r="AH806" s="95"/>
      <c r="AI806" s="95"/>
      <c r="AJ806" s="95"/>
      <c r="AK806" s="95"/>
      <c r="AL806" s="95"/>
      <c r="AM806" s="95"/>
      <c r="AN806" s="95"/>
      <c r="AO806" s="95"/>
      <c r="AP806" s="95"/>
      <c r="AQ806" s="95"/>
      <c r="AR806" s="95"/>
      <c r="AS806" s="95"/>
      <c r="AT806" s="95"/>
      <c r="AU806" s="95"/>
      <c r="AV806" s="95"/>
      <c r="AW806" s="192">
        <f t="shared" si="12"/>
        <v>7000</v>
      </c>
    </row>
    <row r="807" spans="1:49" ht="15.75" x14ac:dyDescent="0.25">
      <c r="A807" s="95">
        <v>792</v>
      </c>
      <c r="B807" s="95" t="s">
        <v>1209</v>
      </c>
      <c r="C807" s="95" t="s">
        <v>1011</v>
      </c>
      <c r="D807" s="95" t="s">
        <v>999</v>
      </c>
      <c r="E807" s="95">
        <v>20</v>
      </c>
      <c r="F807" s="95" t="s">
        <v>989</v>
      </c>
      <c r="G807" s="95"/>
      <c r="H807" s="95"/>
      <c r="I807" s="175" t="s">
        <v>999</v>
      </c>
      <c r="J807" s="176">
        <v>20</v>
      </c>
      <c r="K807" s="175" t="s">
        <v>989</v>
      </c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  <c r="AA807" s="95"/>
      <c r="AB807" s="95"/>
      <c r="AC807" s="95"/>
      <c r="AD807" s="95"/>
      <c r="AE807" s="95"/>
      <c r="AF807" s="95"/>
      <c r="AG807" s="95"/>
      <c r="AH807" s="95"/>
      <c r="AI807" s="95"/>
      <c r="AJ807" s="95"/>
      <c r="AK807" s="95"/>
      <c r="AL807" s="95"/>
      <c r="AM807" s="95"/>
      <c r="AN807" s="95"/>
      <c r="AO807" s="95"/>
      <c r="AP807" s="95"/>
      <c r="AQ807" s="95"/>
      <c r="AR807" s="95"/>
      <c r="AS807" s="95"/>
      <c r="AT807" s="95"/>
      <c r="AU807" s="95"/>
      <c r="AV807" s="95"/>
      <c r="AW807" s="192">
        <f t="shared" si="12"/>
        <v>4000</v>
      </c>
    </row>
    <row r="808" spans="1:49" ht="15.75" x14ac:dyDescent="0.25">
      <c r="A808" s="95">
        <v>793</v>
      </c>
      <c r="B808" s="95" t="s">
        <v>1209</v>
      </c>
      <c r="C808" s="95" t="s">
        <v>1211</v>
      </c>
      <c r="D808" s="95" t="s">
        <v>999</v>
      </c>
      <c r="E808" s="95">
        <v>20</v>
      </c>
      <c r="F808" s="95" t="s">
        <v>989</v>
      </c>
      <c r="G808" s="95"/>
      <c r="H808" s="95"/>
      <c r="I808" s="175" t="s">
        <v>999</v>
      </c>
      <c r="J808" s="176">
        <v>20</v>
      </c>
      <c r="K808" s="175" t="s">
        <v>989</v>
      </c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  <c r="AA808" s="95"/>
      <c r="AB808" s="95"/>
      <c r="AC808" s="95"/>
      <c r="AD808" s="95"/>
      <c r="AE808" s="95"/>
      <c r="AF808" s="95"/>
      <c r="AG808" s="95"/>
      <c r="AH808" s="95"/>
      <c r="AI808" s="95"/>
      <c r="AJ808" s="95"/>
      <c r="AK808" s="95"/>
      <c r="AL808" s="95"/>
      <c r="AM808" s="95"/>
      <c r="AN808" s="95"/>
      <c r="AO808" s="95"/>
      <c r="AP808" s="95"/>
      <c r="AQ808" s="95"/>
      <c r="AR808" s="95"/>
      <c r="AS808" s="95"/>
      <c r="AT808" s="95"/>
      <c r="AU808" s="95"/>
      <c r="AV808" s="95"/>
      <c r="AW808" s="192">
        <f t="shared" si="12"/>
        <v>4000</v>
      </c>
    </row>
    <row r="809" spans="1:49" ht="15.75" x14ac:dyDescent="0.25">
      <c r="A809" s="95">
        <v>794</v>
      </c>
      <c r="B809" s="95" t="s">
        <v>1209</v>
      </c>
      <c r="C809" s="95" t="s">
        <v>1154</v>
      </c>
      <c r="D809" s="95" t="s">
        <v>1054</v>
      </c>
      <c r="E809" s="95">
        <v>1</v>
      </c>
      <c r="F809" s="95" t="s">
        <v>1054</v>
      </c>
      <c r="G809" s="95"/>
      <c r="H809" s="95"/>
      <c r="I809" s="175" t="s">
        <v>1054</v>
      </c>
      <c r="J809" s="176">
        <v>1</v>
      </c>
      <c r="K809" s="175" t="s">
        <v>1054</v>
      </c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  <c r="AA809" s="95"/>
      <c r="AB809" s="95"/>
      <c r="AC809" s="95"/>
      <c r="AD809" s="95"/>
      <c r="AE809" s="95"/>
      <c r="AF809" s="95"/>
      <c r="AG809" s="95"/>
      <c r="AH809" s="95"/>
      <c r="AI809" s="95"/>
      <c r="AJ809" s="95"/>
      <c r="AK809" s="95"/>
      <c r="AL809" s="95"/>
      <c r="AM809" s="95"/>
      <c r="AN809" s="95"/>
      <c r="AO809" s="95"/>
      <c r="AP809" s="95"/>
      <c r="AQ809" s="95"/>
      <c r="AR809" s="95"/>
      <c r="AS809" s="95"/>
      <c r="AT809" s="95"/>
      <c r="AU809" s="95"/>
      <c r="AV809" s="95"/>
      <c r="AW809" s="192">
        <f t="shared" si="12"/>
        <v>21000</v>
      </c>
    </row>
    <row r="810" spans="1:49" ht="15.75" x14ac:dyDescent="0.25">
      <c r="A810" s="95">
        <v>795</v>
      </c>
      <c r="B810" s="95" t="s">
        <v>1209</v>
      </c>
      <c r="C810" s="95" t="s">
        <v>1070</v>
      </c>
      <c r="D810" s="95" t="s">
        <v>1053</v>
      </c>
      <c r="E810" s="95">
        <v>10</v>
      </c>
      <c r="F810" s="95" t="s">
        <v>1071</v>
      </c>
      <c r="G810" s="95"/>
      <c r="H810" s="95"/>
      <c r="I810" s="175" t="s">
        <v>1053</v>
      </c>
      <c r="J810" s="176">
        <v>10</v>
      </c>
      <c r="K810" s="175" t="s">
        <v>1071</v>
      </c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  <c r="AA810" s="95"/>
      <c r="AB810" s="95"/>
      <c r="AC810" s="95"/>
      <c r="AD810" s="95"/>
      <c r="AE810" s="95"/>
      <c r="AF810" s="95"/>
      <c r="AG810" s="95"/>
      <c r="AH810" s="95"/>
      <c r="AI810" s="95"/>
      <c r="AJ810" s="95"/>
      <c r="AK810" s="95"/>
      <c r="AL810" s="95"/>
      <c r="AM810" s="95"/>
      <c r="AN810" s="95"/>
      <c r="AO810" s="95"/>
      <c r="AP810" s="95"/>
      <c r="AQ810" s="95"/>
      <c r="AR810" s="95"/>
      <c r="AS810" s="95"/>
      <c r="AT810" s="95"/>
      <c r="AU810" s="95"/>
      <c r="AV810" s="95"/>
      <c r="AW810" s="192">
        <f t="shared" si="12"/>
        <v>14000</v>
      </c>
    </row>
    <row r="811" spans="1:49" ht="15.75" x14ac:dyDescent="0.25">
      <c r="A811" s="95">
        <v>796</v>
      </c>
      <c r="B811" s="95" t="s">
        <v>1209</v>
      </c>
      <c r="C811" s="95" t="s">
        <v>994</v>
      </c>
      <c r="D811" s="95" t="s">
        <v>995</v>
      </c>
      <c r="E811" s="95">
        <v>20</v>
      </c>
      <c r="F811" s="95" t="s">
        <v>1012</v>
      </c>
      <c r="G811" s="95"/>
      <c r="H811" s="95"/>
      <c r="I811" s="175" t="s">
        <v>995</v>
      </c>
      <c r="J811" s="176">
        <v>20</v>
      </c>
      <c r="K811" s="175" t="s">
        <v>1012</v>
      </c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  <c r="AA811" s="95"/>
      <c r="AB811" s="95"/>
      <c r="AC811" s="95"/>
      <c r="AD811" s="95"/>
      <c r="AE811" s="95"/>
      <c r="AF811" s="95"/>
      <c r="AG811" s="95"/>
      <c r="AH811" s="95"/>
      <c r="AI811" s="95"/>
      <c r="AJ811" s="95"/>
      <c r="AK811" s="95"/>
      <c r="AL811" s="95"/>
      <c r="AM811" s="95"/>
      <c r="AN811" s="95"/>
      <c r="AO811" s="95"/>
      <c r="AP811" s="95"/>
      <c r="AQ811" s="95"/>
      <c r="AR811" s="95"/>
      <c r="AS811" s="95"/>
      <c r="AT811" s="95"/>
      <c r="AU811" s="95"/>
      <c r="AV811" s="95"/>
      <c r="AW811" s="192">
        <f t="shared" si="12"/>
        <v>6000</v>
      </c>
    </row>
    <row r="812" spans="1:49" ht="15.75" x14ac:dyDescent="0.25">
      <c r="A812" s="95">
        <v>797</v>
      </c>
      <c r="B812" s="95" t="s">
        <v>1209</v>
      </c>
      <c r="C812" s="95" t="s">
        <v>1212</v>
      </c>
      <c r="D812" s="95" t="s">
        <v>1043</v>
      </c>
      <c r="E812" s="95">
        <v>20</v>
      </c>
      <c r="F812" s="95" t="s">
        <v>1075</v>
      </c>
      <c r="G812" s="95"/>
      <c r="H812" s="95"/>
      <c r="I812" s="175" t="s">
        <v>1043</v>
      </c>
      <c r="J812" s="176">
        <v>20</v>
      </c>
      <c r="K812" s="175" t="s">
        <v>1075</v>
      </c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  <c r="AA812" s="95"/>
      <c r="AB812" s="95"/>
      <c r="AC812" s="95"/>
      <c r="AD812" s="95"/>
      <c r="AE812" s="95"/>
      <c r="AF812" s="95"/>
      <c r="AG812" s="95"/>
      <c r="AH812" s="95"/>
      <c r="AI812" s="95"/>
      <c r="AJ812" s="95"/>
      <c r="AK812" s="95"/>
      <c r="AL812" s="95"/>
      <c r="AM812" s="95"/>
      <c r="AN812" s="95"/>
      <c r="AO812" s="95"/>
      <c r="AP812" s="95"/>
      <c r="AQ812" s="95"/>
      <c r="AR812" s="95"/>
      <c r="AS812" s="95"/>
      <c r="AT812" s="95"/>
      <c r="AU812" s="95"/>
      <c r="AV812" s="95"/>
      <c r="AW812" s="192">
        <f t="shared" si="12"/>
        <v>18000</v>
      </c>
    </row>
    <row r="813" spans="1:49" ht="15.75" x14ac:dyDescent="0.25">
      <c r="A813" s="95">
        <v>798</v>
      </c>
      <c r="B813" s="95" t="s">
        <v>1209</v>
      </c>
      <c r="C813" s="95" t="s">
        <v>1095</v>
      </c>
      <c r="D813" s="95" t="s">
        <v>1039</v>
      </c>
      <c r="E813" s="95">
        <v>20</v>
      </c>
      <c r="F813" s="95" t="s">
        <v>1071</v>
      </c>
      <c r="G813" s="95"/>
      <c r="H813" s="95"/>
      <c r="I813" s="175" t="s">
        <v>1039</v>
      </c>
      <c r="J813" s="176">
        <v>20</v>
      </c>
      <c r="K813" s="175" t="s">
        <v>1071</v>
      </c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  <c r="AA813" s="95"/>
      <c r="AB813" s="95"/>
      <c r="AC813" s="95"/>
      <c r="AD813" s="95"/>
      <c r="AE813" s="95"/>
      <c r="AF813" s="95"/>
      <c r="AG813" s="95"/>
      <c r="AH813" s="95"/>
      <c r="AI813" s="95"/>
      <c r="AJ813" s="95"/>
      <c r="AK813" s="95"/>
      <c r="AL813" s="95"/>
      <c r="AM813" s="95"/>
      <c r="AN813" s="95"/>
      <c r="AO813" s="95"/>
      <c r="AP813" s="95"/>
      <c r="AQ813" s="95"/>
      <c r="AR813" s="95"/>
      <c r="AS813" s="95"/>
      <c r="AT813" s="95"/>
      <c r="AU813" s="95"/>
      <c r="AV813" s="95"/>
      <c r="AW813" s="192">
        <f t="shared" si="12"/>
        <v>14000</v>
      </c>
    </row>
    <row r="814" spans="1:49" ht="15.75" x14ac:dyDescent="0.25">
      <c r="A814" s="95">
        <v>799</v>
      </c>
      <c r="B814" s="95" t="s">
        <v>1209</v>
      </c>
      <c r="C814" s="95" t="s">
        <v>1030</v>
      </c>
      <c r="D814" s="95" t="s">
        <v>989</v>
      </c>
      <c r="E814" s="95">
        <v>10</v>
      </c>
      <c r="F814" s="95" t="s">
        <v>1172</v>
      </c>
      <c r="G814" s="95"/>
      <c r="H814" s="95"/>
      <c r="I814" s="175" t="s">
        <v>989</v>
      </c>
      <c r="J814" s="176">
        <v>10</v>
      </c>
      <c r="K814" s="175" t="s">
        <v>1172</v>
      </c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  <c r="AA814" s="95"/>
      <c r="AB814" s="95"/>
      <c r="AC814" s="95"/>
      <c r="AD814" s="95"/>
      <c r="AE814" s="95"/>
      <c r="AF814" s="95"/>
      <c r="AG814" s="95"/>
      <c r="AH814" s="95"/>
      <c r="AI814" s="95"/>
      <c r="AJ814" s="95"/>
      <c r="AK814" s="95"/>
      <c r="AL814" s="95"/>
      <c r="AM814" s="95"/>
      <c r="AN814" s="95"/>
      <c r="AO814" s="95"/>
      <c r="AP814" s="95"/>
      <c r="AQ814" s="95"/>
      <c r="AR814" s="95"/>
      <c r="AS814" s="95"/>
      <c r="AT814" s="95"/>
      <c r="AU814" s="95"/>
      <c r="AV814" s="95"/>
      <c r="AW814" s="192">
        <f t="shared" si="12"/>
        <v>40000</v>
      </c>
    </row>
    <row r="815" spans="1:49" ht="15.75" x14ac:dyDescent="0.25">
      <c r="A815" s="95">
        <v>800</v>
      </c>
      <c r="B815" s="95" t="s">
        <v>1209</v>
      </c>
      <c r="C815" s="95" t="s">
        <v>1034</v>
      </c>
      <c r="D815" s="95" t="s">
        <v>1027</v>
      </c>
      <c r="E815" s="95">
        <v>10</v>
      </c>
      <c r="F815" s="95" t="s">
        <v>1010</v>
      </c>
      <c r="G815" s="95"/>
      <c r="H815" s="95"/>
      <c r="I815" s="175" t="s">
        <v>1027</v>
      </c>
      <c r="J815" s="176">
        <v>10</v>
      </c>
      <c r="K815" s="175" t="s">
        <v>1010</v>
      </c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  <c r="AA815" s="95"/>
      <c r="AB815" s="95"/>
      <c r="AC815" s="95"/>
      <c r="AD815" s="95"/>
      <c r="AE815" s="95"/>
      <c r="AF815" s="95"/>
      <c r="AG815" s="95"/>
      <c r="AH815" s="95"/>
      <c r="AI815" s="95"/>
      <c r="AJ815" s="95"/>
      <c r="AK815" s="95"/>
      <c r="AL815" s="95"/>
      <c r="AM815" s="95"/>
      <c r="AN815" s="95"/>
      <c r="AO815" s="95"/>
      <c r="AP815" s="95"/>
      <c r="AQ815" s="95"/>
      <c r="AR815" s="95"/>
      <c r="AS815" s="95"/>
      <c r="AT815" s="95"/>
      <c r="AU815" s="95"/>
      <c r="AV815" s="95"/>
      <c r="AW815" s="192">
        <f t="shared" si="12"/>
        <v>15000</v>
      </c>
    </row>
    <row r="816" spans="1:49" ht="15.75" x14ac:dyDescent="0.25">
      <c r="A816" s="95">
        <v>801</v>
      </c>
      <c r="B816" s="95" t="s">
        <v>1209</v>
      </c>
      <c r="C816" s="95" t="s">
        <v>1033</v>
      </c>
      <c r="D816" s="95" t="s">
        <v>988</v>
      </c>
      <c r="E816" s="95">
        <v>10</v>
      </c>
      <c r="F816" s="95" t="s">
        <v>989</v>
      </c>
      <c r="G816" s="95"/>
      <c r="H816" s="95"/>
      <c r="I816" s="175" t="s">
        <v>988</v>
      </c>
      <c r="J816" s="176">
        <v>10</v>
      </c>
      <c r="K816" s="175" t="s">
        <v>989</v>
      </c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  <c r="AA816" s="95"/>
      <c r="AB816" s="95"/>
      <c r="AC816" s="95"/>
      <c r="AD816" s="95"/>
      <c r="AE816" s="95"/>
      <c r="AF816" s="95"/>
      <c r="AG816" s="95"/>
      <c r="AH816" s="95"/>
      <c r="AI816" s="95"/>
      <c r="AJ816" s="95"/>
      <c r="AK816" s="95"/>
      <c r="AL816" s="95"/>
      <c r="AM816" s="95"/>
      <c r="AN816" s="95"/>
      <c r="AO816" s="95"/>
      <c r="AP816" s="95"/>
      <c r="AQ816" s="95"/>
      <c r="AR816" s="95"/>
      <c r="AS816" s="95"/>
      <c r="AT816" s="95"/>
      <c r="AU816" s="95"/>
      <c r="AV816" s="95"/>
      <c r="AW816" s="192">
        <f t="shared" si="12"/>
        <v>4000</v>
      </c>
    </row>
    <row r="817" spans="1:49" ht="15.75" x14ac:dyDescent="0.25">
      <c r="A817" s="95">
        <v>802</v>
      </c>
      <c r="B817" s="95" t="s">
        <v>1209</v>
      </c>
      <c r="C817" s="95" t="s">
        <v>1001</v>
      </c>
      <c r="D817" s="95" t="s">
        <v>995</v>
      </c>
      <c r="E817" s="95">
        <v>30</v>
      </c>
      <c r="F817" s="95" t="s">
        <v>1002</v>
      </c>
      <c r="G817" s="95"/>
      <c r="H817" s="95"/>
      <c r="I817" s="175" t="s">
        <v>995</v>
      </c>
      <c r="J817" s="176">
        <v>30</v>
      </c>
      <c r="K817" s="175" t="s">
        <v>1002</v>
      </c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  <c r="AA817" s="95"/>
      <c r="AB817" s="95"/>
      <c r="AC817" s="95"/>
      <c r="AD817" s="95"/>
      <c r="AE817" s="95"/>
      <c r="AF817" s="95"/>
      <c r="AG817" s="95"/>
      <c r="AH817" s="95"/>
      <c r="AI817" s="95"/>
      <c r="AJ817" s="95"/>
      <c r="AK817" s="95"/>
      <c r="AL817" s="95"/>
      <c r="AM817" s="95"/>
      <c r="AN817" s="95"/>
      <c r="AO817" s="95"/>
      <c r="AP817" s="95"/>
      <c r="AQ817" s="95"/>
      <c r="AR817" s="95"/>
      <c r="AS817" s="95"/>
      <c r="AT817" s="95"/>
      <c r="AU817" s="95"/>
      <c r="AV817" s="95"/>
      <c r="AW817" s="192">
        <f t="shared" si="12"/>
        <v>9000</v>
      </c>
    </row>
    <row r="818" spans="1:49" ht="15.75" x14ac:dyDescent="0.25">
      <c r="A818" s="95">
        <v>803</v>
      </c>
      <c r="B818" s="95" t="s">
        <v>1209</v>
      </c>
      <c r="C818" s="95" t="s">
        <v>1070</v>
      </c>
      <c r="D818" s="95" t="s">
        <v>1053</v>
      </c>
      <c r="E818" s="95">
        <v>10</v>
      </c>
      <c r="F818" s="95" t="s">
        <v>1071</v>
      </c>
      <c r="G818" s="95"/>
      <c r="H818" s="95"/>
      <c r="I818" s="175" t="s">
        <v>1053</v>
      </c>
      <c r="J818" s="176">
        <v>10</v>
      </c>
      <c r="K818" s="175" t="s">
        <v>1071</v>
      </c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  <c r="AA818" s="95"/>
      <c r="AB818" s="95"/>
      <c r="AC818" s="95"/>
      <c r="AD818" s="95"/>
      <c r="AE818" s="95"/>
      <c r="AF818" s="95"/>
      <c r="AG818" s="95"/>
      <c r="AH818" s="95"/>
      <c r="AI818" s="95"/>
      <c r="AJ818" s="95"/>
      <c r="AK818" s="95"/>
      <c r="AL818" s="95"/>
      <c r="AM818" s="95"/>
      <c r="AN818" s="95"/>
      <c r="AO818" s="95"/>
      <c r="AP818" s="95"/>
      <c r="AQ818" s="95"/>
      <c r="AR818" s="95"/>
      <c r="AS818" s="95"/>
      <c r="AT818" s="95"/>
      <c r="AU818" s="95"/>
      <c r="AV818" s="95"/>
      <c r="AW818" s="192">
        <f t="shared" si="12"/>
        <v>14000</v>
      </c>
    </row>
    <row r="819" spans="1:49" ht="15.75" x14ac:dyDescent="0.25">
      <c r="A819" s="95">
        <v>804</v>
      </c>
      <c r="B819" s="95" t="s">
        <v>1209</v>
      </c>
      <c r="C819" s="95" t="s">
        <v>1062</v>
      </c>
      <c r="D819" s="95" t="s">
        <v>1009</v>
      </c>
      <c r="E819" s="95">
        <v>10</v>
      </c>
      <c r="F819" s="95" t="s">
        <v>1017</v>
      </c>
      <c r="G819" s="95"/>
      <c r="H819" s="95"/>
      <c r="I819" s="175" t="s">
        <v>1009</v>
      </c>
      <c r="J819" s="176">
        <v>10</v>
      </c>
      <c r="K819" s="175" t="s">
        <v>1017</v>
      </c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  <c r="AA819" s="95"/>
      <c r="AB819" s="95"/>
      <c r="AC819" s="95"/>
      <c r="AD819" s="95"/>
      <c r="AE819" s="95"/>
      <c r="AF819" s="95"/>
      <c r="AG819" s="95"/>
      <c r="AH819" s="95"/>
      <c r="AI819" s="95"/>
      <c r="AJ819" s="95"/>
      <c r="AK819" s="95"/>
      <c r="AL819" s="95"/>
      <c r="AM819" s="95"/>
      <c r="AN819" s="95"/>
      <c r="AO819" s="95"/>
      <c r="AP819" s="95"/>
      <c r="AQ819" s="95"/>
      <c r="AR819" s="95"/>
      <c r="AS819" s="95"/>
      <c r="AT819" s="95"/>
      <c r="AU819" s="95"/>
      <c r="AV819" s="95"/>
      <c r="AW819" s="192">
        <f t="shared" si="12"/>
        <v>5000</v>
      </c>
    </row>
    <row r="820" spans="1:49" ht="15.75" x14ac:dyDescent="0.25">
      <c r="A820" s="95">
        <v>805</v>
      </c>
      <c r="B820" s="95" t="s">
        <v>1209</v>
      </c>
      <c r="C820" s="95" t="s">
        <v>1047</v>
      </c>
      <c r="D820" s="95" t="s">
        <v>1039</v>
      </c>
      <c r="E820" s="95">
        <v>10</v>
      </c>
      <c r="F820" s="95" t="s">
        <v>1040</v>
      </c>
      <c r="G820" s="95"/>
      <c r="H820" s="95"/>
      <c r="I820" s="175" t="s">
        <v>1039</v>
      </c>
      <c r="J820" s="176">
        <v>10</v>
      </c>
      <c r="K820" s="175" t="s">
        <v>1040</v>
      </c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  <c r="AA820" s="95"/>
      <c r="AB820" s="95"/>
      <c r="AC820" s="95"/>
      <c r="AD820" s="95"/>
      <c r="AE820" s="95"/>
      <c r="AF820" s="95"/>
      <c r="AG820" s="95"/>
      <c r="AH820" s="95"/>
      <c r="AI820" s="95"/>
      <c r="AJ820" s="95"/>
      <c r="AK820" s="95"/>
      <c r="AL820" s="95"/>
      <c r="AM820" s="95"/>
      <c r="AN820" s="95"/>
      <c r="AO820" s="95"/>
      <c r="AP820" s="95"/>
      <c r="AQ820" s="95"/>
      <c r="AR820" s="95"/>
      <c r="AS820" s="95"/>
      <c r="AT820" s="95"/>
      <c r="AU820" s="95"/>
      <c r="AV820" s="95"/>
      <c r="AW820" s="192">
        <f t="shared" si="12"/>
        <v>7000</v>
      </c>
    </row>
    <row r="821" spans="1:49" ht="15.75" x14ac:dyDescent="0.25">
      <c r="A821" s="95">
        <v>806</v>
      </c>
      <c r="B821" s="95" t="s">
        <v>1209</v>
      </c>
      <c r="C821" s="95" t="s">
        <v>1025</v>
      </c>
      <c r="D821" s="95" t="s">
        <v>1026</v>
      </c>
      <c r="E821" s="95">
        <v>1</v>
      </c>
      <c r="F821" s="95" t="s">
        <v>1026</v>
      </c>
      <c r="G821" s="95"/>
      <c r="H821" s="95"/>
      <c r="I821" s="175" t="s">
        <v>1026</v>
      </c>
      <c r="J821" s="176">
        <v>1</v>
      </c>
      <c r="K821" s="175" t="s">
        <v>1026</v>
      </c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  <c r="AA821" s="95"/>
      <c r="AB821" s="95"/>
      <c r="AC821" s="95"/>
      <c r="AD821" s="95"/>
      <c r="AE821" s="95"/>
      <c r="AF821" s="95"/>
      <c r="AG821" s="95"/>
      <c r="AH821" s="95"/>
      <c r="AI821" s="95"/>
      <c r="AJ821" s="95"/>
      <c r="AK821" s="95"/>
      <c r="AL821" s="95"/>
      <c r="AM821" s="95"/>
      <c r="AN821" s="95"/>
      <c r="AO821" s="95"/>
      <c r="AP821" s="95"/>
      <c r="AQ821" s="95"/>
      <c r="AR821" s="95"/>
      <c r="AS821" s="95"/>
      <c r="AT821" s="95"/>
      <c r="AU821" s="95"/>
      <c r="AV821" s="95"/>
      <c r="AW821" s="192">
        <f t="shared" si="12"/>
        <v>15700</v>
      </c>
    </row>
    <row r="822" spans="1:49" ht="15.75" x14ac:dyDescent="0.25">
      <c r="A822" s="95">
        <v>807</v>
      </c>
      <c r="B822" s="95" t="s">
        <v>1209</v>
      </c>
      <c r="C822" s="95" t="s">
        <v>984</v>
      </c>
      <c r="D822" s="95" t="s">
        <v>988</v>
      </c>
      <c r="E822" s="95">
        <v>10</v>
      </c>
      <c r="F822" s="95" t="s">
        <v>989</v>
      </c>
      <c r="G822" s="95"/>
      <c r="H822" s="95"/>
      <c r="I822" s="175" t="s">
        <v>988</v>
      </c>
      <c r="J822" s="176">
        <v>10</v>
      </c>
      <c r="K822" s="175" t="s">
        <v>989</v>
      </c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  <c r="AA822" s="95"/>
      <c r="AB822" s="95"/>
      <c r="AC822" s="95"/>
      <c r="AD822" s="95"/>
      <c r="AE822" s="95"/>
      <c r="AF822" s="95"/>
      <c r="AG822" s="95"/>
      <c r="AH822" s="95"/>
      <c r="AI822" s="95"/>
      <c r="AJ822" s="95"/>
      <c r="AK822" s="95"/>
      <c r="AL822" s="95"/>
      <c r="AM822" s="95"/>
      <c r="AN822" s="95"/>
      <c r="AO822" s="95"/>
      <c r="AP822" s="95"/>
      <c r="AQ822" s="95"/>
      <c r="AR822" s="95"/>
      <c r="AS822" s="95"/>
      <c r="AT822" s="95"/>
      <c r="AU822" s="95"/>
      <c r="AV822" s="95"/>
      <c r="AW822" s="192">
        <f t="shared" si="12"/>
        <v>4000</v>
      </c>
    </row>
    <row r="823" spans="1:49" ht="15.75" x14ac:dyDescent="0.25">
      <c r="A823" s="95">
        <v>808</v>
      </c>
      <c r="B823" s="95" t="s">
        <v>1209</v>
      </c>
      <c r="C823" s="95" t="s">
        <v>1018</v>
      </c>
      <c r="D823" s="95" t="s">
        <v>995</v>
      </c>
      <c r="E823" s="95">
        <v>10</v>
      </c>
      <c r="F823" s="95" t="s">
        <v>996</v>
      </c>
      <c r="G823" s="95"/>
      <c r="H823" s="95"/>
      <c r="I823" s="175" t="s">
        <v>995</v>
      </c>
      <c r="J823" s="176">
        <v>10</v>
      </c>
      <c r="K823" s="175" t="s">
        <v>996</v>
      </c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  <c r="AA823" s="95"/>
      <c r="AB823" s="95"/>
      <c r="AC823" s="95"/>
      <c r="AD823" s="95"/>
      <c r="AE823" s="95"/>
      <c r="AF823" s="95"/>
      <c r="AG823" s="95"/>
      <c r="AH823" s="95"/>
      <c r="AI823" s="95"/>
      <c r="AJ823" s="95"/>
      <c r="AK823" s="95"/>
      <c r="AL823" s="95"/>
      <c r="AM823" s="95"/>
      <c r="AN823" s="95"/>
      <c r="AO823" s="95"/>
      <c r="AP823" s="95"/>
      <c r="AQ823" s="95"/>
      <c r="AR823" s="95"/>
      <c r="AS823" s="95"/>
      <c r="AT823" s="95"/>
      <c r="AU823" s="95"/>
      <c r="AV823" s="95"/>
      <c r="AW823" s="192">
        <f t="shared" si="12"/>
        <v>3000</v>
      </c>
    </row>
    <row r="824" spans="1:49" ht="15.75" x14ac:dyDescent="0.25">
      <c r="A824" s="95">
        <v>809</v>
      </c>
      <c r="B824" s="95" t="s">
        <v>1209</v>
      </c>
      <c r="C824" s="95" t="s">
        <v>994</v>
      </c>
      <c r="D824" s="95" t="s">
        <v>995</v>
      </c>
      <c r="E824" s="95">
        <v>6</v>
      </c>
      <c r="F824" s="95" t="s">
        <v>1069</v>
      </c>
      <c r="G824" s="95"/>
      <c r="H824" s="95"/>
      <c r="I824" s="175" t="s">
        <v>995</v>
      </c>
      <c r="J824" s="176">
        <v>6</v>
      </c>
      <c r="K824" s="175" t="s">
        <v>1069</v>
      </c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  <c r="AA824" s="95"/>
      <c r="AB824" s="95"/>
      <c r="AC824" s="95"/>
      <c r="AD824" s="95"/>
      <c r="AE824" s="95"/>
      <c r="AF824" s="95"/>
      <c r="AG824" s="95"/>
      <c r="AH824" s="95"/>
      <c r="AI824" s="95"/>
      <c r="AJ824" s="95"/>
      <c r="AK824" s="95"/>
      <c r="AL824" s="95"/>
      <c r="AM824" s="95"/>
      <c r="AN824" s="95"/>
      <c r="AO824" s="95"/>
      <c r="AP824" s="95"/>
      <c r="AQ824" s="95"/>
      <c r="AR824" s="95"/>
      <c r="AS824" s="95"/>
      <c r="AT824" s="95"/>
      <c r="AU824" s="95"/>
      <c r="AV824" s="95"/>
      <c r="AW824" s="192">
        <f t="shared" si="12"/>
        <v>1800</v>
      </c>
    </row>
    <row r="825" spans="1:49" ht="15.75" x14ac:dyDescent="0.25">
      <c r="A825" s="95">
        <v>810</v>
      </c>
      <c r="B825" s="95" t="s">
        <v>1209</v>
      </c>
      <c r="C825" s="95" t="s">
        <v>997</v>
      </c>
      <c r="D825" s="95" t="s">
        <v>995</v>
      </c>
      <c r="E825" s="95">
        <v>10</v>
      </c>
      <c r="F825" s="95" t="s">
        <v>996</v>
      </c>
      <c r="G825" s="95"/>
      <c r="H825" s="95"/>
      <c r="I825" s="175" t="s">
        <v>995</v>
      </c>
      <c r="J825" s="176">
        <v>10</v>
      </c>
      <c r="K825" s="175" t="s">
        <v>996</v>
      </c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  <c r="AA825" s="95"/>
      <c r="AB825" s="95"/>
      <c r="AC825" s="95"/>
      <c r="AD825" s="95"/>
      <c r="AE825" s="95"/>
      <c r="AF825" s="95"/>
      <c r="AG825" s="95"/>
      <c r="AH825" s="95"/>
      <c r="AI825" s="95"/>
      <c r="AJ825" s="95"/>
      <c r="AK825" s="95"/>
      <c r="AL825" s="95"/>
      <c r="AM825" s="95"/>
      <c r="AN825" s="95"/>
      <c r="AO825" s="95"/>
      <c r="AP825" s="95"/>
      <c r="AQ825" s="95"/>
      <c r="AR825" s="95"/>
      <c r="AS825" s="95"/>
      <c r="AT825" s="95"/>
      <c r="AU825" s="95"/>
      <c r="AV825" s="95"/>
      <c r="AW825" s="192">
        <f t="shared" si="12"/>
        <v>3000</v>
      </c>
    </row>
    <row r="826" spans="1:49" ht="15.75" x14ac:dyDescent="0.25">
      <c r="A826" s="95">
        <v>811</v>
      </c>
      <c r="B826" s="95" t="s">
        <v>1209</v>
      </c>
      <c r="C826" s="95" t="s">
        <v>1030</v>
      </c>
      <c r="D826" s="95" t="s">
        <v>989</v>
      </c>
      <c r="E826" s="95">
        <v>10</v>
      </c>
      <c r="F826" s="95" t="s">
        <v>1172</v>
      </c>
      <c r="G826" s="95"/>
      <c r="H826" s="95"/>
      <c r="I826" s="175" t="s">
        <v>989</v>
      </c>
      <c r="J826" s="176">
        <v>10</v>
      </c>
      <c r="K826" s="175" t="s">
        <v>1172</v>
      </c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  <c r="AA826" s="95"/>
      <c r="AB826" s="95"/>
      <c r="AC826" s="95"/>
      <c r="AD826" s="95"/>
      <c r="AE826" s="95"/>
      <c r="AF826" s="95"/>
      <c r="AG826" s="95"/>
      <c r="AH826" s="95"/>
      <c r="AI826" s="95"/>
      <c r="AJ826" s="95"/>
      <c r="AK826" s="95"/>
      <c r="AL826" s="95"/>
      <c r="AM826" s="95"/>
      <c r="AN826" s="95"/>
      <c r="AO826" s="95"/>
      <c r="AP826" s="95"/>
      <c r="AQ826" s="95"/>
      <c r="AR826" s="95"/>
      <c r="AS826" s="95"/>
      <c r="AT826" s="95"/>
      <c r="AU826" s="95"/>
      <c r="AV826" s="95"/>
      <c r="AW826" s="192">
        <f t="shared" si="12"/>
        <v>40000</v>
      </c>
    </row>
    <row r="827" spans="1:49" ht="15.75" x14ac:dyDescent="0.25">
      <c r="A827" s="95">
        <v>812</v>
      </c>
      <c r="B827" s="95" t="s">
        <v>1209</v>
      </c>
      <c r="C827" s="95" t="s">
        <v>778</v>
      </c>
      <c r="D827" s="95" t="s">
        <v>1043</v>
      </c>
      <c r="E827" s="95">
        <v>10</v>
      </c>
      <c r="F827" s="95" t="s">
        <v>1002</v>
      </c>
      <c r="G827" s="95"/>
      <c r="H827" s="95"/>
      <c r="I827" s="175" t="s">
        <v>1043</v>
      </c>
      <c r="J827" s="176">
        <v>10</v>
      </c>
      <c r="K827" s="175" t="s">
        <v>1002</v>
      </c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  <c r="AA827" s="95"/>
      <c r="AB827" s="95"/>
      <c r="AC827" s="95"/>
      <c r="AD827" s="95"/>
      <c r="AE827" s="95"/>
      <c r="AF827" s="95"/>
      <c r="AG827" s="95"/>
      <c r="AH827" s="95"/>
      <c r="AI827" s="95"/>
      <c r="AJ827" s="95"/>
      <c r="AK827" s="95"/>
      <c r="AL827" s="95"/>
      <c r="AM827" s="95"/>
      <c r="AN827" s="95"/>
      <c r="AO827" s="95"/>
      <c r="AP827" s="95"/>
      <c r="AQ827" s="95"/>
      <c r="AR827" s="95"/>
      <c r="AS827" s="95"/>
      <c r="AT827" s="95"/>
      <c r="AU827" s="95"/>
      <c r="AV827" s="95"/>
      <c r="AW827" s="192">
        <f t="shared" si="12"/>
        <v>9000</v>
      </c>
    </row>
    <row r="828" spans="1:49" ht="15.75" x14ac:dyDescent="0.25">
      <c r="A828" s="95">
        <v>813</v>
      </c>
      <c r="B828" s="95" t="s">
        <v>1209</v>
      </c>
      <c r="C828" s="95" t="s">
        <v>1056</v>
      </c>
      <c r="D828" s="95" t="s">
        <v>1048</v>
      </c>
      <c r="E828" s="95">
        <v>10</v>
      </c>
      <c r="F828" s="95" t="s">
        <v>1012</v>
      </c>
      <c r="G828" s="95"/>
      <c r="H828" s="95"/>
      <c r="I828" s="175" t="s">
        <v>1048</v>
      </c>
      <c r="J828" s="176">
        <v>10</v>
      </c>
      <c r="K828" s="175" t="s">
        <v>1012</v>
      </c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  <c r="AA828" s="95"/>
      <c r="AB828" s="95"/>
      <c r="AC828" s="95"/>
      <c r="AD828" s="95"/>
      <c r="AE828" s="95"/>
      <c r="AF828" s="95"/>
      <c r="AG828" s="95"/>
      <c r="AH828" s="95"/>
      <c r="AI828" s="95"/>
      <c r="AJ828" s="95"/>
      <c r="AK828" s="95"/>
      <c r="AL828" s="95"/>
      <c r="AM828" s="95"/>
      <c r="AN828" s="95"/>
      <c r="AO828" s="95"/>
      <c r="AP828" s="95"/>
      <c r="AQ828" s="95"/>
      <c r="AR828" s="95"/>
      <c r="AS828" s="95"/>
      <c r="AT828" s="95"/>
      <c r="AU828" s="95"/>
      <c r="AV828" s="95"/>
      <c r="AW828" s="192">
        <f t="shared" si="12"/>
        <v>6000</v>
      </c>
    </row>
    <row r="829" spans="1:49" ht="15.75" x14ac:dyDescent="0.25">
      <c r="A829" s="95">
        <v>814</v>
      </c>
      <c r="B829" s="95" t="s">
        <v>1209</v>
      </c>
      <c r="C829" s="95" t="s">
        <v>1065</v>
      </c>
      <c r="D829" s="95" t="s">
        <v>1066</v>
      </c>
      <c r="E829" s="95">
        <v>1</v>
      </c>
      <c r="F829" s="95" t="s">
        <v>1066</v>
      </c>
      <c r="G829" s="95"/>
      <c r="H829" s="95"/>
      <c r="I829" s="175" t="s">
        <v>1066</v>
      </c>
      <c r="J829" s="176">
        <v>1</v>
      </c>
      <c r="K829" s="175" t="s">
        <v>1066</v>
      </c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  <c r="AA829" s="95"/>
      <c r="AB829" s="95"/>
      <c r="AC829" s="95"/>
      <c r="AD829" s="95"/>
      <c r="AE829" s="95"/>
      <c r="AF829" s="95"/>
      <c r="AG829" s="95"/>
      <c r="AH829" s="95"/>
      <c r="AI829" s="95"/>
      <c r="AJ829" s="95"/>
      <c r="AK829" s="95"/>
      <c r="AL829" s="95"/>
      <c r="AM829" s="95"/>
      <c r="AN829" s="95"/>
      <c r="AO829" s="95"/>
      <c r="AP829" s="95"/>
      <c r="AQ829" s="95"/>
      <c r="AR829" s="95"/>
      <c r="AS829" s="95"/>
      <c r="AT829" s="95"/>
      <c r="AU829" s="95"/>
      <c r="AV829" s="95"/>
      <c r="AW829" s="192">
        <f t="shared" si="12"/>
        <v>17400</v>
      </c>
    </row>
    <row r="830" spans="1:49" ht="15.75" x14ac:dyDescent="0.25">
      <c r="A830" s="95">
        <v>815</v>
      </c>
      <c r="B830" s="95" t="s">
        <v>1209</v>
      </c>
      <c r="C830" s="95" t="s">
        <v>1068</v>
      </c>
      <c r="D830" s="95" t="s">
        <v>995</v>
      </c>
      <c r="E830" s="95">
        <v>20</v>
      </c>
      <c r="F830" s="95" t="s">
        <v>1012</v>
      </c>
      <c r="G830" s="95"/>
      <c r="H830" s="95"/>
      <c r="I830" s="175" t="s">
        <v>995</v>
      </c>
      <c r="J830" s="176">
        <v>20</v>
      </c>
      <c r="K830" s="175" t="s">
        <v>1012</v>
      </c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  <c r="AA830" s="95"/>
      <c r="AB830" s="95"/>
      <c r="AC830" s="95"/>
      <c r="AD830" s="95"/>
      <c r="AE830" s="95"/>
      <c r="AF830" s="95"/>
      <c r="AG830" s="95"/>
      <c r="AH830" s="95"/>
      <c r="AI830" s="95"/>
      <c r="AJ830" s="95"/>
      <c r="AK830" s="95"/>
      <c r="AL830" s="95"/>
      <c r="AM830" s="95"/>
      <c r="AN830" s="95"/>
      <c r="AO830" s="95"/>
      <c r="AP830" s="95"/>
      <c r="AQ830" s="95"/>
      <c r="AR830" s="95"/>
      <c r="AS830" s="95"/>
      <c r="AT830" s="95"/>
      <c r="AU830" s="95"/>
      <c r="AV830" s="95"/>
      <c r="AW830" s="192">
        <f t="shared" si="12"/>
        <v>6000</v>
      </c>
    </row>
    <row r="831" spans="1:49" ht="15.75" x14ac:dyDescent="0.25">
      <c r="A831" s="95">
        <v>816</v>
      </c>
      <c r="B831" s="95" t="s">
        <v>1209</v>
      </c>
      <c r="C831" s="95" t="s">
        <v>1062</v>
      </c>
      <c r="D831" s="95" t="s">
        <v>1009</v>
      </c>
      <c r="E831" s="95">
        <v>20</v>
      </c>
      <c r="F831" s="95" t="s">
        <v>1150</v>
      </c>
      <c r="G831" s="95"/>
      <c r="H831" s="95"/>
      <c r="I831" s="175" t="s">
        <v>1009</v>
      </c>
      <c r="J831" s="176">
        <v>20</v>
      </c>
      <c r="K831" s="175" t="s">
        <v>1150</v>
      </c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  <c r="AA831" s="95"/>
      <c r="AB831" s="95"/>
      <c r="AC831" s="95"/>
      <c r="AD831" s="95"/>
      <c r="AE831" s="95"/>
      <c r="AF831" s="95"/>
      <c r="AG831" s="95"/>
      <c r="AH831" s="95"/>
      <c r="AI831" s="95"/>
      <c r="AJ831" s="95"/>
      <c r="AK831" s="95"/>
      <c r="AL831" s="95"/>
      <c r="AM831" s="95"/>
      <c r="AN831" s="95"/>
      <c r="AO831" s="95"/>
      <c r="AP831" s="95"/>
      <c r="AQ831" s="95"/>
      <c r="AR831" s="95"/>
      <c r="AS831" s="95"/>
      <c r="AT831" s="95"/>
      <c r="AU831" s="95"/>
      <c r="AV831" s="95"/>
      <c r="AW831" s="192">
        <f t="shared" si="12"/>
        <v>10000</v>
      </c>
    </row>
    <row r="832" spans="1:49" ht="15.75" x14ac:dyDescent="0.25">
      <c r="A832" s="95">
        <v>817</v>
      </c>
      <c r="B832" s="95" t="s">
        <v>1209</v>
      </c>
      <c r="C832" s="95" t="s">
        <v>1089</v>
      </c>
      <c r="D832" s="95" t="s">
        <v>1029</v>
      </c>
      <c r="E832" s="95">
        <v>10</v>
      </c>
      <c r="F832" s="95" t="s">
        <v>1213</v>
      </c>
      <c r="G832" s="95"/>
      <c r="H832" s="95"/>
      <c r="I832" s="175" t="s">
        <v>1029</v>
      </c>
      <c r="J832" s="176">
        <v>10</v>
      </c>
      <c r="K832" s="175" t="s">
        <v>1213</v>
      </c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  <c r="AA832" s="95"/>
      <c r="AB832" s="95"/>
      <c r="AC832" s="95"/>
      <c r="AD832" s="95"/>
      <c r="AE832" s="95"/>
      <c r="AF832" s="95"/>
      <c r="AG832" s="95"/>
      <c r="AH832" s="95"/>
      <c r="AI832" s="95"/>
      <c r="AJ832" s="95"/>
      <c r="AK832" s="95"/>
      <c r="AL832" s="95"/>
      <c r="AM832" s="95"/>
      <c r="AN832" s="95"/>
      <c r="AO832" s="95"/>
      <c r="AP832" s="95"/>
      <c r="AQ832" s="95"/>
      <c r="AR832" s="95"/>
      <c r="AS832" s="95"/>
      <c r="AT832" s="95"/>
      <c r="AU832" s="95"/>
      <c r="AV832" s="95"/>
      <c r="AW832" s="192">
        <f t="shared" si="12"/>
        <v>28000</v>
      </c>
    </row>
    <row r="833" spans="1:49" ht="15.75" x14ac:dyDescent="0.25">
      <c r="A833" s="95">
        <v>818</v>
      </c>
      <c r="B833" s="95" t="s">
        <v>1209</v>
      </c>
      <c r="C833" s="95" t="s">
        <v>1030</v>
      </c>
      <c r="D833" s="95" t="s">
        <v>989</v>
      </c>
      <c r="E833" s="95">
        <v>10</v>
      </c>
      <c r="F833" s="95" t="s">
        <v>1172</v>
      </c>
      <c r="G833" s="95"/>
      <c r="H833" s="95"/>
      <c r="I833" s="175" t="s">
        <v>989</v>
      </c>
      <c r="J833" s="176">
        <v>10</v>
      </c>
      <c r="K833" s="175" t="s">
        <v>1172</v>
      </c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  <c r="AA833" s="95"/>
      <c r="AB833" s="95"/>
      <c r="AC833" s="95"/>
      <c r="AD833" s="95"/>
      <c r="AE833" s="95"/>
      <c r="AF833" s="95"/>
      <c r="AG833" s="95"/>
      <c r="AH833" s="95"/>
      <c r="AI833" s="95"/>
      <c r="AJ833" s="95"/>
      <c r="AK833" s="95"/>
      <c r="AL833" s="95"/>
      <c r="AM833" s="95"/>
      <c r="AN833" s="95"/>
      <c r="AO833" s="95"/>
      <c r="AP833" s="95"/>
      <c r="AQ833" s="95"/>
      <c r="AR833" s="95"/>
      <c r="AS833" s="95"/>
      <c r="AT833" s="95"/>
      <c r="AU833" s="95"/>
      <c r="AV833" s="95"/>
      <c r="AW833" s="192">
        <f t="shared" si="12"/>
        <v>40000</v>
      </c>
    </row>
    <row r="834" spans="1:49" ht="15.75" x14ac:dyDescent="0.25">
      <c r="A834" s="95">
        <v>819</v>
      </c>
      <c r="B834" s="95" t="s">
        <v>1209</v>
      </c>
      <c r="C834" s="95" t="s">
        <v>1013</v>
      </c>
      <c r="D834" s="95" t="s">
        <v>1014</v>
      </c>
      <c r="E834" s="95">
        <v>10</v>
      </c>
      <c r="F834" s="95" t="s">
        <v>1015</v>
      </c>
      <c r="G834" s="95"/>
      <c r="H834" s="95"/>
      <c r="I834" s="175" t="s">
        <v>1014</v>
      </c>
      <c r="J834" s="176">
        <v>10</v>
      </c>
      <c r="K834" s="175" t="s">
        <v>1015</v>
      </c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  <c r="AA834" s="95"/>
      <c r="AB834" s="95"/>
      <c r="AC834" s="95"/>
      <c r="AD834" s="95"/>
      <c r="AE834" s="95"/>
      <c r="AF834" s="95"/>
      <c r="AG834" s="95"/>
      <c r="AH834" s="95"/>
      <c r="AI834" s="95"/>
      <c r="AJ834" s="95"/>
      <c r="AK834" s="95"/>
      <c r="AL834" s="95"/>
      <c r="AM834" s="95"/>
      <c r="AN834" s="95"/>
      <c r="AO834" s="95"/>
      <c r="AP834" s="95"/>
      <c r="AQ834" s="95"/>
      <c r="AR834" s="95"/>
      <c r="AS834" s="95"/>
      <c r="AT834" s="95"/>
      <c r="AU834" s="95"/>
      <c r="AV834" s="95"/>
      <c r="AW834" s="192">
        <f t="shared" si="12"/>
        <v>25000</v>
      </c>
    </row>
    <row r="835" spans="1:49" ht="15.75" x14ac:dyDescent="0.25">
      <c r="A835" s="95">
        <v>820</v>
      </c>
      <c r="B835" s="95" t="s">
        <v>1209</v>
      </c>
      <c r="C835" s="95" t="s">
        <v>1056</v>
      </c>
      <c r="D835" s="95" t="s">
        <v>1048</v>
      </c>
      <c r="E835" s="95">
        <v>12</v>
      </c>
      <c r="F835" s="95" t="s">
        <v>1044</v>
      </c>
      <c r="G835" s="95"/>
      <c r="H835" s="95"/>
      <c r="I835" s="175" t="s">
        <v>1048</v>
      </c>
      <c r="J835" s="176">
        <v>12</v>
      </c>
      <c r="K835" s="175" t="s">
        <v>1044</v>
      </c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  <c r="AA835" s="95"/>
      <c r="AB835" s="95"/>
      <c r="AC835" s="95"/>
      <c r="AD835" s="95"/>
      <c r="AE835" s="95"/>
      <c r="AF835" s="95"/>
      <c r="AG835" s="95"/>
      <c r="AH835" s="95"/>
      <c r="AI835" s="95"/>
      <c r="AJ835" s="95"/>
      <c r="AK835" s="95"/>
      <c r="AL835" s="95"/>
      <c r="AM835" s="95"/>
      <c r="AN835" s="95"/>
      <c r="AO835" s="95"/>
      <c r="AP835" s="95"/>
      <c r="AQ835" s="95"/>
      <c r="AR835" s="95"/>
      <c r="AS835" s="95"/>
      <c r="AT835" s="95"/>
      <c r="AU835" s="95"/>
      <c r="AV835" s="95"/>
      <c r="AW835" s="192">
        <f t="shared" si="12"/>
        <v>7200</v>
      </c>
    </row>
    <row r="836" spans="1:49" ht="15.75" x14ac:dyDescent="0.25">
      <c r="A836" s="95">
        <v>821</v>
      </c>
      <c r="B836" s="95" t="s">
        <v>1209</v>
      </c>
      <c r="C836" s="95" t="s">
        <v>1116</v>
      </c>
      <c r="D836" s="95" t="s">
        <v>1048</v>
      </c>
      <c r="E836" s="95">
        <v>10</v>
      </c>
      <c r="F836" s="95" t="s">
        <v>1012</v>
      </c>
      <c r="G836" s="95"/>
      <c r="H836" s="95"/>
      <c r="I836" s="175" t="s">
        <v>1048</v>
      </c>
      <c r="J836" s="176">
        <v>10</v>
      </c>
      <c r="K836" s="175" t="s">
        <v>1012</v>
      </c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  <c r="AA836" s="95"/>
      <c r="AB836" s="95"/>
      <c r="AC836" s="95"/>
      <c r="AD836" s="95"/>
      <c r="AE836" s="95"/>
      <c r="AF836" s="95"/>
      <c r="AG836" s="95"/>
      <c r="AH836" s="95"/>
      <c r="AI836" s="95"/>
      <c r="AJ836" s="95"/>
      <c r="AK836" s="95"/>
      <c r="AL836" s="95"/>
      <c r="AM836" s="95"/>
      <c r="AN836" s="95"/>
      <c r="AO836" s="95"/>
      <c r="AP836" s="95"/>
      <c r="AQ836" s="95"/>
      <c r="AR836" s="95"/>
      <c r="AS836" s="95"/>
      <c r="AT836" s="95"/>
      <c r="AU836" s="95"/>
      <c r="AV836" s="95"/>
      <c r="AW836" s="192">
        <f t="shared" si="12"/>
        <v>6000</v>
      </c>
    </row>
    <row r="837" spans="1:49" ht="15.75" x14ac:dyDescent="0.25">
      <c r="A837" s="95">
        <v>822</v>
      </c>
      <c r="B837" s="95" t="s">
        <v>1209</v>
      </c>
      <c r="C837" s="95" t="s">
        <v>1068</v>
      </c>
      <c r="D837" s="95" t="s">
        <v>995</v>
      </c>
      <c r="E837" s="95">
        <v>10</v>
      </c>
      <c r="F837" s="95" t="s">
        <v>996</v>
      </c>
      <c r="G837" s="95"/>
      <c r="H837" s="95"/>
      <c r="I837" s="175" t="s">
        <v>995</v>
      </c>
      <c r="J837" s="176">
        <v>10</v>
      </c>
      <c r="K837" s="175" t="s">
        <v>996</v>
      </c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  <c r="AA837" s="95"/>
      <c r="AB837" s="95"/>
      <c r="AC837" s="95"/>
      <c r="AD837" s="95"/>
      <c r="AE837" s="95"/>
      <c r="AF837" s="95"/>
      <c r="AG837" s="95"/>
      <c r="AH837" s="95"/>
      <c r="AI837" s="95"/>
      <c r="AJ837" s="95"/>
      <c r="AK837" s="95"/>
      <c r="AL837" s="95"/>
      <c r="AM837" s="95"/>
      <c r="AN837" s="95"/>
      <c r="AO837" s="95"/>
      <c r="AP837" s="95"/>
      <c r="AQ837" s="95"/>
      <c r="AR837" s="95"/>
      <c r="AS837" s="95"/>
      <c r="AT837" s="95"/>
      <c r="AU837" s="95"/>
      <c r="AV837" s="95"/>
      <c r="AW837" s="192">
        <f t="shared" si="12"/>
        <v>3000</v>
      </c>
    </row>
    <row r="838" spans="1:49" ht="15.75" x14ac:dyDescent="0.25">
      <c r="A838" s="95">
        <v>823</v>
      </c>
      <c r="B838" s="95" t="s">
        <v>1209</v>
      </c>
      <c r="C838" s="95" t="s">
        <v>1037</v>
      </c>
      <c r="D838" s="95" t="s">
        <v>1027</v>
      </c>
      <c r="E838" s="95">
        <v>10</v>
      </c>
      <c r="F838" s="95" t="s">
        <v>1010</v>
      </c>
      <c r="G838" s="95"/>
      <c r="H838" s="95"/>
      <c r="I838" s="175" t="s">
        <v>1027</v>
      </c>
      <c r="J838" s="176">
        <v>10</v>
      </c>
      <c r="K838" s="175" t="s">
        <v>1010</v>
      </c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  <c r="AA838" s="95"/>
      <c r="AB838" s="95"/>
      <c r="AC838" s="95"/>
      <c r="AD838" s="95"/>
      <c r="AE838" s="95"/>
      <c r="AF838" s="95"/>
      <c r="AG838" s="95"/>
      <c r="AH838" s="95"/>
      <c r="AI838" s="95"/>
      <c r="AJ838" s="95"/>
      <c r="AK838" s="95"/>
      <c r="AL838" s="95"/>
      <c r="AM838" s="95"/>
      <c r="AN838" s="95"/>
      <c r="AO838" s="95"/>
      <c r="AP838" s="95"/>
      <c r="AQ838" s="95"/>
      <c r="AR838" s="95"/>
      <c r="AS838" s="95"/>
      <c r="AT838" s="95"/>
      <c r="AU838" s="95"/>
      <c r="AV838" s="95"/>
      <c r="AW838" s="192">
        <f t="shared" si="12"/>
        <v>15000</v>
      </c>
    </row>
    <row r="839" spans="1:49" ht="15.75" x14ac:dyDescent="0.25">
      <c r="A839" s="95">
        <v>824</v>
      </c>
      <c r="B839" s="95" t="s">
        <v>1209</v>
      </c>
      <c r="C839" s="95" t="s">
        <v>1078</v>
      </c>
      <c r="D839" s="95" t="s">
        <v>999</v>
      </c>
      <c r="E839" s="95">
        <v>10</v>
      </c>
      <c r="F839" s="95" t="s">
        <v>1000</v>
      </c>
      <c r="G839" s="95"/>
      <c r="H839" s="95"/>
      <c r="I839" s="175" t="s">
        <v>999</v>
      </c>
      <c r="J839" s="176">
        <v>10</v>
      </c>
      <c r="K839" s="175" t="s">
        <v>1000</v>
      </c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  <c r="AA839" s="95"/>
      <c r="AB839" s="95"/>
      <c r="AC839" s="95"/>
      <c r="AD839" s="95"/>
      <c r="AE839" s="95"/>
      <c r="AF839" s="95"/>
      <c r="AG839" s="95"/>
      <c r="AH839" s="95"/>
      <c r="AI839" s="95"/>
      <c r="AJ839" s="95"/>
      <c r="AK839" s="95"/>
      <c r="AL839" s="95"/>
      <c r="AM839" s="95"/>
      <c r="AN839" s="95"/>
      <c r="AO839" s="95"/>
      <c r="AP839" s="95"/>
      <c r="AQ839" s="95"/>
      <c r="AR839" s="95"/>
      <c r="AS839" s="95"/>
      <c r="AT839" s="95"/>
      <c r="AU839" s="95"/>
      <c r="AV839" s="95"/>
      <c r="AW839" s="192">
        <f t="shared" si="12"/>
        <v>2000</v>
      </c>
    </row>
    <row r="840" spans="1:49" ht="15.75" x14ac:dyDescent="0.25">
      <c r="A840" s="95">
        <v>825</v>
      </c>
      <c r="B840" s="95" t="s">
        <v>1209</v>
      </c>
      <c r="C840" s="95" t="s">
        <v>1016</v>
      </c>
      <c r="D840" s="95" t="s">
        <v>1009</v>
      </c>
      <c r="E840" s="95">
        <v>10</v>
      </c>
      <c r="F840" s="95" t="s">
        <v>1017</v>
      </c>
      <c r="G840" s="95"/>
      <c r="H840" s="95"/>
      <c r="I840" s="175" t="s">
        <v>1009</v>
      </c>
      <c r="J840" s="176">
        <v>10</v>
      </c>
      <c r="K840" s="175" t="s">
        <v>1017</v>
      </c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  <c r="AA840" s="95"/>
      <c r="AB840" s="95"/>
      <c r="AC840" s="95"/>
      <c r="AD840" s="95"/>
      <c r="AE840" s="95"/>
      <c r="AF840" s="95"/>
      <c r="AG840" s="95"/>
      <c r="AH840" s="95"/>
      <c r="AI840" s="95"/>
      <c r="AJ840" s="95"/>
      <c r="AK840" s="95"/>
      <c r="AL840" s="95"/>
      <c r="AM840" s="95"/>
      <c r="AN840" s="95"/>
      <c r="AO840" s="95"/>
      <c r="AP840" s="95"/>
      <c r="AQ840" s="95"/>
      <c r="AR840" s="95"/>
      <c r="AS840" s="95"/>
      <c r="AT840" s="95"/>
      <c r="AU840" s="95"/>
      <c r="AV840" s="95"/>
      <c r="AW840" s="192">
        <f t="shared" si="12"/>
        <v>5000</v>
      </c>
    </row>
    <row r="841" spans="1:49" ht="15.75" x14ac:dyDescent="0.25">
      <c r="A841" s="95">
        <v>826</v>
      </c>
      <c r="B841" s="95" t="s">
        <v>1209</v>
      </c>
      <c r="C841" s="95" t="s">
        <v>1116</v>
      </c>
      <c r="D841" s="95" t="s">
        <v>1048</v>
      </c>
      <c r="E841" s="95">
        <v>10</v>
      </c>
      <c r="F841" s="95" t="s">
        <v>1012</v>
      </c>
      <c r="G841" s="95"/>
      <c r="H841" s="95"/>
      <c r="I841" s="175" t="s">
        <v>1048</v>
      </c>
      <c r="J841" s="176">
        <v>10</v>
      </c>
      <c r="K841" s="175" t="s">
        <v>1012</v>
      </c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  <c r="AA841" s="95"/>
      <c r="AB841" s="95"/>
      <c r="AC841" s="95"/>
      <c r="AD841" s="95"/>
      <c r="AE841" s="95"/>
      <c r="AF841" s="95"/>
      <c r="AG841" s="95"/>
      <c r="AH841" s="95"/>
      <c r="AI841" s="95"/>
      <c r="AJ841" s="95"/>
      <c r="AK841" s="95"/>
      <c r="AL841" s="95"/>
      <c r="AM841" s="95"/>
      <c r="AN841" s="95"/>
      <c r="AO841" s="95"/>
      <c r="AP841" s="95"/>
      <c r="AQ841" s="95"/>
      <c r="AR841" s="95"/>
      <c r="AS841" s="95"/>
      <c r="AT841" s="95"/>
      <c r="AU841" s="95"/>
      <c r="AV841" s="95"/>
      <c r="AW841" s="192">
        <f t="shared" si="12"/>
        <v>6000</v>
      </c>
    </row>
    <row r="842" spans="1:49" ht="15.75" x14ac:dyDescent="0.25">
      <c r="A842" s="95">
        <v>827</v>
      </c>
      <c r="B842" s="95" t="s">
        <v>1209</v>
      </c>
      <c r="C842" s="95" t="s">
        <v>1056</v>
      </c>
      <c r="D842" s="95" t="s">
        <v>1048</v>
      </c>
      <c r="E842" s="95">
        <v>10</v>
      </c>
      <c r="F842" s="95" t="s">
        <v>1012</v>
      </c>
      <c r="G842" s="95"/>
      <c r="H842" s="95"/>
      <c r="I842" s="175" t="s">
        <v>1048</v>
      </c>
      <c r="J842" s="176">
        <v>10</v>
      </c>
      <c r="K842" s="175" t="s">
        <v>1012</v>
      </c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  <c r="AA842" s="95"/>
      <c r="AB842" s="95"/>
      <c r="AC842" s="95"/>
      <c r="AD842" s="95"/>
      <c r="AE842" s="95"/>
      <c r="AF842" s="95"/>
      <c r="AG842" s="95"/>
      <c r="AH842" s="95"/>
      <c r="AI842" s="95"/>
      <c r="AJ842" s="95"/>
      <c r="AK842" s="95"/>
      <c r="AL842" s="95"/>
      <c r="AM842" s="95"/>
      <c r="AN842" s="95"/>
      <c r="AO842" s="95"/>
      <c r="AP842" s="95"/>
      <c r="AQ842" s="95"/>
      <c r="AR842" s="95"/>
      <c r="AS842" s="95"/>
      <c r="AT842" s="95"/>
      <c r="AU842" s="95"/>
      <c r="AV842" s="95"/>
      <c r="AW842" s="192">
        <f t="shared" si="12"/>
        <v>6000</v>
      </c>
    </row>
    <row r="843" spans="1:49" ht="15.75" x14ac:dyDescent="0.25">
      <c r="A843" s="95">
        <v>828</v>
      </c>
      <c r="B843" s="95" t="s">
        <v>1209</v>
      </c>
      <c r="C843" s="95" t="s">
        <v>1018</v>
      </c>
      <c r="D843" s="95" t="s">
        <v>995</v>
      </c>
      <c r="E843" s="95">
        <v>10</v>
      </c>
      <c r="F843" s="95" t="s">
        <v>996</v>
      </c>
      <c r="G843" s="95"/>
      <c r="H843" s="95"/>
      <c r="I843" s="175" t="s">
        <v>995</v>
      </c>
      <c r="J843" s="176">
        <v>10</v>
      </c>
      <c r="K843" s="175" t="s">
        <v>996</v>
      </c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  <c r="AA843" s="95"/>
      <c r="AB843" s="95"/>
      <c r="AC843" s="95"/>
      <c r="AD843" s="95"/>
      <c r="AE843" s="95"/>
      <c r="AF843" s="95"/>
      <c r="AG843" s="95"/>
      <c r="AH843" s="95"/>
      <c r="AI843" s="95"/>
      <c r="AJ843" s="95"/>
      <c r="AK843" s="95"/>
      <c r="AL843" s="95"/>
      <c r="AM843" s="95"/>
      <c r="AN843" s="95"/>
      <c r="AO843" s="95"/>
      <c r="AP843" s="95"/>
      <c r="AQ843" s="95"/>
      <c r="AR843" s="95"/>
      <c r="AS843" s="95"/>
      <c r="AT843" s="95"/>
      <c r="AU843" s="95"/>
      <c r="AV843" s="95"/>
      <c r="AW843" s="192">
        <f t="shared" si="12"/>
        <v>3000</v>
      </c>
    </row>
    <row r="844" spans="1:49" ht="15.75" x14ac:dyDescent="0.25">
      <c r="A844" s="95">
        <v>829</v>
      </c>
      <c r="B844" s="95" t="s">
        <v>1209</v>
      </c>
      <c r="C844" s="95" t="s">
        <v>1034</v>
      </c>
      <c r="D844" s="95" t="s">
        <v>1027</v>
      </c>
      <c r="E844" s="95">
        <v>10</v>
      </c>
      <c r="F844" s="95" t="s">
        <v>1010</v>
      </c>
      <c r="G844" s="95"/>
      <c r="H844" s="95"/>
      <c r="I844" s="175" t="s">
        <v>1027</v>
      </c>
      <c r="J844" s="176">
        <v>10</v>
      </c>
      <c r="K844" s="175" t="s">
        <v>1010</v>
      </c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  <c r="AA844" s="95"/>
      <c r="AB844" s="95"/>
      <c r="AC844" s="95"/>
      <c r="AD844" s="95"/>
      <c r="AE844" s="95"/>
      <c r="AF844" s="95"/>
      <c r="AG844" s="95"/>
      <c r="AH844" s="95"/>
      <c r="AI844" s="95"/>
      <c r="AJ844" s="95"/>
      <c r="AK844" s="95"/>
      <c r="AL844" s="95"/>
      <c r="AM844" s="95"/>
      <c r="AN844" s="95"/>
      <c r="AO844" s="95"/>
      <c r="AP844" s="95"/>
      <c r="AQ844" s="95"/>
      <c r="AR844" s="95"/>
      <c r="AS844" s="95"/>
      <c r="AT844" s="95"/>
      <c r="AU844" s="95"/>
      <c r="AV844" s="95"/>
      <c r="AW844" s="192">
        <f t="shared" si="12"/>
        <v>15000</v>
      </c>
    </row>
    <row r="845" spans="1:49" ht="15.75" x14ac:dyDescent="0.25">
      <c r="A845" s="95">
        <v>830</v>
      </c>
      <c r="B845" s="95" t="s">
        <v>1209</v>
      </c>
      <c r="C845" s="95" t="s">
        <v>1033</v>
      </c>
      <c r="D845" s="95" t="s">
        <v>988</v>
      </c>
      <c r="E845" s="95">
        <v>10</v>
      </c>
      <c r="F845" s="95" t="s">
        <v>989</v>
      </c>
      <c r="G845" s="95"/>
      <c r="H845" s="95"/>
      <c r="I845" s="175" t="s">
        <v>988</v>
      </c>
      <c r="J845" s="176">
        <v>10</v>
      </c>
      <c r="K845" s="175" t="s">
        <v>989</v>
      </c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  <c r="AA845" s="95"/>
      <c r="AB845" s="95"/>
      <c r="AC845" s="95"/>
      <c r="AD845" s="95"/>
      <c r="AE845" s="95"/>
      <c r="AF845" s="95"/>
      <c r="AG845" s="95"/>
      <c r="AH845" s="95"/>
      <c r="AI845" s="95"/>
      <c r="AJ845" s="95"/>
      <c r="AK845" s="95"/>
      <c r="AL845" s="95"/>
      <c r="AM845" s="95"/>
      <c r="AN845" s="95"/>
      <c r="AO845" s="95"/>
      <c r="AP845" s="95"/>
      <c r="AQ845" s="95"/>
      <c r="AR845" s="95"/>
      <c r="AS845" s="95"/>
      <c r="AT845" s="95"/>
      <c r="AU845" s="95"/>
      <c r="AV845" s="95"/>
      <c r="AW845" s="192">
        <f t="shared" si="12"/>
        <v>4000</v>
      </c>
    </row>
    <row r="846" spans="1:49" ht="15.75" x14ac:dyDescent="0.25">
      <c r="A846" s="95">
        <v>831</v>
      </c>
      <c r="B846" s="95" t="s">
        <v>1209</v>
      </c>
      <c r="C846" s="95" t="s">
        <v>1013</v>
      </c>
      <c r="D846" s="95" t="s">
        <v>1014</v>
      </c>
      <c r="E846" s="95">
        <v>10</v>
      </c>
      <c r="F846" s="95" t="s">
        <v>1015</v>
      </c>
      <c r="G846" s="95"/>
      <c r="H846" s="95"/>
      <c r="I846" s="175" t="s">
        <v>1014</v>
      </c>
      <c r="J846" s="176">
        <v>10</v>
      </c>
      <c r="K846" s="175" t="s">
        <v>1015</v>
      </c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  <c r="AA846" s="95"/>
      <c r="AB846" s="95"/>
      <c r="AC846" s="95"/>
      <c r="AD846" s="95"/>
      <c r="AE846" s="95"/>
      <c r="AF846" s="95"/>
      <c r="AG846" s="95"/>
      <c r="AH846" s="95"/>
      <c r="AI846" s="95"/>
      <c r="AJ846" s="95"/>
      <c r="AK846" s="95"/>
      <c r="AL846" s="95"/>
      <c r="AM846" s="95"/>
      <c r="AN846" s="95"/>
      <c r="AO846" s="95"/>
      <c r="AP846" s="95"/>
      <c r="AQ846" s="95"/>
      <c r="AR846" s="95"/>
      <c r="AS846" s="95"/>
      <c r="AT846" s="95"/>
      <c r="AU846" s="95"/>
      <c r="AV846" s="95"/>
      <c r="AW846" s="192">
        <f t="shared" si="12"/>
        <v>25000</v>
      </c>
    </row>
    <row r="847" spans="1:49" ht="15.75" x14ac:dyDescent="0.25">
      <c r="A847" s="95">
        <v>832</v>
      </c>
      <c r="B847" s="95" t="s">
        <v>1209</v>
      </c>
      <c r="C847" s="95" t="s">
        <v>1068</v>
      </c>
      <c r="D847" s="95" t="s">
        <v>999</v>
      </c>
      <c r="E847" s="95">
        <v>5</v>
      </c>
      <c r="F847" s="95" t="s">
        <v>1103</v>
      </c>
      <c r="G847" s="95"/>
      <c r="H847" s="95"/>
      <c r="I847" s="175" t="s">
        <v>999</v>
      </c>
      <c r="J847" s="176">
        <v>5</v>
      </c>
      <c r="K847" s="175" t="s">
        <v>1103</v>
      </c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  <c r="AA847" s="95"/>
      <c r="AB847" s="95"/>
      <c r="AC847" s="95"/>
      <c r="AD847" s="95"/>
      <c r="AE847" s="95"/>
      <c r="AF847" s="95"/>
      <c r="AG847" s="95"/>
      <c r="AH847" s="95"/>
      <c r="AI847" s="95"/>
      <c r="AJ847" s="95"/>
      <c r="AK847" s="95"/>
      <c r="AL847" s="95"/>
      <c r="AM847" s="95"/>
      <c r="AN847" s="95"/>
      <c r="AO847" s="95"/>
      <c r="AP847" s="95"/>
      <c r="AQ847" s="95"/>
      <c r="AR847" s="95"/>
      <c r="AS847" s="95"/>
      <c r="AT847" s="95"/>
      <c r="AU847" s="95"/>
      <c r="AV847" s="95"/>
      <c r="AW847" s="192">
        <f t="shared" si="12"/>
        <v>1000</v>
      </c>
    </row>
    <row r="848" spans="1:49" ht="15.75" x14ac:dyDescent="0.25">
      <c r="A848" s="95">
        <v>833</v>
      </c>
      <c r="B848" s="95" t="s">
        <v>1209</v>
      </c>
      <c r="C848" s="95" t="s">
        <v>1068</v>
      </c>
      <c r="D848" s="95" t="s">
        <v>995</v>
      </c>
      <c r="E848" s="95">
        <v>5</v>
      </c>
      <c r="F848" s="95" t="s">
        <v>1027</v>
      </c>
      <c r="G848" s="95"/>
      <c r="H848" s="95"/>
      <c r="I848" s="175" t="s">
        <v>995</v>
      </c>
      <c r="J848" s="176">
        <v>5</v>
      </c>
      <c r="K848" s="175" t="s">
        <v>1027</v>
      </c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  <c r="AA848" s="95"/>
      <c r="AB848" s="95"/>
      <c r="AC848" s="95"/>
      <c r="AD848" s="95"/>
      <c r="AE848" s="95"/>
      <c r="AF848" s="95"/>
      <c r="AG848" s="95"/>
      <c r="AH848" s="95"/>
      <c r="AI848" s="95"/>
      <c r="AJ848" s="95"/>
      <c r="AK848" s="95"/>
      <c r="AL848" s="95"/>
      <c r="AM848" s="95"/>
      <c r="AN848" s="95"/>
      <c r="AO848" s="95"/>
      <c r="AP848" s="95"/>
      <c r="AQ848" s="95"/>
      <c r="AR848" s="95"/>
      <c r="AS848" s="95"/>
      <c r="AT848" s="95"/>
      <c r="AU848" s="95"/>
      <c r="AV848" s="95"/>
      <c r="AW848" s="192">
        <f t="shared" si="12"/>
        <v>1500</v>
      </c>
    </row>
    <row r="849" spans="1:49" ht="15.75" x14ac:dyDescent="0.25">
      <c r="A849" s="95">
        <v>834</v>
      </c>
      <c r="B849" s="95" t="s">
        <v>1209</v>
      </c>
      <c r="C849" s="95" t="s">
        <v>1145</v>
      </c>
      <c r="D849" s="95" t="s">
        <v>1146</v>
      </c>
      <c r="E849" s="95">
        <v>10</v>
      </c>
      <c r="F849" s="95" t="s">
        <v>1140</v>
      </c>
      <c r="G849" s="95"/>
      <c r="H849" s="95"/>
      <c r="I849" s="175" t="s">
        <v>1146</v>
      </c>
      <c r="J849" s="176">
        <v>10</v>
      </c>
      <c r="K849" s="175" t="s">
        <v>1140</v>
      </c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  <c r="AA849" s="95"/>
      <c r="AB849" s="95"/>
      <c r="AC849" s="95"/>
      <c r="AD849" s="95"/>
      <c r="AE849" s="95"/>
      <c r="AF849" s="95"/>
      <c r="AG849" s="95"/>
      <c r="AH849" s="95"/>
      <c r="AI849" s="95"/>
      <c r="AJ849" s="95"/>
      <c r="AK849" s="95"/>
      <c r="AL849" s="95"/>
      <c r="AM849" s="95"/>
      <c r="AN849" s="95"/>
      <c r="AO849" s="95"/>
      <c r="AP849" s="95"/>
      <c r="AQ849" s="95"/>
      <c r="AR849" s="95"/>
      <c r="AS849" s="95"/>
      <c r="AT849" s="95"/>
      <c r="AU849" s="95"/>
      <c r="AV849" s="95"/>
      <c r="AW849" s="192">
        <f t="shared" ref="AW849:AW912" si="13">I849*J849</f>
        <v>8000</v>
      </c>
    </row>
    <row r="850" spans="1:49" ht="15.75" x14ac:dyDescent="0.25">
      <c r="A850" s="95">
        <v>835</v>
      </c>
      <c r="B850" s="95" t="s">
        <v>1209</v>
      </c>
      <c r="C850" s="95" t="s">
        <v>1037</v>
      </c>
      <c r="D850" s="95" t="s">
        <v>1027</v>
      </c>
      <c r="E850" s="95">
        <v>10</v>
      </c>
      <c r="F850" s="95" t="s">
        <v>1010</v>
      </c>
      <c r="G850" s="95"/>
      <c r="H850" s="95"/>
      <c r="I850" s="175" t="s">
        <v>1027</v>
      </c>
      <c r="J850" s="176">
        <v>10</v>
      </c>
      <c r="K850" s="175" t="s">
        <v>1010</v>
      </c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  <c r="AA850" s="95"/>
      <c r="AB850" s="95"/>
      <c r="AC850" s="95"/>
      <c r="AD850" s="95"/>
      <c r="AE850" s="95"/>
      <c r="AF850" s="95"/>
      <c r="AG850" s="95"/>
      <c r="AH850" s="95"/>
      <c r="AI850" s="95"/>
      <c r="AJ850" s="95"/>
      <c r="AK850" s="95"/>
      <c r="AL850" s="95"/>
      <c r="AM850" s="95"/>
      <c r="AN850" s="95"/>
      <c r="AO850" s="95"/>
      <c r="AP850" s="95"/>
      <c r="AQ850" s="95"/>
      <c r="AR850" s="95"/>
      <c r="AS850" s="95"/>
      <c r="AT850" s="95"/>
      <c r="AU850" s="95"/>
      <c r="AV850" s="95"/>
      <c r="AW850" s="192">
        <f t="shared" si="13"/>
        <v>15000</v>
      </c>
    </row>
    <row r="851" spans="1:49" ht="15.75" x14ac:dyDescent="0.25">
      <c r="A851" s="95">
        <v>836</v>
      </c>
      <c r="B851" s="95" t="s">
        <v>1209</v>
      </c>
      <c r="C851" s="95" t="s">
        <v>778</v>
      </c>
      <c r="D851" s="95" t="s">
        <v>1103</v>
      </c>
      <c r="E851" s="95">
        <v>6</v>
      </c>
      <c r="F851" s="95" t="s">
        <v>1012</v>
      </c>
      <c r="G851" s="95"/>
      <c r="H851" s="95"/>
      <c r="I851" s="175" t="s">
        <v>1103</v>
      </c>
      <c r="J851" s="176">
        <v>6</v>
      </c>
      <c r="K851" s="175" t="s">
        <v>1012</v>
      </c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  <c r="AA851" s="95"/>
      <c r="AB851" s="95"/>
      <c r="AC851" s="95"/>
      <c r="AD851" s="95"/>
      <c r="AE851" s="95"/>
      <c r="AF851" s="95"/>
      <c r="AG851" s="95"/>
      <c r="AH851" s="95"/>
      <c r="AI851" s="95"/>
      <c r="AJ851" s="95"/>
      <c r="AK851" s="95"/>
      <c r="AL851" s="95"/>
      <c r="AM851" s="95"/>
      <c r="AN851" s="95"/>
      <c r="AO851" s="95"/>
      <c r="AP851" s="95"/>
      <c r="AQ851" s="95"/>
      <c r="AR851" s="95"/>
      <c r="AS851" s="95"/>
      <c r="AT851" s="95"/>
      <c r="AU851" s="95"/>
      <c r="AV851" s="95"/>
      <c r="AW851" s="192">
        <f t="shared" si="13"/>
        <v>6000</v>
      </c>
    </row>
    <row r="852" spans="1:49" ht="15.75" x14ac:dyDescent="0.25">
      <c r="A852" s="95">
        <v>837</v>
      </c>
      <c r="B852" s="95" t="s">
        <v>1209</v>
      </c>
      <c r="C852" s="95" t="s">
        <v>1198</v>
      </c>
      <c r="D852" s="95" t="s">
        <v>1048</v>
      </c>
      <c r="E852" s="95">
        <v>14</v>
      </c>
      <c r="F852" s="95" t="s">
        <v>1214</v>
      </c>
      <c r="G852" s="95"/>
      <c r="H852" s="95"/>
      <c r="I852" s="175" t="s">
        <v>1048</v>
      </c>
      <c r="J852" s="176">
        <v>14</v>
      </c>
      <c r="K852" s="175" t="s">
        <v>1214</v>
      </c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  <c r="AA852" s="95"/>
      <c r="AB852" s="95"/>
      <c r="AC852" s="95"/>
      <c r="AD852" s="95"/>
      <c r="AE852" s="95"/>
      <c r="AF852" s="95"/>
      <c r="AG852" s="95"/>
      <c r="AH852" s="95"/>
      <c r="AI852" s="95"/>
      <c r="AJ852" s="95"/>
      <c r="AK852" s="95"/>
      <c r="AL852" s="95"/>
      <c r="AM852" s="95"/>
      <c r="AN852" s="95"/>
      <c r="AO852" s="95"/>
      <c r="AP852" s="95"/>
      <c r="AQ852" s="95"/>
      <c r="AR852" s="95"/>
      <c r="AS852" s="95"/>
      <c r="AT852" s="95"/>
      <c r="AU852" s="95"/>
      <c r="AV852" s="95"/>
      <c r="AW852" s="192">
        <f t="shared" si="13"/>
        <v>8400</v>
      </c>
    </row>
    <row r="853" spans="1:49" ht="15.75" x14ac:dyDescent="0.25">
      <c r="A853" s="95">
        <v>838</v>
      </c>
      <c r="B853" s="95" t="s">
        <v>1209</v>
      </c>
      <c r="C853" s="95" t="s">
        <v>1215</v>
      </c>
      <c r="D853" s="95" t="s">
        <v>1216</v>
      </c>
      <c r="E853" s="95">
        <v>1</v>
      </c>
      <c r="F853" s="95" t="s">
        <v>1216</v>
      </c>
      <c r="G853" s="95"/>
      <c r="H853" s="95"/>
      <c r="I853" s="175" t="s">
        <v>1216</v>
      </c>
      <c r="J853" s="176">
        <v>1</v>
      </c>
      <c r="K853" s="175" t="s">
        <v>1216</v>
      </c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  <c r="AA853" s="95"/>
      <c r="AB853" s="95"/>
      <c r="AC853" s="95"/>
      <c r="AD853" s="95"/>
      <c r="AE853" s="95"/>
      <c r="AF853" s="95"/>
      <c r="AG853" s="95"/>
      <c r="AH853" s="95"/>
      <c r="AI853" s="95"/>
      <c r="AJ853" s="95"/>
      <c r="AK853" s="95"/>
      <c r="AL853" s="95"/>
      <c r="AM853" s="95"/>
      <c r="AN853" s="95"/>
      <c r="AO853" s="95"/>
      <c r="AP853" s="95"/>
      <c r="AQ853" s="95"/>
      <c r="AR853" s="95"/>
      <c r="AS853" s="95"/>
      <c r="AT853" s="95"/>
      <c r="AU853" s="95"/>
      <c r="AV853" s="95"/>
      <c r="AW853" s="192">
        <f t="shared" si="13"/>
        <v>7600</v>
      </c>
    </row>
    <row r="854" spans="1:49" ht="15.75" x14ac:dyDescent="0.25">
      <c r="A854" s="95">
        <v>839</v>
      </c>
      <c r="B854" s="95" t="s">
        <v>1209</v>
      </c>
      <c r="C854" s="95" t="s">
        <v>1112</v>
      </c>
      <c r="D854" s="95" t="s">
        <v>1217</v>
      </c>
      <c r="E854" s="95">
        <v>1</v>
      </c>
      <c r="F854" s="95" t="s">
        <v>1217</v>
      </c>
      <c r="G854" s="95"/>
      <c r="H854" s="95"/>
      <c r="I854" s="175" t="s">
        <v>1217</v>
      </c>
      <c r="J854" s="176">
        <v>1</v>
      </c>
      <c r="K854" s="175" t="s">
        <v>1217</v>
      </c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  <c r="AA854" s="95"/>
      <c r="AB854" s="95"/>
      <c r="AC854" s="95"/>
      <c r="AD854" s="95"/>
      <c r="AE854" s="95"/>
      <c r="AF854" s="95"/>
      <c r="AG854" s="95"/>
      <c r="AH854" s="95"/>
      <c r="AI854" s="95"/>
      <c r="AJ854" s="95"/>
      <c r="AK854" s="95"/>
      <c r="AL854" s="95"/>
      <c r="AM854" s="95"/>
      <c r="AN854" s="95"/>
      <c r="AO854" s="95"/>
      <c r="AP854" s="95"/>
      <c r="AQ854" s="95"/>
      <c r="AR854" s="95"/>
      <c r="AS854" s="95"/>
      <c r="AT854" s="95"/>
      <c r="AU854" s="95"/>
      <c r="AV854" s="95"/>
      <c r="AW854" s="192">
        <f t="shared" si="13"/>
        <v>5800</v>
      </c>
    </row>
    <row r="855" spans="1:49" ht="15.75" x14ac:dyDescent="0.25">
      <c r="A855" s="95">
        <v>840</v>
      </c>
      <c r="B855" s="95" t="s">
        <v>1209</v>
      </c>
      <c r="C855" s="95" t="s">
        <v>1176</v>
      </c>
      <c r="D855" s="95" t="s">
        <v>1051</v>
      </c>
      <c r="E855" s="95">
        <v>10</v>
      </c>
      <c r="F855" s="95" t="s">
        <v>1177</v>
      </c>
      <c r="G855" s="95"/>
      <c r="H855" s="95"/>
      <c r="I855" s="175" t="s">
        <v>1051</v>
      </c>
      <c r="J855" s="176">
        <v>10</v>
      </c>
      <c r="K855" s="175" t="s">
        <v>1177</v>
      </c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  <c r="AA855" s="95"/>
      <c r="AB855" s="95"/>
      <c r="AC855" s="95"/>
      <c r="AD855" s="95"/>
      <c r="AE855" s="95"/>
      <c r="AF855" s="95"/>
      <c r="AG855" s="95"/>
      <c r="AH855" s="95"/>
      <c r="AI855" s="95"/>
      <c r="AJ855" s="95"/>
      <c r="AK855" s="95"/>
      <c r="AL855" s="95"/>
      <c r="AM855" s="95"/>
      <c r="AN855" s="95"/>
      <c r="AO855" s="95"/>
      <c r="AP855" s="95"/>
      <c r="AQ855" s="95"/>
      <c r="AR855" s="95"/>
      <c r="AS855" s="95"/>
      <c r="AT855" s="95"/>
      <c r="AU855" s="95"/>
      <c r="AV855" s="95"/>
      <c r="AW855" s="192">
        <f t="shared" si="13"/>
        <v>47000</v>
      </c>
    </row>
    <row r="856" spans="1:49" ht="15.75" x14ac:dyDescent="0.25">
      <c r="A856" s="95">
        <v>841</v>
      </c>
      <c r="B856" s="95" t="s">
        <v>1209</v>
      </c>
      <c r="C856" s="95" t="s">
        <v>778</v>
      </c>
      <c r="D856" s="95" t="s">
        <v>1043</v>
      </c>
      <c r="E856" s="95">
        <v>10</v>
      </c>
      <c r="F856" s="95" t="s">
        <v>1002</v>
      </c>
      <c r="G856" s="95"/>
      <c r="H856" s="95"/>
      <c r="I856" s="175" t="s">
        <v>1043</v>
      </c>
      <c r="J856" s="176">
        <v>10</v>
      </c>
      <c r="K856" s="175" t="s">
        <v>1002</v>
      </c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  <c r="AA856" s="95"/>
      <c r="AB856" s="95"/>
      <c r="AC856" s="95"/>
      <c r="AD856" s="95"/>
      <c r="AE856" s="95"/>
      <c r="AF856" s="95"/>
      <c r="AG856" s="95"/>
      <c r="AH856" s="95"/>
      <c r="AI856" s="95"/>
      <c r="AJ856" s="95"/>
      <c r="AK856" s="95"/>
      <c r="AL856" s="95"/>
      <c r="AM856" s="95"/>
      <c r="AN856" s="95"/>
      <c r="AO856" s="95"/>
      <c r="AP856" s="95"/>
      <c r="AQ856" s="95"/>
      <c r="AR856" s="95"/>
      <c r="AS856" s="95"/>
      <c r="AT856" s="95"/>
      <c r="AU856" s="95"/>
      <c r="AV856" s="95"/>
      <c r="AW856" s="192">
        <f t="shared" si="13"/>
        <v>9000</v>
      </c>
    </row>
    <row r="857" spans="1:49" ht="15.75" x14ac:dyDescent="0.25">
      <c r="A857" s="95">
        <v>842</v>
      </c>
      <c r="B857" s="95" t="s">
        <v>1209</v>
      </c>
      <c r="C857" s="95" t="s">
        <v>1016</v>
      </c>
      <c r="D857" s="95" t="s">
        <v>1009</v>
      </c>
      <c r="E857" s="95">
        <v>10</v>
      </c>
      <c r="F857" s="95" t="s">
        <v>1017</v>
      </c>
      <c r="G857" s="95"/>
      <c r="H857" s="95"/>
      <c r="I857" s="175" t="s">
        <v>1009</v>
      </c>
      <c r="J857" s="176">
        <v>10</v>
      </c>
      <c r="K857" s="175" t="s">
        <v>1017</v>
      </c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  <c r="AA857" s="95"/>
      <c r="AB857" s="95"/>
      <c r="AC857" s="95"/>
      <c r="AD857" s="95"/>
      <c r="AE857" s="95"/>
      <c r="AF857" s="95"/>
      <c r="AG857" s="95"/>
      <c r="AH857" s="95"/>
      <c r="AI857" s="95"/>
      <c r="AJ857" s="95"/>
      <c r="AK857" s="95"/>
      <c r="AL857" s="95"/>
      <c r="AM857" s="95"/>
      <c r="AN857" s="95"/>
      <c r="AO857" s="95"/>
      <c r="AP857" s="95"/>
      <c r="AQ857" s="95"/>
      <c r="AR857" s="95"/>
      <c r="AS857" s="95"/>
      <c r="AT857" s="95"/>
      <c r="AU857" s="95"/>
      <c r="AV857" s="95"/>
      <c r="AW857" s="192">
        <f t="shared" si="13"/>
        <v>5000</v>
      </c>
    </row>
    <row r="858" spans="1:49" ht="15.75" x14ac:dyDescent="0.25">
      <c r="A858" s="95">
        <v>843</v>
      </c>
      <c r="B858" s="95" t="s">
        <v>1209</v>
      </c>
      <c r="C858" s="95" t="s">
        <v>1078</v>
      </c>
      <c r="D858" s="95" t="s">
        <v>999</v>
      </c>
      <c r="E858" s="95">
        <v>10</v>
      </c>
      <c r="F858" s="95" t="s">
        <v>1000</v>
      </c>
      <c r="G858" s="95"/>
      <c r="H858" s="95"/>
      <c r="I858" s="175" t="s">
        <v>999</v>
      </c>
      <c r="J858" s="176">
        <v>10</v>
      </c>
      <c r="K858" s="175" t="s">
        <v>1000</v>
      </c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  <c r="AA858" s="95"/>
      <c r="AB858" s="95"/>
      <c r="AC858" s="95"/>
      <c r="AD858" s="95"/>
      <c r="AE858" s="95"/>
      <c r="AF858" s="95"/>
      <c r="AG858" s="95"/>
      <c r="AH858" s="95"/>
      <c r="AI858" s="95"/>
      <c r="AJ858" s="95"/>
      <c r="AK858" s="95"/>
      <c r="AL858" s="95"/>
      <c r="AM858" s="95"/>
      <c r="AN858" s="95"/>
      <c r="AO858" s="95"/>
      <c r="AP858" s="95"/>
      <c r="AQ858" s="95"/>
      <c r="AR858" s="95"/>
      <c r="AS858" s="95"/>
      <c r="AT858" s="95"/>
      <c r="AU858" s="95"/>
      <c r="AV858" s="95"/>
      <c r="AW858" s="192">
        <f t="shared" si="13"/>
        <v>2000</v>
      </c>
    </row>
    <row r="859" spans="1:49" ht="15.75" x14ac:dyDescent="0.25">
      <c r="A859" s="95">
        <v>844</v>
      </c>
      <c r="B859" s="95" t="s">
        <v>1209</v>
      </c>
      <c r="C859" s="95" t="s">
        <v>1085</v>
      </c>
      <c r="D859" s="95" t="s">
        <v>1156</v>
      </c>
      <c r="E859" s="95">
        <v>1</v>
      </c>
      <c r="F859" s="95" t="s">
        <v>1156</v>
      </c>
      <c r="G859" s="95"/>
      <c r="H859" s="95"/>
      <c r="I859" s="175" t="s">
        <v>1156</v>
      </c>
      <c r="J859" s="176">
        <v>1</v>
      </c>
      <c r="K859" s="175" t="s">
        <v>1156</v>
      </c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  <c r="AA859" s="95"/>
      <c r="AB859" s="95"/>
      <c r="AC859" s="95"/>
      <c r="AD859" s="95"/>
      <c r="AE859" s="95"/>
      <c r="AF859" s="95"/>
      <c r="AG859" s="95"/>
      <c r="AH859" s="95"/>
      <c r="AI859" s="95"/>
      <c r="AJ859" s="95"/>
      <c r="AK859" s="95"/>
      <c r="AL859" s="95"/>
      <c r="AM859" s="95"/>
      <c r="AN859" s="95"/>
      <c r="AO859" s="95"/>
      <c r="AP859" s="95"/>
      <c r="AQ859" s="95"/>
      <c r="AR859" s="95"/>
      <c r="AS859" s="95"/>
      <c r="AT859" s="95"/>
      <c r="AU859" s="95"/>
      <c r="AV859" s="95"/>
      <c r="AW859" s="192">
        <f t="shared" si="13"/>
        <v>8900</v>
      </c>
    </row>
    <row r="860" spans="1:49" ht="15.75" x14ac:dyDescent="0.25">
      <c r="A860" s="95">
        <v>845</v>
      </c>
      <c r="B860" s="95" t="s">
        <v>1209</v>
      </c>
      <c r="C860" s="95" t="s">
        <v>1218</v>
      </c>
      <c r="D860" s="95" t="s">
        <v>1020</v>
      </c>
      <c r="E860" s="95">
        <v>1</v>
      </c>
      <c r="F860" s="95" t="s">
        <v>1020</v>
      </c>
      <c r="G860" s="95"/>
      <c r="H860" s="95"/>
      <c r="I860" s="175" t="s">
        <v>1020</v>
      </c>
      <c r="J860" s="176">
        <v>1</v>
      </c>
      <c r="K860" s="175" t="s">
        <v>1020</v>
      </c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  <c r="AA860" s="95"/>
      <c r="AB860" s="95"/>
      <c r="AC860" s="95"/>
      <c r="AD860" s="95"/>
      <c r="AE860" s="95"/>
      <c r="AF860" s="95"/>
      <c r="AG860" s="95"/>
      <c r="AH860" s="95"/>
      <c r="AI860" s="95"/>
      <c r="AJ860" s="95"/>
      <c r="AK860" s="95"/>
      <c r="AL860" s="95"/>
      <c r="AM860" s="95"/>
      <c r="AN860" s="95"/>
      <c r="AO860" s="95"/>
      <c r="AP860" s="95"/>
      <c r="AQ860" s="95"/>
      <c r="AR860" s="95"/>
      <c r="AS860" s="95"/>
      <c r="AT860" s="95"/>
      <c r="AU860" s="95"/>
      <c r="AV860" s="95"/>
      <c r="AW860" s="192">
        <f t="shared" si="13"/>
        <v>2600</v>
      </c>
    </row>
    <row r="861" spans="1:49" ht="15.75" x14ac:dyDescent="0.25">
      <c r="A861" s="95">
        <v>846</v>
      </c>
      <c r="B861" s="95" t="s">
        <v>1209</v>
      </c>
      <c r="C861" s="95" t="s">
        <v>990</v>
      </c>
      <c r="D861" s="95" t="s">
        <v>988</v>
      </c>
      <c r="E861" s="95">
        <v>10</v>
      </c>
      <c r="F861" s="95" t="s">
        <v>989</v>
      </c>
      <c r="G861" s="95"/>
      <c r="H861" s="95"/>
      <c r="I861" s="175" t="s">
        <v>988</v>
      </c>
      <c r="J861" s="176">
        <v>10</v>
      </c>
      <c r="K861" s="175" t="s">
        <v>989</v>
      </c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  <c r="AA861" s="95"/>
      <c r="AB861" s="95"/>
      <c r="AC861" s="95"/>
      <c r="AD861" s="95"/>
      <c r="AE861" s="95"/>
      <c r="AF861" s="95"/>
      <c r="AG861" s="95"/>
      <c r="AH861" s="95"/>
      <c r="AI861" s="95"/>
      <c r="AJ861" s="95"/>
      <c r="AK861" s="95"/>
      <c r="AL861" s="95"/>
      <c r="AM861" s="95"/>
      <c r="AN861" s="95"/>
      <c r="AO861" s="95"/>
      <c r="AP861" s="95"/>
      <c r="AQ861" s="95"/>
      <c r="AR861" s="95"/>
      <c r="AS861" s="95"/>
      <c r="AT861" s="95"/>
      <c r="AU861" s="95"/>
      <c r="AV861" s="95"/>
      <c r="AW861" s="192">
        <f t="shared" si="13"/>
        <v>4000</v>
      </c>
    </row>
    <row r="862" spans="1:49" ht="15.75" x14ac:dyDescent="0.25">
      <c r="A862" s="95">
        <v>847</v>
      </c>
      <c r="B862" s="95" t="s">
        <v>1209</v>
      </c>
      <c r="C862" s="95" t="s">
        <v>608</v>
      </c>
      <c r="D862" s="95" t="s">
        <v>1088</v>
      </c>
      <c r="E862" s="95">
        <v>1</v>
      </c>
      <c r="F862" s="95" t="s">
        <v>1088</v>
      </c>
      <c r="G862" s="95"/>
      <c r="H862" s="95"/>
      <c r="I862" s="175" t="s">
        <v>1088</v>
      </c>
      <c r="J862" s="176">
        <v>1</v>
      </c>
      <c r="K862" s="175" t="s">
        <v>1088</v>
      </c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  <c r="AA862" s="95"/>
      <c r="AB862" s="95"/>
      <c r="AC862" s="95"/>
      <c r="AD862" s="95"/>
      <c r="AE862" s="95"/>
      <c r="AF862" s="95"/>
      <c r="AG862" s="95"/>
      <c r="AH862" s="95"/>
      <c r="AI862" s="95"/>
      <c r="AJ862" s="95"/>
      <c r="AK862" s="95"/>
      <c r="AL862" s="95"/>
      <c r="AM862" s="95"/>
      <c r="AN862" s="95"/>
      <c r="AO862" s="95"/>
      <c r="AP862" s="95"/>
      <c r="AQ862" s="95"/>
      <c r="AR862" s="95"/>
      <c r="AS862" s="95"/>
      <c r="AT862" s="95"/>
      <c r="AU862" s="95"/>
      <c r="AV862" s="95"/>
      <c r="AW862" s="192">
        <f t="shared" si="13"/>
        <v>3600</v>
      </c>
    </row>
    <row r="863" spans="1:49" ht="15.75" x14ac:dyDescent="0.25">
      <c r="A863" s="95">
        <v>848</v>
      </c>
      <c r="B863" s="95" t="s">
        <v>1209</v>
      </c>
      <c r="C863" s="95" t="s">
        <v>994</v>
      </c>
      <c r="D863" s="95" t="s">
        <v>995</v>
      </c>
      <c r="E863" s="95">
        <v>10</v>
      </c>
      <c r="F863" s="95" t="s">
        <v>996</v>
      </c>
      <c r="G863" s="95"/>
      <c r="H863" s="95"/>
      <c r="I863" s="175" t="s">
        <v>995</v>
      </c>
      <c r="J863" s="176">
        <v>10</v>
      </c>
      <c r="K863" s="175" t="s">
        <v>996</v>
      </c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  <c r="AA863" s="95"/>
      <c r="AB863" s="95"/>
      <c r="AC863" s="95"/>
      <c r="AD863" s="95"/>
      <c r="AE863" s="95"/>
      <c r="AF863" s="95"/>
      <c r="AG863" s="95"/>
      <c r="AH863" s="95"/>
      <c r="AI863" s="95"/>
      <c r="AJ863" s="95"/>
      <c r="AK863" s="95"/>
      <c r="AL863" s="95"/>
      <c r="AM863" s="95"/>
      <c r="AN863" s="95"/>
      <c r="AO863" s="95"/>
      <c r="AP863" s="95"/>
      <c r="AQ863" s="95"/>
      <c r="AR863" s="95"/>
      <c r="AS863" s="95"/>
      <c r="AT863" s="95"/>
      <c r="AU863" s="95"/>
      <c r="AV863" s="95"/>
      <c r="AW863" s="192">
        <f t="shared" si="13"/>
        <v>3000</v>
      </c>
    </row>
    <row r="864" spans="1:49" ht="15.75" x14ac:dyDescent="0.25">
      <c r="A864" s="95">
        <v>849</v>
      </c>
      <c r="B864" s="95" t="s">
        <v>1209</v>
      </c>
      <c r="C864" s="95" t="s">
        <v>1219</v>
      </c>
      <c r="D864" s="95" t="s">
        <v>1077</v>
      </c>
      <c r="E864" s="95">
        <v>5</v>
      </c>
      <c r="F864" s="95" t="s">
        <v>1220</v>
      </c>
      <c r="G864" s="95"/>
      <c r="H864" s="95"/>
      <c r="I864" s="175" t="s">
        <v>1077</v>
      </c>
      <c r="J864" s="176">
        <v>5</v>
      </c>
      <c r="K864" s="175" t="s">
        <v>1220</v>
      </c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  <c r="AA864" s="95"/>
      <c r="AB864" s="95"/>
      <c r="AC864" s="95"/>
      <c r="AD864" s="95"/>
      <c r="AE864" s="95"/>
      <c r="AF864" s="95"/>
      <c r="AG864" s="95"/>
      <c r="AH864" s="95"/>
      <c r="AI864" s="95"/>
      <c r="AJ864" s="95"/>
      <c r="AK864" s="95"/>
      <c r="AL864" s="95"/>
      <c r="AM864" s="95"/>
      <c r="AN864" s="95"/>
      <c r="AO864" s="95"/>
      <c r="AP864" s="95"/>
      <c r="AQ864" s="95"/>
      <c r="AR864" s="95"/>
      <c r="AS864" s="95"/>
      <c r="AT864" s="95"/>
      <c r="AU864" s="95"/>
      <c r="AV864" s="95"/>
      <c r="AW864" s="192">
        <f t="shared" si="13"/>
        <v>8500</v>
      </c>
    </row>
    <row r="865" spans="1:49" ht="15.75" x14ac:dyDescent="0.25">
      <c r="A865" s="95">
        <v>850</v>
      </c>
      <c r="B865" s="95" t="s">
        <v>1209</v>
      </c>
      <c r="C865" s="95" t="s">
        <v>1181</v>
      </c>
      <c r="D865" s="95" t="s">
        <v>1182</v>
      </c>
      <c r="E865" s="95">
        <v>4</v>
      </c>
      <c r="F865" s="95" t="s">
        <v>1221</v>
      </c>
      <c r="G865" s="95"/>
      <c r="H865" s="95"/>
      <c r="I865" s="175" t="s">
        <v>1182</v>
      </c>
      <c r="J865" s="176">
        <v>4</v>
      </c>
      <c r="K865" s="175" t="s">
        <v>1221</v>
      </c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  <c r="AA865" s="95"/>
      <c r="AB865" s="95"/>
      <c r="AC865" s="95"/>
      <c r="AD865" s="95"/>
      <c r="AE865" s="95"/>
      <c r="AF865" s="95"/>
      <c r="AG865" s="95"/>
      <c r="AH865" s="95"/>
      <c r="AI865" s="95"/>
      <c r="AJ865" s="95"/>
      <c r="AK865" s="95"/>
      <c r="AL865" s="95"/>
      <c r="AM865" s="95"/>
      <c r="AN865" s="95"/>
      <c r="AO865" s="95"/>
      <c r="AP865" s="95"/>
      <c r="AQ865" s="95"/>
      <c r="AR865" s="95"/>
      <c r="AS865" s="95"/>
      <c r="AT865" s="95"/>
      <c r="AU865" s="95"/>
      <c r="AV865" s="95"/>
      <c r="AW865" s="192">
        <f t="shared" si="13"/>
        <v>64400</v>
      </c>
    </row>
    <row r="866" spans="1:49" ht="15.75" x14ac:dyDescent="0.25">
      <c r="A866" s="95">
        <v>851</v>
      </c>
      <c r="B866" s="95" t="s">
        <v>1209</v>
      </c>
      <c r="C866" s="95" t="s">
        <v>1062</v>
      </c>
      <c r="D866" s="95" t="s">
        <v>1009</v>
      </c>
      <c r="E866" s="95">
        <v>10</v>
      </c>
      <c r="F866" s="95" t="s">
        <v>1017</v>
      </c>
      <c r="G866" s="95"/>
      <c r="H866" s="95"/>
      <c r="I866" s="175" t="s">
        <v>1009</v>
      </c>
      <c r="J866" s="176">
        <v>10</v>
      </c>
      <c r="K866" s="175" t="s">
        <v>1017</v>
      </c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  <c r="AA866" s="95"/>
      <c r="AB866" s="95"/>
      <c r="AC866" s="95"/>
      <c r="AD866" s="95"/>
      <c r="AE866" s="95"/>
      <c r="AF866" s="95"/>
      <c r="AG866" s="95"/>
      <c r="AH866" s="95"/>
      <c r="AI866" s="95"/>
      <c r="AJ866" s="95"/>
      <c r="AK866" s="95"/>
      <c r="AL866" s="95"/>
      <c r="AM866" s="95"/>
      <c r="AN866" s="95"/>
      <c r="AO866" s="95"/>
      <c r="AP866" s="95"/>
      <c r="AQ866" s="95"/>
      <c r="AR866" s="95"/>
      <c r="AS866" s="95"/>
      <c r="AT866" s="95"/>
      <c r="AU866" s="95"/>
      <c r="AV866" s="95"/>
      <c r="AW866" s="192">
        <f t="shared" si="13"/>
        <v>5000</v>
      </c>
    </row>
    <row r="867" spans="1:49" ht="15.75" x14ac:dyDescent="0.25">
      <c r="A867" s="95">
        <v>852</v>
      </c>
      <c r="B867" s="95" t="s">
        <v>1209</v>
      </c>
      <c r="C867" s="95" t="s">
        <v>1033</v>
      </c>
      <c r="D867" s="95" t="s">
        <v>988</v>
      </c>
      <c r="E867" s="95">
        <v>2</v>
      </c>
      <c r="F867" s="95" t="s">
        <v>1146</v>
      </c>
      <c r="G867" s="95"/>
      <c r="H867" s="95"/>
      <c r="I867" s="175" t="s">
        <v>988</v>
      </c>
      <c r="J867" s="176">
        <v>2</v>
      </c>
      <c r="K867" s="175" t="s">
        <v>1146</v>
      </c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  <c r="AA867" s="95"/>
      <c r="AB867" s="95"/>
      <c r="AC867" s="95"/>
      <c r="AD867" s="95"/>
      <c r="AE867" s="95"/>
      <c r="AF867" s="95"/>
      <c r="AG867" s="95"/>
      <c r="AH867" s="95"/>
      <c r="AI867" s="95"/>
      <c r="AJ867" s="95"/>
      <c r="AK867" s="95"/>
      <c r="AL867" s="95"/>
      <c r="AM867" s="95"/>
      <c r="AN867" s="95"/>
      <c r="AO867" s="95"/>
      <c r="AP867" s="95"/>
      <c r="AQ867" s="95"/>
      <c r="AR867" s="95"/>
      <c r="AS867" s="95"/>
      <c r="AT867" s="95"/>
      <c r="AU867" s="95"/>
      <c r="AV867" s="95"/>
      <c r="AW867" s="192">
        <f t="shared" si="13"/>
        <v>800</v>
      </c>
    </row>
    <row r="868" spans="1:49" ht="15.75" x14ac:dyDescent="0.25">
      <c r="A868" s="95">
        <v>853</v>
      </c>
      <c r="B868" s="95" t="s">
        <v>1222</v>
      </c>
      <c r="C868" s="95" t="s">
        <v>1101</v>
      </c>
      <c r="D868" s="95" t="s">
        <v>1009</v>
      </c>
      <c r="E868" s="95">
        <v>10</v>
      </c>
      <c r="F868" s="95" t="s">
        <v>1017</v>
      </c>
      <c r="G868" s="95"/>
      <c r="H868" s="95"/>
      <c r="I868" s="175" t="s">
        <v>1009</v>
      </c>
      <c r="J868" s="176">
        <v>10</v>
      </c>
      <c r="K868" s="175" t="s">
        <v>1017</v>
      </c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  <c r="AA868" s="95"/>
      <c r="AB868" s="95"/>
      <c r="AC868" s="95"/>
      <c r="AD868" s="95"/>
      <c r="AE868" s="95"/>
      <c r="AF868" s="95"/>
      <c r="AG868" s="95"/>
      <c r="AH868" s="95"/>
      <c r="AI868" s="95"/>
      <c r="AJ868" s="95"/>
      <c r="AK868" s="95"/>
      <c r="AL868" s="95"/>
      <c r="AM868" s="95"/>
      <c r="AN868" s="95"/>
      <c r="AO868" s="95"/>
      <c r="AP868" s="95"/>
      <c r="AQ868" s="95"/>
      <c r="AR868" s="95"/>
      <c r="AS868" s="95"/>
      <c r="AT868" s="95"/>
      <c r="AU868" s="95"/>
      <c r="AV868" s="95"/>
      <c r="AW868" s="192">
        <f t="shared" si="13"/>
        <v>5000</v>
      </c>
    </row>
    <row r="869" spans="1:49" ht="15.75" x14ac:dyDescent="0.25">
      <c r="A869" s="95">
        <v>854</v>
      </c>
      <c r="B869" s="95" t="s">
        <v>1222</v>
      </c>
      <c r="C869" s="95" t="s">
        <v>990</v>
      </c>
      <c r="D869" s="95" t="s">
        <v>988</v>
      </c>
      <c r="E869" s="95">
        <v>10</v>
      </c>
      <c r="F869" s="95" t="s">
        <v>989</v>
      </c>
      <c r="G869" s="95"/>
      <c r="H869" s="95"/>
      <c r="I869" s="175" t="s">
        <v>988</v>
      </c>
      <c r="J869" s="176">
        <v>10</v>
      </c>
      <c r="K869" s="175" t="s">
        <v>989</v>
      </c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  <c r="AA869" s="95"/>
      <c r="AB869" s="95"/>
      <c r="AC869" s="95"/>
      <c r="AD869" s="95"/>
      <c r="AE869" s="95"/>
      <c r="AF869" s="95"/>
      <c r="AG869" s="95"/>
      <c r="AH869" s="95"/>
      <c r="AI869" s="95"/>
      <c r="AJ869" s="95"/>
      <c r="AK869" s="95"/>
      <c r="AL869" s="95"/>
      <c r="AM869" s="95"/>
      <c r="AN869" s="95"/>
      <c r="AO869" s="95"/>
      <c r="AP869" s="95"/>
      <c r="AQ869" s="95"/>
      <c r="AR869" s="95"/>
      <c r="AS869" s="95"/>
      <c r="AT869" s="95"/>
      <c r="AU869" s="95"/>
      <c r="AV869" s="95"/>
      <c r="AW869" s="192">
        <f t="shared" si="13"/>
        <v>4000</v>
      </c>
    </row>
    <row r="870" spans="1:49" ht="15.75" x14ac:dyDescent="0.25">
      <c r="A870" s="95">
        <v>855</v>
      </c>
      <c r="B870" s="95" t="s">
        <v>1222</v>
      </c>
      <c r="C870" s="95" t="s">
        <v>1049</v>
      </c>
      <c r="D870" s="95" t="s">
        <v>1042</v>
      </c>
      <c r="E870" s="95">
        <v>1</v>
      </c>
      <c r="F870" s="95" t="s">
        <v>1042</v>
      </c>
      <c r="G870" s="95"/>
      <c r="H870" s="95"/>
      <c r="I870" s="175" t="s">
        <v>1042</v>
      </c>
      <c r="J870" s="176">
        <v>1</v>
      </c>
      <c r="K870" s="175" t="s">
        <v>1042</v>
      </c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  <c r="AA870" s="95"/>
      <c r="AB870" s="95"/>
      <c r="AC870" s="95"/>
      <c r="AD870" s="95"/>
      <c r="AE870" s="95"/>
      <c r="AF870" s="95"/>
      <c r="AG870" s="95"/>
      <c r="AH870" s="95"/>
      <c r="AI870" s="95"/>
      <c r="AJ870" s="95"/>
      <c r="AK870" s="95"/>
      <c r="AL870" s="95"/>
      <c r="AM870" s="95"/>
      <c r="AN870" s="95"/>
      <c r="AO870" s="95"/>
      <c r="AP870" s="95"/>
      <c r="AQ870" s="95"/>
      <c r="AR870" s="95"/>
      <c r="AS870" s="95"/>
      <c r="AT870" s="95"/>
      <c r="AU870" s="95"/>
      <c r="AV870" s="95"/>
      <c r="AW870" s="192">
        <f t="shared" si="13"/>
        <v>13700</v>
      </c>
    </row>
    <row r="871" spans="1:49" ht="15.75" x14ac:dyDescent="0.25">
      <c r="A871" s="95">
        <v>856</v>
      </c>
      <c r="B871" s="95" t="s">
        <v>1222</v>
      </c>
      <c r="C871" s="95" t="s">
        <v>994</v>
      </c>
      <c r="D871" s="95" t="s">
        <v>995</v>
      </c>
      <c r="E871" s="95">
        <v>5</v>
      </c>
      <c r="F871" s="95" t="s">
        <v>1027</v>
      </c>
      <c r="G871" s="95"/>
      <c r="H871" s="95"/>
      <c r="I871" s="175" t="s">
        <v>995</v>
      </c>
      <c r="J871" s="176">
        <v>5</v>
      </c>
      <c r="K871" s="175" t="s">
        <v>1027</v>
      </c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  <c r="AA871" s="95"/>
      <c r="AB871" s="95"/>
      <c r="AC871" s="95"/>
      <c r="AD871" s="95"/>
      <c r="AE871" s="95"/>
      <c r="AF871" s="95"/>
      <c r="AG871" s="95"/>
      <c r="AH871" s="95"/>
      <c r="AI871" s="95"/>
      <c r="AJ871" s="95"/>
      <c r="AK871" s="95"/>
      <c r="AL871" s="95"/>
      <c r="AM871" s="95"/>
      <c r="AN871" s="95"/>
      <c r="AO871" s="95"/>
      <c r="AP871" s="95"/>
      <c r="AQ871" s="95"/>
      <c r="AR871" s="95"/>
      <c r="AS871" s="95"/>
      <c r="AT871" s="95"/>
      <c r="AU871" s="95"/>
      <c r="AV871" s="95"/>
      <c r="AW871" s="192">
        <f t="shared" si="13"/>
        <v>1500</v>
      </c>
    </row>
    <row r="872" spans="1:49" ht="15.75" x14ac:dyDescent="0.25">
      <c r="A872" s="95">
        <v>857</v>
      </c>
      <c r="B872" s="95" t="s">
        <v>1222</v>
      </c>
      <c r="C872" s="95" t="s">
        <v>1102</v>
      </c>
      <c r="D872" s="95" t="s">
        <v>1103</v>
      </c>
      <c r="E872" s="95">
        <v>10</v>
      </c>
      <c r="F872" s="95" t="s">
        <v>1150</v>
      </c>
      <c r="G872" s="95"/>
      <c r="H872" s="95"/>
      <c r="I872" s="175" t="s">
        <v>1103</v>
      </c>
      <c r="J872" s="176">
        <v>10</v>
      </c>
      <c r="K872" s="175" t="s">
        <v>1150</v>
      </c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  <c r="AA872" s="95"/>
      <c r="AB872" s="95"/>
      <c r="AC872" s="95"/>
      <c r="AD872" s="95"/>
      <c r="AE872" s="95"/>
      <c r="AF872" s="95"/>
      <c r="AG872" s="95"/>
      <c r="AH872" s="95"/>
      <c r="AI872" s="95"/>
      <c r="AJ872" s="95"/>
      <c r="AK872" s="95"/>
      <c r="AL872" s="95"/>
      <c r="AM872" s="95"/>
      <c r="AN872" s="95"/>
      <c r="AO872" s="95"/>
      <c r="AP872" s="95"/>
      <c r="AQ872" s="95"/>
      <c r="AR872" s="95"/>
      <c r="AS872" s="95"/>
      <c r="AT872" s="95"/>
      <c r="AU872" s="95"/>
      <c r="AV872" s="95"/>
      <c r="AW872" s="192">
        <f t="shared" si="13"/>
        <v>10000</v>
      </c>
    </row>
    <row r="873" spans="1:49" ht="15.75" x14ac:dyDescent="0.25">
      <c r="A873" s="95">
        <v>858</v>
      </c>
      <c r="B873" s="95" t="s">
        <v>1222</v>
      </c>
      <c r="C873" s="95" t="s">
        <v>1041</v>
      </c>
      <c r="D873" s="95" t="s">
        <v>1202</v>
      </c>
      <c r="E873" s="95">
        <v>1</v>
      </c>
      <c r="F873" s="95" t="s">
        <v>1202</v>
      </c>
      <c r="G873" s="95"/>
      <c r="H873" s="95"/>
      <c r="I873" s="175" t="s">
        <v>1202</v>
      </c>
      <c r="J873" s="176">
        <v>1</v>
      </c>
      <c r="K873" s="175" t="s">
        <v>1202</v>
      </c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  <c r="AA873" s="95"/>
      <c r="AB873" s="95"/>
      <c r="AC873" s="95"/>
      <c r="AD873" s="95"/>
      <c r="AE873" s="95"/>
      <c r="AF873" s="95"/>
      <c r="AG873" s="95"/>
      <c r="AH873" s="95"/>
      <c r="AI873" s="95"/>
      <c r="AJ873" s="95"/>
      <c r="AK873" s="95"/>
      <c r="AL873" s="95"/>
      <c r="AM873" s="95"/>
      <c r="AN873" s="95"/>
      <c r="AO873" s="95"/>
      <c r="AP873" s="95"/>
      <c r="AQ873" s="95"/>
      <c r="AR873" s="95"/>
      <c r="AS873" s="95"/>
      <c r="AT873" s="95"/>
      <c r="AU873" s="95"/>
      <c r="AV873" s="95"/>
      <c r="AW873" s="192">
        <f t="shared" si="13"/>
        <v>14100</v>
      </c>
    </row>
    <row r="874" spans="1:49" ht="15.75" x14ac:dyDescent="0.25">
      <c r="A874" s="95">
        <v>859</v>
      </c>
      <c r="B874" s="95" t="s">
        <v>1222</v>
      </c>
      <c r="C874" s="95" t="s">
        <v>1016</v>
      </c>
      <c r="D874" s="95" t="s">
        <v>1009</v>
      </c>
      <c r="E874" s="95">
        <v>10</v>
      </c>
      <c r="F874" s="95" t="s">
        <v>1017</v>
      </c>
      <c r="G874" s="95"/>
      <c r="H874" s="95"/>
      <c r="I874" s="175" t="s">
        <v>1009</v>
      </c>
      <c r="J874" s="176">
        <v>10</v>
      </c>
      <c r="K874" s="175" t="s">
        <v>1017</v>
      </c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  <c r="AA874" s="95"/>
      <c r="AB874" s="95"/>
      <c r="AC874" s="95"/>
      <c r="AD874" s="95"/>
      <c r="AE874" s="95"/>
      <c r="AF874" s="95"/>
      <c r="AG874" s="95"/>
      <c r="AH874" s="95"/>
      <c r="AI874" s="95"/>
      <c r="AJ874" s="95"/>
      <c r="AK874" s="95"/>
      <c r="AL874" s="95"/>
      <c r="AM874" s="95"/>
      <c r="AN874" s="95"/>
      <c r="AO874" s="95"/>
      <c r="AP874" s="95"/>
      <c r="AQ874" s="95"/>
      <c r="AR874" s="95"/>
      <c r="AS874" s="95"/>
      <c r="AT874" s="95"/>
      <c r="AU874" s="95"/>
      <c r="AV874" s="95"/>
      <c r="AW874" s="192">
        <f t="shared" si="13"/>
        <v>5000</v>
      </c>
    </row>
    <row r="875" spans="1:49" ht="15.75" x14ac:dyDescent="0.25">
      <c r="A875" s="95">
        <v>860</v>
      </c>
      <c r="B875" s="95" t="s">
        <v>1222</v>
      </c>
      <c r="C875" s="95" t="s">
        <v>1174</v>
      </c>
      <c r="D875" s="95" t="s">
        <v>1175</v>
      </c>
      <c r="E875" s="95">
        <v>1</v>
      </c>
      <c r="F875" s="95" t="s">
        <v>1175</v>
      </c>
      <c r="G875" s="95"/>
      <c r="H875" s="95"/>
      <c r="I875" s="175" t="s">
        <v>1175</v>
      </c>
      <c r="J875" s="176">
        <v>1</v>
      </c>
      <c r="K875" s="175" t="s">
        <v>1175</v>
      </c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  <c r="AA875" s="95"/>
      <c r="AB875" s="95"/>
      <c r="AC875" s="95"/>
      <c r="AD875" s="95"/>
      <c r="AE875" s="95"/>
      <c r="AF875" s="95"/>
      <c r="AG875" s="95"/>
      <c r="AH875" s="95"/>
      <c r="AI875" s="95"/>
      <c r="AJ875" s="95"/>
      <c r="AK875" s="95"/>
      <c r="AL875" s="95"/>
      <c r="AM875" s="95"/>
      <c r="AN875" s="95"/>
      <c r="AO875" s="95"/>
      <c r="AP875" s="95"/>
      <c r="AQ875" s="95"/>
      <c r="AR875" s="95"/>
      <c r="AS875" s="95"/>
      <c r="AT875" s="95"/>
      <c r="AU875" s="95"/>
      <c r="AV875" s="95"/>
      <c r="AW875" s="192">
        <f t="shared" si="13"/>
        <v>37200</v>
      </c>
    </row>
    <row r="876" spans="1:49" ht="15.75" x14ac:dyDescent="0.25">
      <c r="A876" s="95">
        <v>861</v>
      </c>
      <c r="B876" s="95" t="s">
        <v>1222</v>
      </c>
      <c r="C876" s="95" t="s">
        <v>1018</v>
      </c>
      <c r="D876" s="95" t="s">
        <v>995</v>
      </c>
      <c r="E876" s="95">
        <v>10</v>
      </c>
      <c r="F876" s="95" t="s">
        <v>996</v>
      </c>
      <c r="G876" s="95"/>
      <c r="H876" s="95"/>
      <c r="I876" s="175" t="s">
        <v>995</v>
      </c>
      <c r="J876" s="176">
        <v>10</v>
      </c>
      <c r="K876" s="175" t="s">
        <v>996</v>
      </c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  <c r="AA876" s="95"/>
      <c r="AB876" s="95"/>
      <c r="AC876" s="95"/>
      <c r="AD876" s="95"/>
      <c r="AE876" s="95"/>
      <c r="AF876" s="95"/>
      <c r="AG876" s="95"/>
      <c r="AH876" s="95"/>
      <c r="AI876" s="95"/>
      <c r="AJ876" s="95"/>
      <c r="AK876" s="95"/>
      <c r="AL876" s="95"/>
      <c r="AM876" s="95"/>
      <c r="AN876" s="95"/>
      <c r="AO876" s="95"/>
      <c r="AP876" s="95"/>
      <c r="AQ876" s="95"/>
      <c r="AR876" s="95"/>
      <c r="AS876" s="95"/>
      <c r="AT876" s="95"/>
      <c r="AU876" s="95"/>
      <c r="AV876" s="95"/>
      <c r="AW876" s="192">
        <f t="shared" si="13"/>
        <v>3000</v>
      </c>
    </row>
    <row r="877" spans="1:49" ht="15.75" x14ac:dyDescent="0.25">
      <c r="A877" s="95">
        <v>862</v>
      </c>
      <c r="B877" s="95" t="s">
        <v>1222</v>
      </c>
      <c r="C877" s="95" t="s">
        <v>991</v>
      </c>
      <c r="D877" s="95" t="s">
        <v>1069</v>
      </c>
      <c r="E877" s="95">
        <v>10</v>
      </c>
      <c r="F877" s="95" t="s">
        <v>1075</v>
      </c>
      <c r="G877" s="95"/>
      <c r="H877" s="95"/>
      <c r="I877" s="175" t="s">
        <v>1069</v>
      </c>
      <c r="J877" s="176">
        <v>10</v>
      </c>
      <c r="K877" s="175" t="s">
        <v>1075</v>
      </c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  <c r="AA877" s="95"/>
      <c r="AB877" s="95"/>
      <c r="AC877" s="95"/>
      <c r="AD877" s="95"/>
      <c r="AE877" s="95"/>
      <c r="AF877" s="95"/>
      <c r="AG877" s="95"/>
      <c r="AH877" s="95"/>
      <c r="AI877" s="95"/>
      <c r="AJ877" s="95"/>
      <c r="AK877" s="95"/>
      <c r="AL877" s="95"/>
      <c r="AM877" s="95"/>
      <c r="AN877" s="95"/>
      <c r="AO877" s="95"/>
      <c r="AP877" s="95"/>
      <c r="AQ877" s="95"/>
      <c r="AR877" s="95"/>
      <c r="AS877" s="95"/>
      <c r="AT877" s="95"/>
      <c r="AU877" s="95"/>
      <c r="AV877" s="95"/>
      <c r="AW877" s="192">
        <f t="shared" si="13"/>
        <v>18000</v>
      </c>
    </row>
    <row r="878" spans="1:49" ht="15.75" x14ac:dyDescent="0.25">
      <c r="A878" s="95">
        <v>863</v>
      </c>
      <c r="B878" s="95" t="s">
        <v>1222</v>
      </c>
      <c r="C878" s="95" t="s">
        <v>991</v>
      </c>
      <c r="D878" s="95" t="s">
        <v>1014</v>
      </c>
      <c r="E878" s="95">
        <v>10</v>
      </c>
      <c r="F878" s="95" t="s">
        <v>1015</v>
      </c>
      <c r="G878" s="95"/>
      <c r="H878" s="95"/>
      <c r="I878" s="175" t="s">
        <v>1014</v>
      </c>
      <c r="J878" s="176">
        <v>10</v>
      </c>
      <c r="K878" s="175" t="s">
        <v>1015</v>
      </c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  <c r="AA878" s="95"/>
      <c r="AB878" s="95"/>
      <c r="AC878" s="95"/>
      <c r="AD878" s="95"/>
      <c r="AE878" s="95"/>
      <c r="AF878" s="95"/>
      <c r="AG878" s="95"/>
      <c r="AH878" s="95"/>
      <c r="AI878" s="95"/>
      <c r="AJ878" s="95"/>
      <c r="AK878" s="95"/>
      <c r="AL878" s="95"/>
      <c r="AM878" s="95"/>
      <c r="AN878" s="95"/>
      <c r="AO878" s="95"/>
      <c r="AP878" s="95"/>
      <c r="AQ878" s="95"/>
      <c r="AR878" s="95"/>
      <c r="AS878" s="95"/>
      <c r="AT878" s="95"/>
      <c r="AU878" s="95"/>
      <c r="AV878" s="95"/>
      <c r="AW878" s="192">
        <f t="shared" si="13"/>
        <v>25000</v>
      </c>
    </row>
    <row r="879" spans="1:49" ht="15.75" x14ac:dyDescent="0.25">
      <c r="A879" s="95">
        <v>864</v>
      </c>
      <c r="B879" s="95" t="s">
        <v>1222</v>
      </c>
      <c r="C879" s="95" t="s">
        <v>1018</v>
      </c>
      <c r="D879" s="95" t="s">
        <v>995</v>
      </c>
      <c r="E879" s="95">
        <v>10</v>
      </c>
      <c r="F879" s="95" t="s">
        <v>996</v>
      </c>
      <c r="G879" s="95"/>
      <c r="H879" s="95"/>
      <c r="I879" s="175" t="s">
        <v>995</v>
      </c>
      <c r="J879" s="176">
        <v>10</v>
      </c>
      <c r="K879" s="175" t="s">
        <v>996</v>
      </c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  <c r="AA879" s="95"/>
      <c r="AB879" s="95"/>
      <c r="AC879" s="95"/>
      <c r="AD879" s="95"/>
      <c r="AE879" s="95"/>
      <c r="AF879" s="95"/>
      <c r="AG879" s="95"/>
      <c r="AH879" s="95"/>
      <c r="AI879" s="95"/>
      <c r="AJ879" s="95"/>
      <c r="AK879" s="95"/>
      <c r="AL879" s="95"/>
      <c r="AM879" s="95"/>
      <c r="AN879" s="95"/>
      <c r="AO879" s="95"/>
      <c r="AP879" s="95"/>
      <c r="AQ879" s="95"/>
      <c r="AR879" s="95"/>
      <c r="AS879" s="95"/>
      <c r="AT879" s="95"/>
      <c r="AU879" s="95"/>
      <c r="AV879" s="95"/>
      <c r="AW879" s="192">
        <f t="shared" si="13"/>
        <v>3000</v>
      </c>
    </row>
    <row r="880" spans="1:49" ht="15.75" x14ac:dyDescent="0.25">
      <c r="A880" s="95">
        <v>865</v>
      </c>
      <c r="B880" s="95" t="s">
        <v>1222</v>
      </c>
      <c r="C880" s="95" t="s">
        <v>1095</v>
      </c>
      <c r="D880" s="95" t="s">
        <v>1039</v>
      </c>
      <c r="E880" s="95">
        <v>30</v>
      </c>
      <c r="F880" s="95" t="s">
        <v>1054</v>
      </c>
      <c r="G880" s="95"/>
      <c r="H880" s="95"/>
      <c r="I880" s="175" t="s">
        <v>1039</v>
      </c>
      <c r="J880" s="176">
        <v>30</v>
      </c>
      <c r="K880" s="175" t="s">
        <v>1054</v>
      </c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  <c r="AA880" s="95"/>
      <c r="AB880" s="95"/>
      <c r="AC880" s="95"/>
      <c r="AD880" s="95"/>
      <c r="AE880" s="95"/>
      <c r="AF880" s="95"/>
      <c r="AG880" s="95"/>
      <c r="AH880" s="95"/>
      <c r="AI880" s="95"/>
      <c r="AJ880" s="95"/>
      <c r="AK880" s="95"/>
      <c r="AL880" s="95"/>
      <c r="AM880" s="95"/>
      <c r="AN880" s="95"/>
      <c r="AO880" s="95"/>
      <c r="AP880" s="95"/>
      <c r="AQ880" s="95"/>
      <c r="AR880" s="95"/>
      <c r="AS880" s="95"/>
      <c r="AT880" s="95"/>
      <c r="AU880" s="95"/>
      <c r="AV880" s="95"/>
      <c r="AW880" s="192">
        <f t="shared" si="13"/>
        <v>21000</v>
      </c>
    </row>
    <row r="881" spans="1:49" ht="15.75" x14ac:dyDescent="0.25">
      <c r="A881" s="95">
        <v>866</v>
      </c>
      <c r="B881" s="95" t="s">
        <v>1222</v>
      </c>
      <c r="C881" s="95" t="s">
        <v>1001</v>
      </c>
      <c r="D881" s="95" t="s">
        <v>995</v>
      </c>
      <c r="E881" s="95">
        <v>30</v>
      </c>
      <c r="F881" s="95" t="s">
        <v>1002</v>
      </c>
      <c r="G881" s="95"/>
      <c r="H881" s="95"/>
      <c r="I881" s="175" t="s">
        <v>995</v>
      </c>
      <c r="J881" s="176">
        <v>30</v>
      </c>
      <c r="K881" s="175" t="s">
        <v>1002</v>
      </c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  <c r="AA881" s="95"/>
      <c r="AB881" s="95"/>
      <c r="AC881" s="95"/>
      <c r="AD881" s="95"/>
      <c r="AE881" s="95"/>
      <c r="AF881" s="95"/>
      <c r="AG881" s="95"/>
      <c r="AH881" s="95"/>
      <c r="AI881" s="95"/>
      <c r="AJ881" s="95"/>
      <c r="AK881" s="95"/>
      <c r="AL881" s="95"/>
      <c r="AM881" s="95"/>
      <c r="AN881" s="95"/>
      <c r="AO881" s="95"/>
      <c r="AP881" s="95"/>
      <c r="AQ881" s="95"/>
      <c r="AR881" s="95"/>
      <c r="AS881" s="95"/>
      <c r="AT881" s="95"/>
      <c r="AU881" s="95"/>
      <c r="AV881" s="95"/>
      <c r="AW881" s="192">
        <f t="shared" si="13"/>
        <v>9000</v>
      </c>
    </row>
    <row r="882" spans="1:49" ht="15.75" x14ac:dyDescent="0.25">
      <c r="A882" s="95">
        <v>867</v>
      </c>
      <c r="B882" s="95" t="s">
        <v>1222</v>
      </c>
      <c r="C882" s="95" t="s">
        <v>1013</v>
      </c>
      <c r="D882" s="95" t="s">
        <v>1014</v>
      </c>
      <c r="E882" s="95">
        <v>10</v>
      </c>
      <c r="F882" s="95" t="s">
        <v>1015</v>
      </c>
      <c r="G882" s="95"/>
      <c r="H882" s="95"/>
      <c r="I882" s="175" t="s">
        <v>1014</v>
      </c>
      <c r="J882" s="176">
        <v>10</v>
      </c>
      <c r="K882" s="175" t="s">
        <v>1015</v>
      </c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  <c r="AA882" s="95"/>
      <c r="AB882" s="95"/>
      <c r="AC882" s="95"/>
      <c r="AD882" s="95"/>
      <c r="AE882" s="95"/>
      <c r="AF882" s="95"/>
      <c r="AG882" s="95"/>
      <c r="AH882" s="95"/>
      <c r="AI882" s="95"/>
      <c r="AJ882" s="95"/>
      <c r="AK882" s="95"/>
      <c r="AL882" s="95"/>
      <c r="AM882" s="95"/>
      <c r="AN882" s="95"/>
      <c r="AO882" s="95"/>
      <c r="AP882" s="95"/>
      <c r="AQ882" s="95"/>
      <c r="AR882" s="95"/>
      <c r="AS882" s="95"/>
      <c r="AT882" s="95"/>
      <c r="AU882" s="95"/>
      <c r="AV882" s="95"/>
      <c r="AW882" s="192">
        <f t="shared" si="13"/>
        <v>25000</v>
      </c>
    </row>
    <row r="883" spans="1:49" ht="15.75" x14ac:dyDescent="0.25">
      <c r="A883" s="95">
        <v>868</v>
      </c>
      <c r="B883" s="95" t="s">
        <v>1222</v>
      </c>
      <c r="C883" s="95" t="s">
        <v>1033</v>
      </c>
      <c r="D883" s="95" t="s">
        <v>988</v>
      </c>
      <c r="E883" s="95">
        <v>20</v>
      </c>
      <c r="F883" s="95" t="s">
        <v>1140</v>
      </c>
      <c r="G883" s="95"/>
      <c r="H883" s="95"/>
      <c r="I883" s="175" t="s">
        <v>988</v>
      </c>
      <c r="J883" s="176">
        <v>20</v>
      </c>
      <c r="K883" s="175" t="s">
        <v>1140</v>
      </c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  <c r="AA883" s="95"/>
      <c r="AB883" s="95"/>
      <c r="AC883" s="95"/>
      <c r="AD883" s="95"/>
      <c r="AE883" s="95"/>
      <c r="AF883" s="95"/>
      <c r="AG883" s="95"/>
      <c r="AH883" s="95"/>
      <c r="AI883" s="95"/>
      <c r="AJ883" s="95"/>
      <c r="AK883" s="95"/>
      <c r="AL883" s="95"/>
      <c r="AM883" s="95"/>
      <c r="AN883" s="95"/>
      <c r="AO883" s="95"/>
      <c r="AP883" s="95"/>
      <c r="AQ883" s="95"/>
      <c r="AR883" s="95"/>
      <c r="AS883" s="95"/>
      <c r="AT883" s="95"/>
      <c r="AU883" s="95"/>
      <c r="AV883" s="95"/>
      <c r="AW883" s="192">
        <f t="shared" si="13"/>
        <v>8000</v>
      </c>
    </row>
    <row r="884" spans="1:49" ht="15.75" x14ac:dyDescent="0.25">
      <c r="A884" s="95">
        <v>869</v>
      </c>
      <c r="B884" s="95" t="s">
        <v>1222</v>
      </c>
      <c r="C884" s="95" t="s">
        <v>1011</v>
      </c>
      <c r="D884" s="95" t="s">
        <v>999</v>
      </c>
      <c r="E884" s="95">
        <v>30</v>
      </c>
      <c r="F884" s="95" t="s">
        <v>1012</v>
      </c>
      <c r="G884" s="95"/>
      <c r="H884" s="95"/>
      <c r="I884" s="175" t="s">
        <v>999</v>
      </c>
      <c r="J884" s="176">
        <v>30</v>
      </c>
      <c r="K884" s="175" t="s">
        <v>1012</v>
      </c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  <c r="AA884" s="95"/>
      <c r="AB884" s="95"/>
      <c r="AC884" s="95"/>
      <c r="AD884" s="95"/>
      <c r="AE884" s="95"/>
      <c r="AF884" s="95"/>
      <c r="AG884" s="95"/>
      <c r="AH884" s="95"/>
      <c r="AI884" s="95"/>
      <c r="AJ884" s="95"/>
      <c r="AK884" s="95"/>
      <c r="AL884" s="95"/>
      <c r="AM884" s="95"/>
      <c r="AN884" s="95"/>
      <c r="AO884" s="95"/>
      <c r="AP884" s="95"/>
      <c r="AQ884" s="95"/>
      <c r="AR884" s="95"/>
      <c r="AS884" s="95"/>
      <c r="AT884" s="95"/>
      <c r="AU884" s="95"/>
      <c r="AV884" s="95"/>
      <c r="AW884" s="192">
        <f t="shared" si="13"/>
        <v>6000</v>
      </c>
    </row>
    <row r="885" spans="1:49" ht="15.75" x14ac:dyDescent="0.25">
      <c r="A885" s="95">
        <v>870</v>
      </c>
      <c r="B885" s="95" t="s">
        <v>1222</v>
      </c>
      <c r="C885" s="95" t="s">
        <v>1005</v>
      </c>
      <c r="D885" s="95" t="s">
        <v>1009</v>
      </c>
      <c r="E885" s="95">
        <v>30</v>
      </c>
      <c r="F885" s="95" t="s">
        <v>1010</v>
      </c>
      <c r="G885" s="95"/>
      <c r="H885" s="95"/>
      <c r="I885" s="175" t="s">
        <v>1009</v>
      </c>
      <c r="J885" s="176">
        <v>30</v>
      </c>
      <c r="K885" s="175" t="s">
        <v>1010</v>
      </c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  <c r="AA885" s="95"/>
      <c r="AB885" s="95"/>
      <c r="AC885" s="95"/>
      <c r="AD885" s="95"/>
      <c r="AE885" s="95"/>
      <c r="AF885" s="95"/>
      <c r="AG885" s="95"/>
      <c r="AH885" s="95"/>
      <c r="AI885" s="95"/>
      <c r="AJ885" s="95"/>
      <c r="AK885" s="95"/>
      <c r="AL885" s="95"/>
      <c r="AM885" s="95"/>
      <c r="AN885" s="95"/>
      <c r="AO885" s="95"/>
      <c r="AP885" s="95"/>
      <c r="AQ885" s="95"/>
      <c r="AR885" s="95"/>
      <c r="AS885" s="95"/>
      <c r="AT885" s="95"/>
      <c r="AU885" s="95"/>
      <c r="AV885" s="95"/>
      <c r="AW885" s="192">
        <f t="shared" si="13"/>
        <v>15000</v>
      </c>
    </row>
    <row r="886" spans="1:49" ht="15.75" x14ac:dyDescent="0.25">
      <c r="A886" s="95">
        <v>871</v>
      </c>
      <c r="B886" s="95" t="s">
        <v>1222</v>
      </c>
      <c r="C886" s="95" t="s">
        <v>991</v>
      </c>
      <c r="D886" s="95" t="s">
        <v>1014</v>
      </c>
      <c r="E886" s="95">
        <v>10</v>
      </c>
      <c r="F886" s="95" t="s">
        <v>1015</v>
      </c>
      <c r="G886" s="95"/>
      <c r="H886" s="95"/>
      <c r="I886" s="175" t="s">
        <v>1014</v>
      </c>
      <c r="J886" s="176">
        <v>10</v>
      </c>
      <c r="K886" s="175" t="s">
        <v>1015</v>
      </c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  <c r="AA886" s="95"/>
      <c r="AB886" s="95"/>
      <c r="AC886" s="95"/>
      <c r="AD886" s="95"/>
      <c r="AE886" s="95"/>
      <c r="AF886" s="95"/>
      <c r="AG886" s="95"/>
      <c r="AH886" s="95"/>
      <c r="AI886" s="95"/>
      <c r="AJ886" s="95"/>
      <c r="AK886" s="95"/>
      <c r="AL886" s="95"/>
      <c r="AM886" s="95"/>
      <c r="AN886" s="95"/>
      <c r="AO886" s="95"/>
      <c r="AP886" s="95"/>
      <c r="AQ886" s="95"/>
      <c r="AR886" s="95"/>
      <c r="AS886" s="95"/>
      <c r="AT886" s="95"/>
      <c r="AU886" s="95"/>
      <c r="AV886" s="95"/>
      <c r="AW886" s="192">
        <f t="shared" si="13"/>
        <v>25000</v>
      </c>
    </row>
    <row r="887" spans="1:49" ht="15.75" x14ac:dyDescent="0.25">
      <c r="A887" s="95">
        <v>872</v>
      </c>
      <c r="B887" s="95" t="s">
        <v>1222</v>
      </c>
      <c r="C887" s="95" t="s">
        <v>1117</v>
      </c>
      <c r="D887" s="95" t="s">
        <v>1118</v>
      </c>
      <c r="E887" s="95">
        <v>1</v>
      </c>
      <c r="F887" s="95" t="s">
        <v>1118</v>
      </c>
      <c r="G887" s="95"/>
      <c r="H887" s="95"/>
      <c r="I887" s="175" t="s">
        <v>1118</v>
      </c>
      <c r="J887" s="176">
        <v>1</v>
      </c>
      <c r="K887" s="175" t="s">
        <v>1118</v>
      </c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  <c r="AA887" s="95"/>
      <c r="AB887" s="95"/>
      <c r="AC887" s="95"/>
      <c r="AD887" s="95"/>
      <c r="AE887" s="95"/>
      <c r="AF887" s="95"/>
      <c r="AG887" s="95"/>
      <c r="AH887" s="95"/>
      <c r="AI887" s="95"/>
      <c r="AJ887" s="95"/>
      <c r="AK887" s="95"/>
      <c r="AL887" s="95"/>
      <c r="AM887" s="95"/>
      <c r="AN887" s="95"/>
      <c r="AO887" s="95"/>
      <c r="AP887" s="95"/>
      <c r="AQ887" s="95"/>
      <c r="AR887" s="95"/>
      <c r="AS887" s="95"/>
      <c r="AT887" s="95"/>
      <c r="AU887" s="95"/>
      <c r="AV887" s="95"/>
      <c r="AW887" s="192">
        <f t="shared" si="13"/>
        <v>14300</v>
      </c>
    </row>
    <row r="888" spans="1:49" ht="15.75" x14ac:dyDescent="0.25">
      <c r="A888" s="95">
        <v>873</v>
      </c>
      <c r="B888" s="95" t="s">
        <v>1222</v>
      </c>
      <c r="C888" s="95" t="s">
        <v>1018</v>
      </c>
      <c r="D888" s="95" t="s">
        <v>995</v>
      </c>
      <c r="E888" s="95">
        <v>10</v>
      </c>
      <c r="F888" s="95" t="s">
        <v>996</v>
      </c>
      <c r="G888" s="95"/>
      <c r="H888" s="95"/>
      <c r="I888" s="175" t="s">
        <v>995</v>
      </c>
      <c r="J888" s="176">
        <v>10</v>
      </c>
      <c r="K888" s="175" t="s">
        <v>996</v>
      </c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  <c r="AA888" s="95"/>
      <c r="AB888" s="95"/>
      <c r="AC888" s="95"/>
      <c r="AD888" s="95"/>
      <c r="AE888" s="95"/>
      <c r="AF888" s="95"/>
      <c r="AG888" s="95"/>
      <c r="AH888" s="95"/>
      <c r="AI888" s="95"/>
      <c r="AJ888" s="95"/>
      <c r="AK888" s="95"/>
      <c r="AL888" s="95"/>
      <c r="AM888" s="95"/>
      <c r="AN888" s="95"/>
      <c r="AO888" s="95"/>
      <c r="AP888" s="95"/>
      <c r="AQ888" s="95"/>
      <c r="AR888" s="95"/>
      <c r="AS888" s="95"/>
      <c r="AT888" s="95"/>
      <c r="AU888" s="95"/>
      <c r="AV888" s="95"/>
      <c r="AW888" s="192">
        <f t="shared" si="13"/>
        <v>3000</v>
      </c>
    </row>
    <row r="889" spans="1:49" ht="15.75" x14ac:dyDescent="0.25">
      <c r="A889" s="95">
        <v>874</v>
      </c>
      <c r="B889" s="95" t="s">
        <v>1222</v>
      </c>
      <c r="C889" s="95" t="s">
        <v>987</v>
      </c>
      <c r="D889" s="95" t="s">
        <v>988</v>
      </c>
      <c r="E889" s="95">
        <v>10</v>
      </c>
      <c r="F889" s="95" t="s">
        <v>989</v>
      </c>
      <c r="G889" s="95"/>
      <c r="H889" s="95"/>
      <c r="I889" s="175" t="s">
        <v>988</v>
      </c>
      <c r="J889" s="176">
        <v>10</v>
      </c>
      <c r="K889" s="175" t="s">
        <v>989</v>
      </c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  <c r="AA889" s="95"/>
      <c r="AB889" s="95"/>
      <c r="AC889" s="95"/>
      <c r="AD889" s="95"/>
      <c r="AE889" s="95"/>
      <c r="AF889" s="95"/>
      <c r="AG889" s="95"/>
      <c r="AH889" s="95"/>
      <c r="AI889" s="95"/>
      <c r="AJ889" s="95"/>
      <c r="AK889" s="95"/>
      <c r="AL889" s="95"/>
      <c r="AM889" s="95"/>
      <c r="AN889" s="95"/>
      <c r="AO889" s="95"/>
      <c r="AP889" s="95"/>
      <c r="AQ889" s="95"/>
      <c r="AR889" s="95"/>
      <c r="AS889" s="95"/>
      <c r="AT889" s="95"/>
      <c r="AU889" s="95"/>
      <c r="AV889" s="95"/>
      <c r="AW889" s="192">
        <f t="shared" si="13"/>
        <v>4000</v>
      </c>
    </row>
    <row r="890" spans="1:49" ht="15.75" x14ac:dyDescent="0.25">
      <c r="A890" s="95">
        <v>875</v>
      </c>
      <c r="B890" s="95" t="s">
        <v>1222</v>
      </c>
      <c r="C890" s="95" t="s">
        <v>1101</v>
      </c>
      <c r="D890" s="95" t="s">
        <v>1009</v>
      </c>
      <c r="E890" s="95">
        <v>10</v>
      </c>
      <c r="F890" s="95" t="s">
        <v>1017</v>
      </c>
      <c r="G890" s="95"/>
      <c r="H890" s="95"/>
      <c r="I890" s="175" t="s">
        <v>1009</v>
      </c>
      <c r="J890" s="176">
        <v>10</v>
      </c>
      <c r="K890" s="175" t="s">
        <v>1017</v>
      </c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  <c r="AA890" s="95"/>
      <c r="AB890" s="95"/>
      <c r="AC890" s="95"/>
      <c r="AD890" s="95"/>
      <c r="AE890" s="95"/>
      <c r="AF890" s="95"/>
      <c r="AG890" s="95"/>
      <c r="AH890" s="95"/>
      <c r="AI890" s="95"/>
      <c r="AJ890" s="95"/>
      <c r="AK890" s="95"/>
      <c r="AL890" s="95"/>
      <c r="AM890" s="95"/>
      <c r="AN890" s="95"/>
      <c r="AO890" s="95"/>
      <c r="AP890" s="95"/>
      <c r="AQ890" s="95"/>
      <c r="AR890" s="95"/>
      <c r="AS890" s="95"/>
      <c r="AT890" s="95"/>
      <c r="AU890" s="95"/>
      <c r="AV890" s="95"/>
      <c r="AW890" s="192">
        <f t="shared" si="13"/>
        <v>5000</v>
      </c>
    </row>
    <row r="891" spans="1:49" ht="15.75" x14ac:dyDescent="0.25">
      <c r="A891" s="95">
        <v>876</v>
      </c>
      <c r="B891" s="95" t="s">
        <v>1222</v>
      </c>
      <c r="C891" s="95" t="s">
        <v>998</v>
      </c>
      <c r="D891" s="95" t="s">
        <v>999</v>
      </c>
      <c r="E891" s="95">
        <v>3</v>
      </c>
      <c r="F891" s="95" t="s">
        <v>1048</v>
      </c>
      <c r="G891" s="95"/>
      <c r="H891" s="95"/>
      <c r="I891" s="175" t="s">
        <v>999</v>
      </c>
      <c r="J891" s="176">
        <v>3</v>
      </c>
      <c r="K891" s="175" t="s">
        <v>1048</v>
      </c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  <c r="AA891" s="95"/>
      <c r="AB891" s="95"/>
      <c r="AC891" s="95"/>
      <c r="AD891" s="95"/>
      <c r="AE891" s="95"/>
      <c r="AF891" s="95"/>
      <c r="AG891" s="95"/>
      <c r="AH891" s="95"/>
      <c r="AI891" s="95"/>
      <c r="AJ891" s="95"/>
      <c r="AK891" s="95"/>
      <c r="AL891" s="95"/>
      <c r="AM891" s="95"/>
      <c r="AN891" s="95"/>
      <c r="AO891" s="95"/>
      <c r="AP891" s="95"/>
      <c r="AQ891" s="95"/>
      <c r="AR891" s="95"/>
      <c r="AS891" s="95"/>
      <c r="AT891" s="95"/>
      <c r="AU891" s="95"/>
      <c r="AV891" s="95"/>
      <c r="AW891" s="192">
        <f t="shared" si="13"/>
        <v>600</v>
      </c>
    </row>
    <row r="892" spans="1:49" ht="15.75" x14ac:dyDescent="0.25">
      <c r="A892" s="95">
        <v>877</v>
      </c>
      <c r="B892" s="95" t="s">
        <v>1222</v>
      </c>
      <c r="C892" s="95" t="s">
        <v>1223</v>
      </c>
      <c r="D892" s="95" t="s">
        <v>1187</v>
      </c>
      <c r="E892" s="95">
        <v>2</v>
      </c>
      <c r="F892" s="95" t="s">
        <v>1144</v>
      </c>
      <c r="G892" s="95"/>
      <c r="H892" s="95"/>
      <c r="I892" s="175" t="s">
        <v>1187</v>
      </c>
      <c r="J892" s="176">
        <v>2</v>
      </c>
      <c r="K892" s="175" t="s">
        <v>1144</v>
      </c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  <c r="AA892" s="95"/>
      <c r="AB892" s="95"/>
      <c r="AC892" s="95"/>
      <c r="AD892" s="95"/>
      <c r="AE892" s="95"/>
      <c r="AF892" s="95"/>
      <c r="AG892" s="95"/>
      <c r="AH892" s="95"/>
      <c r="AI892" s="95"/>
      <c r="AJ892" s="95"/>
      <c r="AK892" s="95"/>
      <c r="AL892" s="95"/>
      <c r="AM892" s="95"/>
      <c r="AN892" s="95"/>
      <c r="AO892" s="95"/>
      <c r="AP892" s="95"/>
      <c r="AQ892" s="95"/>
      <c r="AR892" s="95"/>
      <c r="AS892" s="95"/>
      <c r="AT892" s="95"/>
      <c r="AU892" s="95"/>
      <c r="AV892" s="95"/>
      <c r="AW892" s="192">
        <f t="shared" si="13"/>
        <v>15400</v>
      </c>
    </row>
    <row r="893" spans="1:49" ht="15.75" x14ac:dyDescent="0.25">
      <c r="A893" s="95">
        <v>878</v>
      </c>
      <c r="B893" s="95" t="s">
        <v>1222</v>
      </c>
      <c r="C893" s="95" t="s">
        <v>1215</v>
      </c>
      <c r="D893" s="95" t="s">
        <v>1205</v>
      </c>
      <c r="E893" s="95">
        <v>1</v>
      </c>
      <c r="F893" s="95" t="s">
        <v>1205</v>
      </c>
      <c r="G893" s="95"/>
      <c r="H893" s="95"/>
      <c r="I893" s="175" t="s">
        <v>1205</v>
      </c>
      <c r="J893" s="176">
        <v>1</v>
      </c>
      <c r="K893" s="175" t="s">
        <v>1205</v>
      </c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  <c r="AA893" s="95"/>
      <c r="AB893" s="95"/>
      <c r="AC893" s="95"/>
      <c r="AD893" s="95"/>
      <c r="AE893" s="95"/>
      <c r="AF893" s="95"/>
      <c r="AG893" s="95"/>
      <c r="AH893" s="95"/>
      <c r="AI893" s="95"/>
      <c r="AJ893" s="95"/>
      <c r="AK893" s="95"/>
      <c r="AL893" s="95"/>
      <c r="AM893" s="95"/>
      <c r="AN893" s="95"/>
      <c r="AO893" s="95"/>
      <c r="AP893" s="95"/>
      <c r="AQ893" s="95"/>
      <c r="AR893" s="95"/>
      <c r="AS893" s="95"/>
      <c r="AT893" s="95"/>
      <c r="AU893" s="95"/>
      <c r="AV893" s="95"/>
      <c r="AW893" s="192">
        <f t="shared" si="13"/>
        <v>6300</v>
      </c>
    </row>
    <row r="894" spans="1:49" ht="15.75" x14ac:dyDescent="0.25">
      <c r="A894" s="95">
        <v>879</v>
      </c>
      <c r="B894" s="95" t="s">
        <v>1222</v>
      </c>
      <c r="C894" s="95" t="s">
        <v>1068</v>
      </c>
      <c r="D894" s="95" t="s">
        <v>999</v>
      </c>
      <c r="E894" s="95">
        <v>10</v>
      </c>
      <c r="F894" s="95" t="s">
        <v>1000</v>
      </c>
      <c r="G894" s="95"/>
      <c r="H894" s="95"/>
      <c r="I894" s="175" t="s">
        <v>999</v>
      </c>
      <c r="J894" s="176">
        <v>10</v>
      </c>
      <c r="K894" s="175" t="s">
        <v>1000</v>
      </c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  <c r="AA894" s="95"/>
      <c r="AB894" s="95"/>
      <c r="AC894" s="95"/>
      <c r="AD894" s="95"/>
      <c r="AE894" s="95"/>
      <c r="AF894" s="95"/>
      <c r="AG894" s="95"/>
      <c r="AH894" s="95"/>
      <c r="AI894" s="95"/>
      <c r="AJ894" s="95"/>
      <c r="AK894" s="95"/>
      <c r="AL894" s="95"/>
      <c r="AM894" s="95"/>
      <c r="AN894" s="95"/>
      <c r="AO894" s="95"/>
      <c r="AP894" s="95"/>
      <c r="AQ894" s="95"/>
      <c r="AR894" s="95"/>
      <c r="AS894" s="95"/>
      <c r="AT894" s="95"/>
      <c r="AU894" s="95"/>
      <c r="AV894" s="95"/>
      <c r="AW894" s="192">
        <f t="shared" si="13"/>
        <v>2000</v>
      </c>
    </row>
    <row r="895" spans="1:49" ht="15.75" x14ac:dyDescent="0.25">
      <c r="A895" s="95">
        <v>880</v>
      </c>
      <c r="B895" s="95" t="s">
        <v>1222</v>
      </c>
      <c r="C895" s="95" t="s">
        <v>1115</v>
      </c>
      <c r="D895" s="95" t="s">
        <v>999</v>
      </c>
      <c r="E895" s="95">
        <v>10</v>
      </c>
      <c r="F895" s="95" t="s">
        <v>1000</v>
      </c>
      <c r="G895" s="95"/>
      <c r="H895" s="95"/>
      <c r="I895" s="175" t="s">
        <v>999</v>
      </c>
      <c r="J895" s="176">
        <v>10</v>
      </c>
      <c r="K895" s="175" t="s">
        <v>1000</v>
      </c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  <c r="AA895" s="95"/>
      <c r="AB895" s="95"/>
      <c r="AC895" s="95"/>
      <c r="AD895" s="95"/>
      <c r="AE895" s="95"/>
      <c r="AF895" s="95"/>
      <c r="AG895" s="95"/>
      <c r="AH895" s="95"/>
      <c r="AI895" s="95"/>
      <c r="AJ895" s="95"/>
      <c r="AK895" s="95"/>
      <c r="AL895" s="95"/>
      <c r="AM895" s="95"/>
      <c r="AN895" s="95"/>
      <c r="AO895" s="95"/>
      <c r="AP895" s="95"/>
      <c r="AQ895" s="95"/>
      <c r="AR895" s="95"/>
      <c r="AS895" s="95"/>
      <c r="AT895" s="95"/>
      <c r="AU895" s="95"/>
      <c r="AV895" s="95"/>
      <c r="AW895" s="192">
        <f t="shared" si="13"/>
        <v>2000</v>
      </c>
    </row>
    <row r="896" spans="1:49" ht="15.75" x14ac:dyDescent="0.25">
      <c r="A896" s="95">
        <v>881</v>
      </c>
      <c r="B896" s="95" t="s">
        <v>1222</v>
      </c>
      <c r="C896" s="95" t="s">
        <v>1018</v>
      </c>
      <c r="D896" s="95" t="s">
        <v>995</v>
      </c>
      <c r="E896" s="95">
        <v>10</v>
      </c>
      <c r="F896" s="95" t="s">
        <v>996</v>
      </c>
      <c r="G896" s="95"/>
      <c r="H896" s="95"/>
      <c r="I896" s="175" t="s">
        <v>995</v>
      </c>
      <c r="J896" s="176">
        <v>10</v>
      </c>
      <c r="K896" s="175" t="s">
        <v>996</v>
      </c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  <c r="AA896" s="95"/>
      <c r="AB896" s="95"/>
      <c r="AC896" s="95"/>
      <c r="AD896" s="95"/>
      <c r="AE896" s="95"/>
      <c r="AF896" s="95"/>
      <c r="AG896" s="95"/>
      <c r="AH896" s="95"/>
      <c r="AI896" s="95"/>
      <c r="AJ896" s="95"/>
      <c r="AK896" s="95"/>
      <c r="AL896" s="95"/>
      <c r="AM896" s="95"/>
      <c r="AN896" s="95"/>
      <c r="AO896" s="95"/>
      <c r="AP896" s="95"/>
      <c r="AQ896" s="95"/>
      <c r="AR896" s="95"/>
      <c r="AS896" s="95"/>
      <c r="AT896" s="95"/>
      <c r="AU896" s="95"/>
      <c r="AV896" s="95"/>
      <c r="AW896" s="192">
        <f t="shared" si="13"/>
        <v>3000</v>
      </c>
    </row>
    <row r="897" spans="1:49" ht="15.75" x14ac:dyDescent="0.25">
      <c r="A897" s="95">
        <v>882</v>
      </c>
      <c r="B897" s="95" t="s">
        <v>1222</v>
      </c>
      <c r="C897" s="95" t="s">
        <v>984</v>
      </c>
      <c r="D897" s="95" t="s">
        <v>988</v>
      </c>
      <c r="E897" s="95">
        <v>10</v>
      </c>
      <c r="F897" s="95" t="s">
        <v>989</v>
      </c>
      <c r="G897" s="95"/>
      <c r="H897" s="95"/>
      <c r="I897" s="175" t="s">
        <v>988</v>
      </c>
      <c r="J897" s="176">
        <v>10</v>
      </c>
      <c r="K897" s="175" t="s">
        <v>989</v>
      </c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  <c r="AA897" s="95"/>
      <c r="AB897" s="95"/>
      <c r="AC897" s="95"/>
      <c r="AD897" s="95"/>
      <c r="AE897" s="95"/>
      <c r="AF897" s="95"/>
      <c r="AG897" s="95"/>
      <c r="AH897" s="95"/>
      <c r="AI897" s="95"/>
      <c r="AJ897" s="95"/>
      <c r="AK897" s="95"/>
      <c r="AL897" s="95"/>
      <c r="AM897" s="95"/>
      <c r="AN897" s="95"/>
      <c r="AO897" s="95"/>
      <c r="AP897" s="95"/>
      <c r="AQ897" s="95"/>
      <c r="AR897" s="95"/>
      <c r="AS897" s="95"/>
      <c r="AT897" s="95"/>
      <c r="AU897" s="95"/>
      <c r="AV897" s="95"/>
      <c r="AW897" s="192">
        <f t="shared" si="13"/>
        <v>4000</v>
      </c>
    </row>
    <row r="898" spans="1:49" ht="15.75" x14ac:dyDescent="0.25">
      <c r="A898" s="95">
        <v>883</v>
      </c>
      <c r="B898" s="95" t="s">
        <v>1222</v>
      </c>
      <c r="C898" s="95" t="s">
        <v>1056</v>
      </c>
      <c r="D898" s="95" t="s">
        <v>1048</v>
      </c>
      <c r="E898" s="95">
        <v>10</v>
      </c>
      <c r="F898" s="95" t="s">
        <v>1012</v>
      </c>
      <c r="G898" s="95"/>
      <c r="H898" s="95"/>
      <c r="I898" s="175" t="s">
        <v>1048</v>
      </c>
      <c r="J898" s="176">
        <v>10</v>
      </c>
      <c r="K898" s="175" t="s">
        <v>1012</v>
      </c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  <c r="AA898" s="95"/>
      <c r="AB898" s="95"/>
      <c r="AC898" s="95"/>
      <c r="AD898" s="95"/>
      <c r="AE898" s="95"/>
      <c r="AF898" s="95"/>
      <c r="AG898" s="95"/>
      <c r="AH898" s="95"/>
      <c r="AI898" s="95"/>
      <c r="AJ898" s="95"/>
      <c r="AK898" s="95"/>
      <c r="AL898" s="95"/>
      <c r="AM898" s="95"/>
      <c r="AN898" s="95"/>
      <c r="AO898" s="95"/>
      <c r="AP898" s="95"/>
      <c r="AQ898" s="95"/>
      <c r="AR898" s="95"/>
      <c r="AS898" s="95"/>
      <c r="AT898" s="95"/>
      <c r="AU898" s="95"/>
      <c r="AV898" s="95"/>
      <c r="AW898" s="192">
        <f t="shared" si="13"/>
        <v>6000</v>
      </c>
    </row>
    <row r="899" spans="1:49" ht="15.75" x14ac:dyDescent="0.25">
      <c r="A899" s="95">
        <v>884</v>
      </c>
      <c r="B899" s="95" t="s">
        <v>1222</v>
      </c>
      <c r="C899" s="95" t="s">
        <v>1170</v>
      </c>
      <c r="D899" s="95" t="s">
        <v>1076</v>
      </c>
      <c r="E899" s="95">
        <v>1</v>
      </c>
      <c r="F899" s="95" t="s">
        <v>1076</v>
      </c>
      <c r="G899" s="95"/>
      <c r="H899" s="95"/>
      <c r="I899" s="175" t="s">
        <v>1076</v>
      </c>
      <c r="J899" s="176">
        <v>1</v>
      </c>
      <c r="K899" s="175" t="s">
        <v>1076</v>
      </c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  <c r="AA899" s="95"/>
      <c r="AB899" s="95"/>
      <c r="AC899" s="95"/>
      <c r="AD899" s="95"/>
      <c r="AE899" s="95"/>
      <c r="AF899" s="95"/>
      <c r="AG899" s="95"/>
      <c r="AH899" s="95"/>
      <c r="AI899" s="95"/>
      <c r="AJ899" s="95"/>
      <c r="AK899" s="95"/>
      <c r="AL899" s="95"/>
      <c r="AM899" s="95"/>
      <c r="AN899" s="95"/>
      <c r="AO899" s="95"/>
      <c r="AP899" s="95"/>
      <c r="AQ899" s="95"/>
      <c r="AR899" s="95"/>
      <c r="AS899" s="95"/>
      <c r="AT899" s="95"/>
      <c r="AU899" s="95"/>
      <c r="AV899" s="95"/>
      <c r="AW899" s="192">
        <f t="shared" si="13"/>
        <v>16200</v>
      </c>
    </row>
    <row r="900" spans="1:49" ht="15.75" x14ac:dyDescent="0.25">
      <c r="A900" s="95">
        <v>885</v>
      </c>
      <c r="B900" s="95" t="s">
        <v>1222</v>
      </c>
      <c r="C900" s="95" t="s">
        <v>1099</v>
      </c>
      <c r="D900" s="95" t="s">
        <v>995</v>
      </c>
      <c r="E900" s="95">
        <v>10</v>
      </c>
      <c r="F900" s="95" t="s">
        <v>996</v>
      </c>
      <c r="G900" s="95"/>
      <c r="H900" s="95"/>
      <c r="I900" s="175" t="s">
        <v>995</v>
      </c>
      <c r="J900" s="176">
        <v>10</v>
      </c>
      <c r="K900" s="175" t="s">
        <v>996</v>
      </c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  <c r="AA900" s="95"/>
      <c r="AB900" s="95"/>
      <c r="AC900" s="95"/>
      <c r="AD900" s="95"/>
      <c r="AE900" s="95"/>
      <c r="AF900" s="95"/>
      <c r="AG900" s="95"/>
      <c r="AH900" s="95"/>
      <c r="AI900" s="95"/>
      <c r="AJ900" s="95"/>
      <c r="AK900" s="95"/>
      <c r="AL900" s="95"/>
      <c r="AM900" s="95"/>
      <c r="AN900" s="95"/>
      <c r="AO900" s="95"/>
      <c r="AP900" s="95"/>
      <c r="AQ900" s="95"/>
      <c r="AR900" s="95"/>
      <c r="AS900" s="95"/>
      <c r="AT900" s="95"/>
      <c r="AU900" s="95"/>
      <c r="AV900" s="95"/>
      <c r="AW900" s="192">
        <f t="shared" si="13"/>
        <v>3000</v>
      </c>
    </row>
    <row r="901" spans="1:49" ht="15.75" x14ac:dyDescent="0.25">
      <c r="A901" s="95">
        <v>886</v>
      </c>
      <c r="B901" s="95" t="s">
        <v>1222</v>
      </c>
      <c r="C901" s="95" t="s">
        <v>1018</v>
      </c>
      <c r="D901" s="95" t="s">
        <v>995</v>
      </c>
      <c r="E901" s="95">
        <v>10</v>
      </c>
      <c r="F901" s="95" t="s">
        <v>996</v>
      </c>
      <c r="G901" s="95"/>
      <c r="H901" s="95"/>
      <c r="I901" s="175" t="s">
        <v>995</v>
      </c>
      <c r="J901" s="176">
        <v>10</v>
      </c>
      <c r="K901" s="175" t="s">
        <v>996</v>
      </c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  <c r="AA901" s="95"/>
      <c r="AB901" s="95"/>
      <c r="AC901" s="95"/>
      <c r="AD901" s="95"/>
      <c r="AE901" s="95"/>
      <c r="AF901" s="95"/>
      <c r="AG901" s="95"/>
      <c r="AH901" s="95"/>
      <c r="AI901" s="95"/>
      <c r="AJ901" s="95"/>
      <c r="AK901" s="95"/>
      <c r="AL901" s="95"/>
      <c r="AM901" s="95"/>
      <c r="AN901" s="95"/>
      <c r="AO901" s="95"/>
      <c r="AP901" s="95"/>
      <c r="AQ901" s="95"/>
      <c r="AR901" s="95"/>
      <c r="AS901" s="95"/>
      <c r="AT901" s="95"/>
      <c r="AU901" s="95"/>
      <c r="AV901" s="95"/>
      <c r="AW901" s="192">
        <f t="shared" si="13"/>
        <v>3000</v>
      </c>
    </row>
    <row r="902" spans="1:49" ht="15.75" x14ac:dyDescent="0.25">
      <c r="A902" s="95">
        <v>887</v>
      </c>
      <c r="B902" s="95" t="s">
        <v>1222</v>
      </c>
      <c r="C902" s="95" t="s">
        <v>1047</v>
      </c>
      <c r="D902" s="95" t="s">
        <v>1039</v>
      </c>
      <c r="E902" s="95">
        <v>8</v>
      </c>
      <c r="F902" s="95" t="s">
        <v>1224</v>
      </c>
      <c r="G902" s="95"/>
      <c r="H902" s="95"/>
      <c r="I902" s="175" t="s">
        <v>1039</v>
      </c>
      <c r="J902" s="176">
        <v>8</v>
      </c>
      <c r="K902" s="175" t="s">
        <v>1224</v>
      </c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  <c r="AA902" s="95"/>
      <c r="AB902" s="95"/>
      <c r="AC902" s="95"/>
      <c r="AD902" s="95"/>
      <c r="AE902" s="95"/>
      <c r="AF902" s="95"/>
      <c r="AG902" s="95"/>
      <c r="AH902" s="95"/>
      <c r="AI902" s="95"/>
      <c r="AJ902" s="95"/>
      <c r="AK902" s="95"/>
      <c r="AL902" s="95"/>
      <c r="AM902" s="95"/>
      <c r="AN902" s="95"/>
      <c r="AO902" s="95"/>
      <c r="AP902" s="95"/>
      <c r="AQ902" s="95"/>
      <c r="AR902" s="95"/>
      <c r="AS902" s="95"/>
      <c r="AT902" s="95"/>
      <c r="AU902" s="95"/>
      <c r="AV902" s="95"/>
      <c r="AW902" s="192">
        <f t="shared" si="13"/>
        <v>5600</v>
      </c>
    </row>
    <row r="903" spans="1:49" ht="15.75" x14ac:dyDescent="0.25">
      <c r="A903" s="95">
        <v>888</v>
      </c>
      <c r="B903" s="95" t="s">
        <v>1222</v>
      </c>
      <c r="C903" s="95" t="s">
        <v>128</v>
      </c>
      <c r="D903" s="95" t="s">
        <v>1146</v>
      </c>
      <c r="E903" s="95">
        <v>20</v>
      </c>
      <c r="F903" s="95" t="s">
        <v>1084</v>
      </c>
      <c r="G903" s="95"/>
      <c r="H903" s="95"/>
      <c r="I903" s="175" t="s">
        <v>1146</v>
      </c>
      <c r="J903" s="176">
        <v>20</v>
      </c>
      <c r="K903" s="175" t="s">
        <v>1084</v>
      </c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  <c r="AA903" s="95"/>
      <c r="AB903" s="95"/>
      <c r="AC903" s="95"/>
      <c r="AD903" s="95"/>
      <c r="AE903" s="95"/>
      <c r="AF903" s="95"/>
      <c r="AG903" s="95"/>
      <c r="AH903" s="95"/>
      <c r="AI903" s="95"/>
      <c r="AJ903" s="95"/>
      <c r="AK903" s="95"/>
      <c r="AL903" s="95"/>
      <c r="AM903" s="95"/>
      <c r="AN903" s="95"/>
      <c r="AO903" s="95"/>
      <c r="AP903" s="95"/>
      <c r="AQ903" s="95"/>
      <c r="AR903" s="95"/>
      <c r="AS903" s="95"/>
      <c r="AT903" s="95"/>
      <c r="AU903" s="95"/>
      <c r="AV903" s="95"/>
      <c r="AW903" s="192">
        <f t="shared" si="13"/>
        <v>16000</v>
      </c>
    </row>
    <row r="904" spans="1:49" ht="15.75" x14ac:dyDescent="0.25">
      <c r="A904" s="95">
        <v>889</v>
      </c>
      <c r="B904" s="95" t="s">
        <v>1222</v>
      </c>
      <c r="C904" s="95" t="s">
        <v>1112</v>
      </c>
      <c r="D904" s="95" t="s">
        <v>1113</v>
      </c>
      <c r="E904" s="95">
        <v>1</v>
      </c>
      <c r="F904" s="95" t="s">
        <v>1113</v>
      </c>
      <c r="G904" s="95"/>
      <c r="H904" s="95"/>
      <c r="I904" s="175" t="s">
        <v>1113</v>
      </c>
      <c r="J904" s="176">
        <v>1</v>
      </c>
      <c r="K904" s="175" t="s">
        <v>1113</v>
      </c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  <c r="AA904" s="95"/>
      <c r="AB904" s="95"/>
      <c r="AC904" s="95"/>
      <c r="AD904" s="95"/>
      <c r="AE904" s="95"/>
      <c r="AF904" s="95"/>
      <c r="AG904" s="95"/>
      <c r="AH904" s="95"/>
      <c r="AI904" s="95"/>
      <c r="AJ904" s="95"/>
      <c r="AK904" s="95"/>
      <c r="AL904" s="95"/>
      <c r="AM904" s="95"/>
      <c r="AN904" s="95"/>
      <c r="AO904" s="95"/>
      <c r="AP904" s="95"/>
      <c r="AQ904" s="95"/>
      <c r="AR904" s="95"/>
      <c r="AS904" s="95"/>
      <c r="AT904" s="95"/>
      <c r="AU904" s="95"/>
      <c r="AV904" s="95"/>
      <c r="AW904" s="192">
        <f t="shared" si="13"/>
        <v>4900</v>
      </c>
    </row>
    <row r="905" spans="1:49" ht="15.75" x14ac:dyDescent="0.25">
      <c r="A905" s="95">
        <v>890</v>
      </c>
      <c r="B905" s="95" t="s">
        <v>1222</v>
      </c>
      <c r="C905" s="95" t="s">
        <v>1068</v>
      </c>
      <c r="D905" s="95" t="s">
        <v>999</v>
      </c>
      <c r="E905" s="95">
        <v>15</v>
      </c>
      <c r="F905" s="95" t="s">
        <v>996</v>
      </c>
      <c r="G905" s="95"/>
      <c r="H905" s="95"/>
      <c r="I905" s="175" t="s">
        <v>999</v>
      </c>
      <c r="J905" s="176">
        <v>15</v>
      </c>
      <c r="K905" s="175" t="s">
        <v>996</v>
      </c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  <c r="AA905" s="95"/>
      <c r="AB905" s="95"/>
      <c r="AC905" s="95"/>
      <c r="AD905" s="95"/>
      <c r="AE905" s="95"/>
      <c r="AF905" s="95"/>
      <c r="AG905" s="95"/>
      <c r="AH905" s="95"/>
      <c r="AI905" s="95"/>
      <c r="AJ905" s="95"/>
      <c r="AK905" s="95"/>
      <c r="AL905" s="95"/>
      <c r="AM905" s="95"/>
      <c r="AN905" s="95"/>
      <c r="AO905" s="95"/>
      <c r="AP905" s="95"/>
      <c r="AQ905" s="95"/>
      <c r="AR905" s="95"/>
      <c r="AS905" s="95"/>
      <c r="AT905" s="95"/>
      <c r="AU905" s="95"/>
      <c r="AV905" s="95"/>
      <c r="AW905" s="192">
        <f t="shared" si="13"/>
        <v>3000</v>
      </c>
    </row>
    <row r="906" spans="1:49" ht="15.75" x14ac:dyDescent="0.25">
      <c r="A906" s="95">
        <v>891</v>
      </c>
      <c r="B906" s="95" t="s">
        <v>1222</v>
      </c>
      <c r="C906" s="95" t="s">
        <v>1068</v>
      </c>
      <c r="D906" s="95" t="s">
        <v>999</v>
      </c>
      <c r="E906" s="95">
        <v>15</v>
      </c>
      <c r="F906" s="95" t="s">
        <v>996</v>
      </c>
      <c r="G906" s="95"/>
      <c r="H906" s="95"/>
      <c r="I906" s="175" t="s">
        <v>999</v>
      </c>
      <c r="J906" s="176">
        <v>15</v>
      </c>
      <c r="K906" s="175" t="s">
        <v>996</v>
      </c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  <c r="AA906" s="95"/>
      <c r="AB906" s="95"/>
      <c r="AC906" s="95"/>
      <c r="AD906" s="95"/>
      <c r="AE906" s="95"/>
      <c r="AF906" s="95"/>
      <c r="AG906" s="95"/>
      <c r="AH906" s="95"/>
      <c r="AI906" s="95"/>
      <c r="AJ906" s="95"/>
      <c r="AK906" s="95"/>
      <c r="AL906" s="95"/>
      <c r="AM906" s="95"/>
      <c r="AN906" s="95"/>
      <c r="AO906" s="95"/>
      <c r="AP906" s="95"/>
      <c r="AQ906" s="95"/>
      <c r="AR906" s="95"/>
      <c r="AS906" s="95"/>
      <c r="AT906" s="95"/>
      <c r="AU906" s="95"/>
      <c r="AV906" s="95"/>
      <c r="AW906" s="192">
        <f t="shared" si="13"/>
        <v>3000</v>
      </c>
    </row>
    <row r="907" spans="1:49" ht="15.75" x14ac:dyDescent="0.25">
      <c r="A907" s="95">
        <v>892</v>
      </c>
      <c r="B907" s="95" t="s">
        <v>1222</v>
      </c>
      <c r="C907" s="95" t="s">
        <v>991</v>
      </c>
      <c r="D907" s="95" t="s">
        <v>1014</v>
      </c>
      <c r="E907" s="95">
        <v>10</v>
      </c>
      <c r="F907" s="95" t="s">
        <v>1015</v>
      </c>
      <c r="G907" s="95"/>
      <c r="H907" s="95"/>
      <c r="I907" s="175" t="s">
        <v>1014</v>
      </c>
      <c r="J907" s="176">
        <v>10</v>
      </c>
      <c r="K907" s="175" t="s">
        <v>1015</v>
      </c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  <c r="AA907" s="95"/>
      <c r="AB907" s="95"/>
      <c r="AC907" s="95"/>
      <c r="AD907" s="95"/>
      <c r="AE907" s="95"/>
      <c r="AF907" s="95"/>
      <c r="AG907" s="95"/>
      <c r="AH907" s="95"/>
      <c r="AI907" s="95"/>
      <c r="AJ907" s="95"/>
      <c r="AK907" s="95"/>
      <c r="AL907" s="95"/>
      <c r="AM907" s="95"/>
      <c r="AN907" s="95"/>
      <c r="AO907" s="95"/>
      <c r="AP907" s="95"/>
      <c r="AQ907" s="95"/>
      <c r="AR907" s="95"/>
      <c r="AS907" s="95"/>
      <c r="AT907" s="95"/>
      <c r="AU907" s="95"/>
      <c r="AV907" s="95"/>
      <c r="AW907" s="192">
        <f t="shared" si="13"/>
        <v>25000</v>
      </c>
    </row>
    <row r="908" spans="1:49" ht="15.75" x14ac:dyDescent="0.25">
      <c r="A908" s="95">
        <v>893</v>
      </c>
      <c r="B908" s="95" t="s">
        <v>1222</v>
      </c>
      <c r="C908" s="95" t="s">
        <v>1049</v>
      </c>
      <c r="D908" s="95" t="s">
        <v>1042</v>
      </c>
      <c r="E908" s="95">
        <v>2</v>
      </c>
      <c r="F908" s="95" t="s">
        <v>1178</v>
      </c>
      <c r="G908" s="95"/>
      <c r="H908" s="95"/>
      <c r="I908" s="175" t="s">
        <v>1042</v>
      </c>
      <c r="J908" s="176">
        <v>2</v>
      </c>
      <c r="K908" s="175" t="s">
        <v>1178</v>
      </c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  <c r="AA908" s="95"/>
      <c r="AB908" s="95"/>
      <c r="AC908" s="95"/>
      <c r="AD908" s="95"/>
      <c r="AE908" s="95"/>
      <c r="AF908" s="95"/>
      <c r="AG908" s="95"/>
      <c r="AH908" s="95"/>
      <c r="AI908" s="95"/>
      <c r="AJ908" s="95"/>
      <c r="AK908" s="95"/>
      <c r="AL908" s="95"/>
      <c r="AM908" s="95"/>
      <c r="AN908" s="95"/>
      <c r="AO908" s="95"/>
      <c r="AP908" s="95"/>
      <c r="AQ908" s="95"/>
      <c r="AR908" s="95"/>
      <c r="AS908" s="95"/>
      <c r="AT908" s="95"/>
      <c r="AU908" s="95"/>
      <c r="AV908" s="95"/>
      <c r="AW908" s="192">
        <f t="shared" si="13"/>
        <v>27400</v>
      </c>
    </row>
    <row r="909" spans="1:49" ht="15.75" x14ac:dyDescent="0.25">
      <c r="A909" s="95">
        <v>894</v>
      </c>
      <c r="B909" s="95" t="s">
        <v>1222</v>
      </c>
      <c r="C909" s="95" t="s">
        <v>984</v>
      </c>
      <c r="D909" s="95" t="s">
        <v>988</v>
      </c>
      <c r="E909" s="95">
        <v>10</v>
      </c>
      <c r="F909" s="95" t="s">
        <v>989</v>
      </c>
      <c r="G909" s="95"/>
      <c r="H909" s="95"/>
      <c r="I909" s="175" t="s">
        <v>988</v>
      </c>
      <c r="J909" s="176">
        <v>10</v>
      </c>
      <c r="K909" s="175" t="s">
        <v>989</v>
      </c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  <c r="AA909" s="95"/>
      <c r="AB909" s="95"/>
      <c r="AC909" s="95"/>
      <c r="AD909" s="95"/>
      <c r="AE909" s="95"/>
      <c r="AF909" s="95"/>
      <c r="AG909" s="95"/>
      <c r="AH909" s="95"/>
      <c r="AI909" s="95"/>
      <c r="AJ909" s="95"/>
      <c r="AK909" s="95"/>
      <c r="AL909" s="95"/>
      <c r="AM909" s="95"/>
      <c r="AN909" s="95"/>
      <c r="AO909" s="95"/>
      <c r="AP909" s="95"/>
      <c r="AQ909" s="95"/>
      <c r="AR909" s="95"/>
      <c r="AS909" s="95"/>
      <c r="AT909" s="95"/>
      <c r="AU909" s="95"/>
      <c r="AV909" s="95"/>
      <c r="AW909" s="192">
        <f t="shared" si="13"/>
        <v>4000</v>
      </c>
    </row>
    <row r="910" spans="1:49" ht="15.75" x14ac:dyDescent="0.25">
      <c r="A910" s="95">
        <v>895</v>
      </c>
      <c r="B910" s="95" t="s">
        <v>1222</v>
      </c>
      <c r="C910" s="95" t="s">
        <v>1034</v>
      </c>
      <c r="D910" s="95" t="s">
        <v>1027</v>
      </c>
      <c r="E910" s="95">
        <v>10</v>
      </c>
      <c r="F910" s="95" t="s">
        <v>1010</v>
      </c>
      <c r="G910" s="95"/>
      <c r="H910" s="95"/>
      <c r="I910" s="175" t="s">
        <v>1027</v>
      </c>
      <c r="J910" s="176">
        <v>10</v>
      </c>
      <c r="K910" s="175" t="s">
        <v>1010</v>
      </c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  <c r="AA910" s="95"/>
      <c r="AB910" s="95"/>
      <c r="AC910" s="95"/>
      <c r="AD910" s="95"/>
      <c r="AE910" s="95"/>
      <c r="AF910" s="95"/>
      <c r="AG910" s="95"/>
      <c r="AH910" s="95"/>
      <c r="AI910" s="95"/>
      <c r="AJ910" s="95"/>
      <c r="AK910" s="95"/>
      <c r="AL910" s="95"/>
      <c r="AM910" s="95"/>
      <c r="AN910" s="95"/>
      <c r="AO910" s="95"/>
      <c r="AP910" s="95"/>
      <c r="AQ910" s="95"/>
      <c r="AR910" s="95"/>
      <c r="AS910" s="95"/>
      <c r="AT910" s="95"/>
      <c r="AU910" s="95"/>
      <c r="AV910" s="95"/>
      <c r="AW910" s="192">
        <f t="shared" si="13"/>
        <v>15000</v>
      </c>
    </row>
    <row r="911" spans="1:49" ht="15.75" x14ac:dyDescent="0.25">
      <c r="A911" s="95">
        <v>896</v>
      </c>
      <c r="B911" s="95" t="s">
        <v>1222</v>
      </c>
      <c r="C911" s="95" t="s">
        <v>1097</v>
      </c>
      <c r="D911" s="95" t="s">
        <v>988</v>
      </c>
      <c r="E911" s="95">
        <v>9</v>
      </c>
      <c r="F911" s="95" t="s">
        <v>1088</v>
      </c>
      <c r="G911" s="95"/>
      <c r="H911" s="95"/>
      <c r="I911" s="175" t="s">
        <v>988</v>
      </c>
      <c r="J911" s="176">
        <v>9</v>
      </c>
      <c r="K911" s="175" t="s">
        <v>1088</v>
      </c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  <c r="AA911" s="95"/>
      <c r="AB911" s="95"/>
      <c r="AC911" s="95"/>
      <c r="AD911" s="95"/>
      <c r="AE911" s="95"/>
      <c r="AF911" s="95"/>
      <c r="AG911" s="95"/>
      <c r="AH911" s="95"/>
      <c r="AI911" s="95"/>
      <c r="AJ911" s="95"/>
      <c r="AK911" s="95"/>
      <c r="AL911" s="95"/>
      <c r="AM911" s="95"/>
      <c r="AN911" s="95"/>
      <c r="AO911" s="95"/>
      <c r="AP911" s="95"/>
      <c r="AQ911" s="95"/>
      <c r="AR911" s="95"/>
      <c r="AS911" s="95"/>
      <c r="AT911" s="95"/>
      <c r="AU911" s="95"/>
      <c r="AV911" s="95"/>
      <c r="AW911" s="192">
        <f t="shared" si="13"/>
        <v>3600</v>
      </c>
    </row>
    <row r="912" spans="1:49" ht="15.75" x14ac:dyDescent="0.25">
      <c r="A912" s="95">
        <v>897</v>
      </c>
      <c r="B912" s="95" t="s">
        <v>1222</v>
      </c>
      <c r="C912" s="95" t="s">
        <v>1034</v>
      </c>
      <c r="D912" s="95" t="s">
        <v>1027</v>
      </c>
      <c r="E912" s="95">
        <v>10</v>
      </c>
      <c r="F912" s="95" t="s">
        <v>1010</v>
      </c>
      <c r="G912" s="95"/>
      <c r="H912" s="95"/>
      <c r="I912" s="175" t="s">
        <v>1027</v>
      </c>
      <c r="J912" s="176">
        <v>10</v>
      </c>
      <c r="K912" s="175" t="s">
        <v>1010</v>
      </c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  <c r="AA912" s="95"/>
      <c r="AB912" s="95"/>
      <c r="AC912" s="95"/>
      <c r="AD912" s="95"/>
      <c r="AE912" s="95"/>
      <c r="AF912" s="95"/>
      <c r="AG912" s="95"/>
      <c r="AH912" s="95"/>
      <c r="AI912" s="95"/>
      <c r="AJ912" s="95"/>
      <c r="AK912" s="95"/>
      <c r="AL912" s="95"/>
      <c r="AM912" s="95"/>
      <c r="AN912" s="95"/>
      <c r="AO912" s="95"/>
      <c r="AP912" s="95"/>
      <c r="AQ912" s="95"/>
      <c r="AR912" s="95"/>
      <c r="AS912" s="95"/>
      <c r="AT912" s="95"/>
      <c r="AU912" s="95"/>
      <c r="AV912" s="95"/>
      <c r="AW912" s="192">
        <f t="shared" si="13"/>
        <v>15000</v>
      </c>
    </row>
    <row r="913" spans="1:49" ht="15.75" x14ac:dyDescent="0.25">
      <c r="A913" s="95">
        <v>898</v>
      </c>
      <c r="B913" s="95" t="s">
        <v>1222</v>
      </c>
      <c r="C913" s="95" t="s">
        <v>1099</v>
      </c>
      <c r="D913" s="95" t="s">
        <v>995</v>
      </c>
      <c r="E913" s="95">
        <v>10</v>
      </c>
      <c r="F913" s="95" t="s">
        <v>996</v>
      </c>
      <c r="G913" s="95"/>
      <c r="H913" s="95"/>
      <c r="I913" s="175" t="s">
        <v>995</v>
      </c>
      <c r="J913" s="176">
        <v>10</v>
      </c>
      <c r="K913" s="175" t="s">
        <v>996</v>
      </c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  <c r="AA913" s="95"/>
      <c r="AB913" s="95"/>
      <c r="AC913" s="95"/>
      <c r="AD913" s="95"/>
      <c r="AE913" s="95"/>
      <c r="AF913" s="95"/>
      <c r="AG913" s="95"/>
      <c r="AH913" s="95"/>
      <c r="AI913" s="95"/>
      <c r="AJ913" s="95"/>
      <c r="AK913" s="95"/>
      <c r="AL913" s="95"/>
      <c r="AM913" s="95"/>
      <c r="AN913" s="95"/>
      <c r="AO913" s="95"/>
      <c r="AP913" s="95"/>
      <c r="AQ913" s="95"/>
      <c r="AR913" s="95"/>
      <c r="AS913" s="95"/>
      <c r="AT913" s="95"/>
      <c r="AU913" s="95"/>
      <c r="AV913" s="95"/>
      <c r="AW913" s="192">
        <f t="shared" ref="AW913:AW976" si="14">I913*J913</f>
        <v>3000</v>
      </c>
    </row>
    <row r="914" spans="1:49" ht="15.75" x14ac:dyDescent="0.25">
      <c r="A914" s="95">
        <v>899</v>
      </c>
      <c r="B914" s="95" t="s">
        <v>1222</v>
      </c>
      <c r="C914" s="95" t="s">
        <v>1080</v>
      </c>
      <c r="D914" s="95" t="s">
        <v>995</v>
      </c>
      <c r="E914" s="95">
        <v>10</v>
      </c>
      <c r="F914" s="95" t="s">
        <v>996</v>
      </c>
      <c r="G914" s="95"/>
      <c r="H914" s="95"/>
      <c r="I914" s="175" t="s">
        <v>995</v>
      </c>
      <c r="J914" s="176">
        <v>10</v>
      </c>
      <c r="K914" s="175" t="s">
        <v>996</v>
      </c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  <c r="AA914" s="95"/>
      <c r="AB914" s="95"/>
      <c r="AC914" s="95"/>
      <c r="AD914" s="95"/>
      <c r="AE914" s="95"/>
      <c r="AF914" s="95"/>
      <c r="AG914" s="95"/>
      <c r="AH914" s="95"/>
      <c r="AI914" s="95"/>
      <c r="AJ914" s="95"/>
      <c r="AK914" s="95"/>
      <c r="AL914" s="95"/>
      <c r="AM914" s="95"/>
      <c r="AN914" s="95"/>
      <c r="AO914" s="95"/>
      <c r="AP914" s="95"/>
      <c r="AQ914" s="95"/>
      <c r="AR914" s="95"/>
      <c r="AS914" s="95"/>
      <c r="AT914" s="95"/>
      <c r="AU914" s="95"/>
      <c r="AV914" s="95"/>
      <c r="AW914" s="192">
        <f t="shared" si="14"/>
        <v>3000</v>
      </c>
    </row>
    <row r="915" spans="1:49" ht="15.75" x14ac:dyDescent="0.25">
      <c r="A915" s="95">
        <v>900</v>
      </c>
      <c r="B915" s="95" t="s">
        <v>1222</v>
      </c>
      <c r="C915" s="95" t="s">
        <v>1142</v>
      </c>
      <c r="D915" s="95" t="s">
        <v>988</v>
      </c>
      <c r="E915" s="95">
        <v>10</v>
      </c>
      <c r="F915" s="95" t="s">
        <v>989</v>
      </c>
      <c r="G915" s="95"/>
      <c r="H915" s="95"/>
      <c r="I915" s="175" t="s">
        <v>988</v>
      </c>
      <c r="J915" s="176">
        <v>10</v>
      </c>
      <c r="K915" s="175" t="s">
        <v>989</v>
      </c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  <c r="AA915" s="95"/>
      <c r="AB915" s="95"/>
      <c r="AC915" s="95"/>
      <c r="AD915" s="95"/>
      <c r="AE915" s="95"/>
      <c r="AF915" s="95"/>
      <c r="AG915" s="95"/>
      <c r="AH915" s="95"/>
      <c r="AI915" s="95"/>
      <c r="AJ915" s="95"/>
      <c r="AK915" s="95"/>
      <c r="AL915" s="95"/>
      <c r="AM915" s="95"/>
      <c r="AN915" s="95"/>
      <c r="AO915" s="95"/>
      <c r="AP915" s="95"/>
      <c r="AQ915" s="95"/>
      <c r="AR915" s="95"/>
      <c r="AS915" s="95"/>
      <c r="AT915" s="95"/>
      <c r="AU915" s="95"/>
      <c r="AV915" s="95"/>
      <c r="AW915" s="192">
        <f t="shared" si="14"/>
        <v>4000</v>
      </c>
    </row>
    <row r="916" spans="1:49" ht="15.75" x14ac:dyDescent="0.25">
      <c r="A916" s="95">
        <v>901</v>
      </c>
      <c r="B916" s="95" t="s">
        <v>1222</v>
      </c>
      <c r="C916" s="95" t="s">
        <v>1225</v>
      </c>
      <c r="D916" s="95" t="s">
        <v>1226</v>
      </c>
      <c r="E916" s="95">
        <v>1</v>
      </c>
      <c r="F916" s="95" t="s">
        <v>1226</v>
      </c>
      <c r="G916" s="95"/>
      <c r="H916" s="95"/>
      <c r="I916" s="175" t="s">
        <v>1226</v>
      </c>
      <c r="J916" s="176">
        <v>1</v>
      </c>
      <c r="K916" s="175" t="s">
        <v>1226</v>
      </c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  <c r="AA916" s="95"/>
      <c r="AB916" s="95"/>
      <c r="AC916" s="95"/>
      <c r="AD916" s="95"/>
      <c r="AE916" s="95"/>
      <c r="AF916" s="95"/>
      <c r="AG916" s="95"/>
      <c r="AH916" s="95"/>
      <c r="AI916" s="95"/>
      <c r="AJ916" s="95"/>
      <c r="AK916" s="95"/>
      <c r="AL916" s="95"/>
      <c r="AM916" s="95"/>
      <c r="AN916" s="95"/>
      <c r="AO916" s="95"/>
      <c r="AP916" s="95"/>
      <c r="AQ916" s="95"/>
      <c r="AR916" s="95"/>
      <c r="AS916" s="95"/>
      <c r="AT916" s="95"/>
      <c r="AU916" s="95"/>
      <c r="AV916" s="95"/>
      <c r="AW916" s="192">
        <f t="shared" si="14"/>
        <v>13100</v>
      </c>
    </row>
    <row r="917" spans="1:49" ht="15.75" x14ac:dyDescent="0.25">
      <c r="A917" s="95">
        <v>902</v>
      </c>
      <c r="B917" s="95" t="s">
        <v>1222</v>
      </c>
      <c r="C917" s="95" t="s">
        <v>1116</v>
      </c>
      <c r="D917" s="95" t="s">
        <v>1048</v>
      </c>
      <c r="E917" s="95">
        <v>10</v>
      </c>
      <c r="F917" s="95" t="s">
        <v>1012</v>
      </c>
      <c r="G917" s="95"/>
      <c r="H917" s="95"/>
      <c r="I917" s="175" t="s">
        <v>1048</v>
      </c>
      <c r="J917" s="176">
        <v>10</v>
      </c>
      <c r="K917" s="175" t="s">
        <v>1012</v>
      </c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  <c r="AA917" s="95"/>
      <c r="AB917" s="95"/>
      <c r="AC917" s="95"/>
      <c r="AD917" s="95"/>
      <c r="AE917" s="95"/>
      <c r="AF917" s="95"/>
      <c r="AG917" s="95"/>
      <c r="AH917" s="95"/>
      <c r="AI917" s="95"/>
      <c r="AJ917" s="95"/>
      <c r="AK917" s="95"/>
      <c r="AL917" s="95"/>
      <c r="AM917" s="95"/>
      <c r="AN917" s="95"/>
      <c r="AO917" s="95"/>
      <c r="AP917" s="95"/>
      <c r="AQ917" s="95"/>
      <c r="AR917" s="95"/>
      <c r="AS917" s="95"/>
      <c r="AT917" s="95"/>
      <c r="AU917" s="95"/>
      <c r="AV917" s="95"/>
      <c r="AW917" s="192">
        <f t="shared" si="14"/>
        <v>6000</v>
      </c>
    </row>
    <row r="918" spans="1:49" ht="15.75" x14ac:dyDescent="0.25">
      <c r="A918" s="95">
        <v>903</v>
      </c>
      <c r="B918" s="95" t="s">
        <v>1222</v>
      </c>
      <c r="C918" s="95" t="s">
        <v>997</v>
      </c>
      <c r="D918" s="95" t="s">
        <v>995</v>
      </c>
      <c r="E918" s="95">
        <v>10</v>
      </c>
      <c r="F918" s="95" t="s">
        <v>996</v>
      </c>
      <c r="G918" s="95"/>
      <c r="H918" s="95"/>
      <c r="I918" s="175" t="s">
        <v>995</v>
      </c>
      <c r="J918" s="176">
        <v>10</v>
      </c>
      <c r="K918" s="175" t="s">
        <v>996</v>
      </c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  <c r="AA918" s="95"/>
      <c r="AB918" s="95"/>
      <c r="AC918" s="95"/>
      <c r="AD918" s="95"/>
      <c r="AE918" s="95"/>
      <c r="AF918" s="95"/>
      <c r="AG918" s="95"/>
      <c r="AH918" s="95"/>
      <c r="AI918" s="95"/>
      <c r="AJ918" s="95"/>
      <c r="AK918" s="95"/>
      <c r="AL918" s="95"/>
      <c r="AM918" s="95"/>
      <c r="AN918" s="95"/>
      <c r="AO918" s="95"/>
      <c r="AP918" s="95"/>
      <c r="AQ918" s="95"/>
      <c r="AR918" s="95"/>
      <c r="AS918" s="95"/>
      <c r="AT918" s="95"/>
      <c r="AU918" s="95"/>
      <c r="AV918" s="95"/>
      <c r="AW918" s="192">
        <f t="shared" si="14"/>
        <v>3000</v>
      </c>
    </row>
    <row r="919" spans="1:49" ht="15.75" x14ac:dyDescent="0.25">
      <c r="A919" s="95">
        <v>904</v>
      </c>
      <c r="B919" s="95" t="s">
        <v>1222</v>
      </c>
      <c r="C919" s="95" t="s">
        <v>991</v>
      </c>
      <c r="D919" s="95" t="s">
        <v>1014</v>
      </c>
      <c r="E919" s="95">
        <v>10</v>
      </c>
      <c r="F919" s="95" t="s">
        <v>1015</v>
      </c>
      <c r="G919" s="95"/>
      <c r="H919" s="95"/>
      <c r="I919" s="175" t="s">
        <v>1014</v>
      </c>
      <c r="J919" s="176">
        <v>10</v>
      </c>
      <c r="K919" s="175" t="s">
        <v>1015</v>
      </c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  <c r="AA919" s="95"/>
      <c r="AB919" s="95"/>
      <c r="AC919" s="95"/>
      <c r="AD919" s="95"/>
      <c r="AE919" s="95"/>
      <c r="AF919" s="95"/>
      <c r="AG919" s="95"/>
      <c r="AH919" s="95"/>
      <c r="AI919" s="95"/>
      <c r="AJ919" s="95"/>
      <c r="AK919" s="95"/>
      <c r="AL919" s="95"/>
      <c r="AM919" s="95"/>
      <c r="AN919" s="95"/>
      <c r="AO919" s="95"/>
      <c r="AP919" s="95"/>
      <c r="AQ919" s="95"/>
      <c r="AR919" s="95"/>
      <c r="AS919" s="95"/>
      <c r="AT919" s="95"/>
      <c r="AU919" s="95"/>
      <c r="AV919" s="95"/>
      <c r="AW919" s="192">
        <f t="shared" si="14"/>
        <v>25000</v>
      </c>
    </row>
    <row r="920" spans="1:49" ht="15.75" x14ac:dyDescent="0.25">
      <c r="A920" s="95">
        <v>905</v>
      </c>
      <c r="B920" s="95" t="s">
        <v>1222</v>
      </c>
      <c r="C920" s="95" t="s">
        <v>1030</v>
      </c>
      <c r="D920" s="95" t="s">
        <v>989</v>
      </c>
      <c r="E920" s="95">
        <v>10</v>
      </c>
      <c r="F920" s="95" t="s">
        <v>1172</v>
      </c>
      <c r="G920" s="95"/>
      <c r="H920" s="95"/>
      <c r="I920" s="175" t="s">
        <v>989</v>
      </c>
      <c r="J920" s="176">
        <v>10</v>
      </c>
      <c r="K920" s="175" t="s">
        <v>1172</v>
      </c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  <c r="AA920" s="95"/>
      <c r="AB920" s="95"/>
      <c r="AC920" s="95"/>
      <c r="AD920" s="95"/>
      <c r="AE920" s="95"/>
      <c r="AF920" s="95"/>
      <c r="AG920" s="95"/>
      <c r="AH920" s="95"/>
      <c r="AI920" s="95"/>
      <c r="AJ920" s="95"/>
      <c r="AK920" s="95"/>
      <c r="AL920" s="95"/>
      <c r="AM920" s="95"/>
      <c r="AN920" s="95"/>
      <c r="AO920" s="95"/>
      <c r="AP920" s="95"/>
      <c r="AQ920" s="95"/>
      <c r="AR920" s="95"/>
      <c r="AS920" s="95"/>
      <c r="AT920" s="95"/>
      <c r="AU920" s="95"/>
      <c r="AV920" s="95"/>
      <c r="AW920" s="192">
        <f t="shared" si="14"/>
        <v>40000</v>
      </c>
    </row>
    <row r="921" spans="1:49" ht="15.75" x14ac:dyDescent="0.25">
      <c r="A921" s="95">
        <v>906</v>
      </c>
      <c r="B921" s="95" t="s">
        <v>1222</v>
      </c>
      <c r="C921" s="95" t="s">
        <v>1102</v>
      </c>
      <c r="D921" s="95" t="s">
        <v>1103</v>
      </c>
      <c r="E921" s="95">
        <v>10</v>
      </c>
      <c r="F921" s="95" t="s">
        <v>1150</v>
      </c>
      <c r="G921" s="95"/>
      <c r="H921" s="95"/>
      <c r="I921" s="175" t="s">
        <v>1103</v>
      </c>
      <c r="J921" s="176">
        <v>10</v>
      </c>
      <c r="K921" s="175" t="s">
        <v>1150</v>
      </c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  <c r="AA921" s="95"/>
      <c r="AB921" s="95"/>
      <c r="AC921" s="95"/>
      <c r="AD921" s="95"/>
      <c r="AE921" s="95"/>
      <c r="AF921" s="95"/>
      <c r="AG921" s="95"/>
      <c r="AH921" s="95"/>
      <c r="AI921" s="95"/>
      <c r="AJ921" s="95"/>
      <c r="AK921" s="95"/>
      <c r="AL921" s="95"/>
      <c r="AM921" s="95"/>
      <c r="AN921" s="95"/>
      <c r="AO921" s="95"/>
      <c r="AP921" s="95"/>
      <c r="AQ921" s="95"/>
      <c r="AR921" s="95"/>
      <c r="AS921" s="95"/>
      <c r="AT921" s="95"/>
      <c r="AU921" s="95"/>
      <c r="AV921" s="95"/>
      <c r="AW921" s="192">
        <f t="shared" si="14"/>
        <v>10000</v>
      </c>
    </row>
    <row r="922" spans="1:49" ht="15.75" x14ac:dyDescent="0.25">
      <c r="A922" s="95">
        <v>907</v>
      </c>
      <c r="B922" s="95" t="s">
        <v>1227</v>
      </c>
      <c r="C922" s="95" t="s">
        <v>1030</v>
      </c>
      <c r="D922" s="95" t="s">
        <v>989</v>
      </c>
      <c r="E922" s="95">
        <v>10</v>
      </c>
      <c r="F922" s="95" t="s">
        <v>1172</v>
      </c>
      <c r="G922" s="95"/>
      <c r="H922" s="95"/>
      <c r="I922" s="175" t="s">
        <v>989</v>
      </c>
      <c r="J922" s="176">
        <v>10</v>
      </c>
      <c r="K922" s="175" t="s">
        <v>1172</v>
      </c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  <c r="AA922" s="95"/>
      <c r="AB922" s="95"/>
      <c r="AC922" s="95"/>
      <c r="AD922" s="95"/>
      <c r="AE922" s="95"/>
      <c r="AF922" s="95"/>
      <c r="AG922" s="95"/>
      <c r="AH922" s="95"/>
      <c r="AI922" s="95"/>
      <c r="AJ922" s="95"/>
      <c r="AK922" s="95"/>
      <c r="AL922" s="95"/>
      <c r="AM922" s="95"/>
      <c r="AN922" s="95"/>
      <c r="AO922" s="95"/>
      <c r="AP922" s="95"/>
      <c r="AQ922" s="95"/>
      <c r="AR922" s="95"/>
      <c r="AS922" s="95"/>
      <c r="AT922" s="95"/>
      <c r="AU922" s="95"/>
      <c r="AV922" s="95"/>
      <c r="AW922" s="192">
        <f t="shared" si="14"/>
        <v>40000</v>
      </c>
    </row>
    <row r="923" spans="1:49" ht="15.75" x14ac:dyDescent="0.25">
      <c r="A923" s="95">
        <v>908</v>
      </c>
      <c r="B923" s="95" t="s">
        <v>1227</v>
      </c>
      <c r="C923" s="95" t="s">
        <v>1013</v>
      </c>
      <c r="D923" s="95" t="s">
        <v>1014</v>
      </c>
      <c r="E923" s="95">
        <v>10</v>
      </c>
      <c r="F923" s="95" t="s">
        <v>1015</v>
      </c>
      <c r="G923" s="95"/>
      <c r="H923" s="95"/>
      <c r="I923" s="175" t="s">
        <v>1014</v>
      </c>
      <c r="J923" s="176">
        <v>10</v>
      </c>
      <c r="K923" s="175" t="s">
        <v>1015</v>
      </c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  <c r="AA923" s="95"/>
      <c r="AB923" s="95"/>
      <c r="AC923" s="95"/>
      <c r="AD923" s="95"/>
      <c r="AE923" s="95"/>
      <c r="AF923" s="95"/>
      <c r="AG923" s="95"/>
      <c r="AH923" s="95"/>
      <c r="AI923" s="95"/>
      <c r="AJ923" s="95"/>
      <c r="AK923" s="95"/>
      <c r="AL923" s="95"/>
      <c r="AM923" s="95"/>
      <c r="AN923" s="95"/>
      <c r="AO923" s="95"/>
      <c r="AP923" s="95"/>
      <c r="AQ923" s="95"/>
      <c r="AR923" s="95"/>
      <c r="AS923" s="95"/>
      <c r="AT923" s="95"/>
      <c r="AU923" s="95"/>
      <c r="AV923" s="95"/>
      <c r="AW923" s="192">
        <f t="shared" si="14"/>
        <v>25000</v>
      </c>
    </row>
    <row r="924" spans="1:49" ht="15.75" x14ac:dyDescent="0.25">
      <c r="A924" s="95">
        <v>909</v>
      </c>
      <c r="B924" s="95" t="s">
        <v>1227</v>
      </c>
      <c r="C924" s="95" t="s">
        <v>1016</v>
      </c>
      <c r="D924" s="95" t="s">
        <v>1009</v>
      </c>
      <c r="E924" s="95">
        <v>10</v>
      </c>
      <c r="F924" s="95" t="s">
        <v>1017</v>
      </c>
      <c r="G924" s="95"/>
      <c r="H924" s="95"/>
      <c r="I924" s="175" t="s">
        <v>1009</v>
      </c>
      <c r="J924" s="176">
        <v>10</v>
      </c>
      <c r="K924" s="175" t="s">
        <v>1017</v>
      </c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  <c r="AA924" s="95"/>
      <c r="AB924" s="95"/>
      <c r="AC924" s="95"/>
      <c r="AD924" s="95"/>
      <c r="AE924" s="95"/>
      <c r="AF924" s="95"/>
      <c r="AG924" s="95"/>
      <c r="AH924" s="95"/>
      <c r="AI924" s="95"/>
      <c r="AJ924" s="95"/>
      <c r="AK924" s="95"/>
      <c r="AL924" s="95"/>
      <c r="AM924" s="95"/>
      <c r="AN924" s="95"/>
      <c r="AO924" s="95"/>
      <c r="AP924" s="95"/>
      <c r="AQ924" s="95"/>
      <c r="AR924" s="95"/>
      <c r="AS924" s="95"/>
      <c r="AT924" s="95"/>
      <c r="AU924" s="95"/>
      <c r="AV924" s="95"/>
      <c r="AW924" s="192">
        <f t="shared" si="14"/>
        <v>5000</v>
      </c>
    </row>
    <row r="925" spans="1:49" ht="15.75" x14ac:dyDescent="0.25">
      <c r="A925" s="95">
        <v>910</v>
      </c>
      <c r="B925" s="95" t="s">
        <v>1227</v>
      </c>
      <c r="C925" s="95" t="s">
        <v>1025</v>
      </c>
      <c r="D925" s="95" t="s">
        <v>1026</v>
      </c>
      <c r="E925" s="95">
        <v>1</v>
      </c>
      <c r="F925" s="95" t="s">
        <v>1026</v>
      </c>
      <c r="G925" s="95"/>
      <c r="H925" s="95"/>
      <c r="I925" s="175" t="s">
        <v>1026</v>
      </c>
      <c r="J925" s="176">
        <v>1</v>
      </c>
      <c r="K925" s="175" t="s">
        <v>1026</v>
      </c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  <c r="AA925" s="95"/>
      <c r="AB925" s="95"/>
      <c r="AC925" s="95"/>
      <c r="AD925" s="95"/>
      <c r="AE925" s="95"/>
      <c r="AF925" s="95"/>
      <c r="AG925" s="95"/>
      <c r="AH925" s="95"/>
      <c r="AI925" s="95"/>
      <c r="AJ925" s="95"/>
      <c r="AK925" s="95"/>
      <c r="AL925" s="95"/>
      <c r="AM925" s="95"/>
      <c r="AN925" s="95"/>
      <c r="AO925" s="95"/>
      <c r="AP925" s="95"/>
      <c r="AQ925" s="95"/>
      <c r="AR925" s="95"/>
      <c r="AS925" s="95"/>
      <c r="AT925" s="95"/>
      <c r="AU925" s="95"/>
      <c r="AV925" s="95"/>
      <c r="AW925" s="192">
        <f t="shared" si="14"/>
        <v>15700</v>
      </c>
    </row>
    <row r="926" spans="1:49" ht="15.75" x14ac:dyDescent="0.25">
      <c r="A926" s="95">
        <v>911</v>
      </c>
      <c r="B926" s="95" t="s">
        <v>1227</v>
      </c>
      <c r="C926" s="95" t="s">
        <v>1047</v>
      </c>
      <c r="D926" s="95" t="s">
        <v>1039</v>
      </c>
      <c r="E926" s="95">
        <v>10</v>
      </c>
      <c r="F926" s="95" t="s">
        <v>1040</v>
      </c>
      <c r="G926" s="95"/>
      <c r="H926" s="95"/>
      <c r="I926" s="175" t="s">
        <v>1039</v>
      </c>
      <c r="J926" s="176">
        <v>10</v>
      </c>
      <c r="K926" s="175" t="s">
        <v>1040</v>
      </c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  <c r="AA926" s="95"/>
      <c r="AB926" s="95"/>
      <c r="AC926" s="95"/>
      <c r="AD926" s="95"/>
      <c r="AE926" s="95"/>
      <c r="AF926" s="95"/>
      <c r="AG926" s="95"/>
      <c r="AH926" s="95"/>
      <c r="AI926" s="95"/>
      <c r="AJ926" s="95"/>
      <c r="AK926" s="95"/>
      <c r="AL926" s="95"/>
      <c r="AM926" s="95"/>
      <c r="AN926" s="95"/>
      <c r="AO926" s="95"/>
      <c r="AP926" s="95"/>
      <c r="AQ926" s="95"/>
      <c r="AR926" s="95"/>
      <c r="AS926" s="95"/>
      <c r="AT926" s="95"/>
      <c r="AU926" s="95"/>
      <c r="AV926" s="95"/>
      <c r="AW926" s="192">
        <f t="shared" si="14"/>
        <v>7000</v>
      </c>
    </row>
    <row r="927" spans="1:49" ht="15.75" x14ac:dyDescent="0.25">
      <c r="A927" s="95">
        <v>912</v>
      </c>
      <c r="B927" s="95" t="s">
        <v>1227</v>
      </c>
      <c r="C927" s="95" t="s">
        <v>997</v>
      </c>
      <c r="D927" s="95" t="s">
        <v>995</v>
      </c>
      <c r="E927" s="95">
        <v>10</v>
      </c>
      <c r="F927" s="95" t="s">
        <v>996</v>
      </c>
      <c r="G927" s="95"/>
      <c r="H927" s="95"/>
      <c r="I927" s="175" t="s">
        <v>995</v>
      </c>
      <c r="J927" s="176">
        <v>10</v>
      </c>
      <c r="K927" s="175" t="s">
        <v>996</v>
      </c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  <c r="AA927" s="95"/>
      <c r="AB927" s="95"/>
      <c r="AC927" s="95"/>
      <c r="AD927" s="95"/>
      <c r="AE927" s="95"/>
      <c r="AF927" s="95"/>
      <c r="AG927" s="95"/>
      <c r="AH927" s="95"/>
      <c r="AI927" s="95"/>
      <c r="AJ927" s="95"/>
      <c r="AK927" s="95"/>
      <c r="AL927" s="95"/>
      <c r="AM927" s="95"/>
      <c r="AN927" s="95"/>
      <c r="AO927" s="95"/>
      <c r="AP927" s="95"/>
      <c r="AQ927" s="95"/>
      <c r="AR927" s="95"/>
      <c r="AS927" s="95"/>
      <c r="AT927" s="95"/>
      <c r="AU927" s="95"/>
      <c r="AV927" s="95"/>
      <c r="AW927" s="192">
        <f t="shared" si="14"/>
        <v>3000</v>
      </c>
    </row>
    <row r="928" spans="1:49" ht="15.75" x14ac:dyDescent="0.25">
      <c r="A928" s="95">
        <v>913</v>
      </c>
      <c r="B928" s="95" t="s">
        <v>1227</v>
      </c>
      <c r="C928" s="95" t="s">
        <v>994</v>
      </c>
      <c r="D928" s="95" t="s">
        <v>995</v>
      </c>
      <c r="E928" s="95">
        <v>10</v>
      </c>
      <c r="F928" s="95" t="s">
        <v>996</v>
      </c>
      <c r="G928" s="95"/>
      <c r="H928" s="95"/>
      <c r="I928" s="175" t="s">
        <v>995</v>
      </c>
      <c r="J928" s="176">
        <v>10</v>
      </c>
      <c r="K928" s="175" t="s">
        <v>996</v>
      </c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  <c r="AA928" s="95"/>
      <c r="AB928" s="95"/>
      <c r="AC928" s="95"/>
      <c r="AD928" s="95"/>
      <c r="AE928" s="95"/>
      <c r="AF928" s="95"/>
      <c r="AG928" s="95"/>
      <c r="AH928" s="95"/>
      <c r="AI928" s="95"/>
      <c r="AJ928" s="95"/>
      <c r="AK928" s="95"/>
      <c r="AL928" s="95"/>
      <c r="AM928" s="95"/>
      <c r="AN928" s="95"/>
      <c r="AO928" s="95"/>
      <c r="AP928" s="95"/>
      <c r="AQ928" s="95"/>
      <c r="AR928" s="95"/>
      <c r="AS928" s="95"/>
      <c r="AT928" s="95"/>
      <c r="AU928" s="95"/>
      <c r="AV928" s="95"/>
      <c r="AW928" s="192">
        <f t="shared" si="14"/>
        <v>3000</v>
      </c>
    </row>
    <row r="929" spans="1:49" ht="15.75" x14ac:dyDescent="0.25">
      <c r="A929" s="95">
        <v>914</v>
      </c>
      <c r="B929" s="95" t="s">
        <v>1227</v>
      </c>
      <c r="C929" s="95" t="s">
        <v>1018</v>
      </c>
      <c r="D929" s="95" t="s">
        <v>995</v>
      </c>
      <c r="E929" s="95">
        <v>6</v>
      </c>
      <c r="F929" s="95" t="s">
        <v>1069</v>
      </c>
      <c r="G929" s="95"/>
      <c r="H929" s="95"/>
      <c r="I929" s="175" t="s">
        <v>995</v>
      </c>
      <c r="J929" s="176">
        <v>6</v>
      </c>
      <c r="K929" s="175" t="s">
        <v>1069</v>
      </c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  <c r="AA929" s="95"/>
      <c r="AB929" s="95"/>
      <c r="AC929" s="95"/>
      <c r="AD929" s="95"/>
      <c r="AE929" s="95"/>
      <c r="AF929" s="95"/>
      <c r="AG929" s="95"/>
      <c r="AH929" s="95"/>
      <c r="AI929" s="95"/>
      <c r="AJ929" s="95"/>
      <c r="AK929" s="95"/>
      <c r="AL929" s="95"/>
      <c r="AM929" s="95"/>
      <c r="AN929" s="95"/>
      <c r="AO929" s="95"/>
      <c r="AP929" s="95"/>
      <c r="AQ929" s="95"/>
      <c r="AR929" s="95"/>
      <c r="AS929" s="95"/>
      <c r="AT929" s="95"/>
      <c r="AU929" s="95"/>
      <c r="AV929" s="95"/>
      <c r="AW929" s="192">
        <f t="shared" si="14"/>
        <v>1800</v>
      </c>
    </row>
    <row r="930" spans="1:49" ht="15.75" x14ac:dyDescent="0.25">
      <c r="A930" s="95">
        <v>915</v>
      </c>
      <c r="B930" s="95" t="s">
        <v>1227</v>
      </c>
      <c r="C930" s="95" t="s">
        <v>1013</v>
      </c>
      <c r="D930" s="95" t="s">
        <v>1014</v>
      </c>
      <c r="E930" s="95">
        <v>10</v>
      </c>
      <c r="F930" s="95" t="s">
        <v>1015</v>
      </c>
      <c r="G930" s="95"/>
      <c r="H930" s="95"/>
      <c r="I930" s="175" t="s">
        <v>1014</v>
      </c>
      <c r="J930" s="176">
        <v>10</v>
      </c>
      <c r="K930" s="175" t="s">
        <v>1015</v>
      </c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  <c r="AA930" s="95"/>
      <c r="AB930" s="95"/>
      <c r="AC930" s="95"/>
      <c r="AD930" s="95"/>
      <c r="AE930" s="95"/>
      <c r="AF930" s="95"/>
      <c r="AG930" s="95"/>
      <c r="AH930" s="95"/>
      <c r="AI930" s="95"/>
      <c r="AJ930" s="95"/>
      <c r="AK930" s="95"/>
      <c r="AL930" s="95"/>
      <c r="AM930" s="95"/>
      <c r="AN930" s="95"/>
      <c r="AO930" s="95"/>
      <c r="AP930" s="95"/>
      <c r="AQ930" s="95"/>
      <c r="AR930" s="95"/>
      <c r="AS930" s="95"/>
      <c r="AT930" s="95"/>
      <c r="AU930" s="95"/>
      <c r="AV930" s="95"/>
      <c r="AW930" s="192">
        <f t="shared" si="14"/>
        <v>25000</v>
      </c>
    </row>
    <row r="931" spans="1:49" ht="15.75" x14ac:dyDescent="0.25">
      <c r="A931" s="95">
        <v>916</v>
      </c>
      <c r="B931" s="95" t="s">
        <v>1227</v>
      </c>
      <c r="C931" s="95" t="s">
        <v>1038</v>
      </c>
      <c r="D931" s="95" t="s">
        <v>1146</v>
      </c>
      <c r="E931" s="95">
        <v>10</v>
      </c>
      <c r="F931" s="95" t="s">
        <v>1140</v>
      </c>
      <c r="G931" s="95"/>
      <c r="H931" s="95"/>
      <c r="I931" s="175" t="s">
        <v>1146</v>
      </c>
      <c r="J931" s="176">
        <v>10</v>
      </c>
      <c r="K931" s="175" t="s">
        <v>1140</v>
      </c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  <c r="AA931" s="95"/>
      <c r="AB931" s="95"/>
      <c r="AC931" s="95"/>
      <c r="AD931" s="95"/>
      <c r="AE931" s="95"/>
      <c r="AF931" s="95"/>
      <c r="AG931" s="95"/>
      <c r="AH931" s="95"/>
      <c r="AI931" s="95"/>
      <c r="AJ931" s="95"/>
      <c r="AK931" s="95"/>
      <c r="AL931" s="95"/>
      <c r="AM931" s="95"/>
      <c r="AN931" s="95"/>
      <c r="AO931" s="95"/>
      <c r="AP931" s="95"/>
      <c r="AQ931" s="95"/>
      <c r="AR931" s="95"/>
      <c r="AS931" s="95"/>
      <c r="AT931" s="95"/>
      <c r="AU931" s="95"/>
      <c r="AV931" s="95"/>
      <c r="AW931" s="192">
        <f t="shared" si="14"/>
        <v>8000</v>
      </c>
    </row>
    <row r="932" spans="1:49" ht="15.75" x14ac:dyDescent="0.25">
      <c r="A932" s="95">
        <v>917</v>
      </c>
      <c r="B932" s="95" t="s">
        <v>1227</v>
      </c>
      <c r="C932" s="95" t="s">
        <v>994</v>
      </c>
      <c r="D932" s="95" t="s">
        <v>995</v>
      </c>
      <c r="E932" s="95">
        <v>10</v>
      </c>
      <c r="F932" s="95" t="s">
        <v>996</v>
      </c>
      <c r="G932" s="95"/>
      <c r="H932" s="95"/>
      <c r="I932" s="175" t="s">
        <v>995</v>
      </c>
      <c r="J932" s="176">
        <v>10</v>
      </c>
      <c r="K932" s="175" t="s">
        <v>996</v>
      </c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  <c r="AA932" s="95"/>
      <c r="AB932" s="95"/>
      <c r="AC932" s="95"/>
      <c r="AD932" s="95"/>
      <c r="AE932" s="95"/>
      <c r="AF932" s="95"/>
      <c r="AG932" s="95"/>
      <c r="AH932" s="95"/>
      <c r="AI932" s="95"/>
      <c r="AJ932" s="95"/>
      <c r="AK932" s="95"/>
      <c r="AL932" s="95"/>
      <c r="AM932" s="95"/>
      <c r="AN932" s="95"/>
      <c r="AO932" s="95"/>
      <c r="AP932" s="95"/>
      <c r="AQ932" s="95"/>
      <c r="AR932" s="95"/>
      <c r="AS932" s="95"/>
      <c r="AT932" s="95"/>
      <c r="AU932" s="95"/>
      <c r="AV932" s="95"/>
      <c r="AW932" s="192">
        <f t="shared" si="14"/>
        <v>3000</v>
      </c>
    </row>
    <row r="933" spans="1:49" ht="15.75" x14ac:dyDescent="0.25">
      <c r="A933" s="95">
        <v>918</v>
      </c>
      <c r="B933" s="95" t="s">
        <v>1227</v>
      </c>
      <c r="C933" s="95" t="s">
        <v>1013</v>
      </c>
      <c r="D933" s="95" t="s">
        <v>1014</v>
      </c>
      <c r="E933" s="95">
        <v>10</v>
      </c>
      <c r="F933" s="95" t="s">
        <v>1015</v>
      </c>
      <c r="G933" s="95"/>
      <c r="H933" s="95"/>
      <c r="I933" s="175" t="s">
        <v>1014</v>
      </c>
      <c r="J933" s="176">
        <v>10</v>
      </c>
      <c r="K933" s="175" t="s">
        <v>1015</v>
      </c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  <c r="AA933" s="95"/>
      <c r="AB933" s="95"/>
      <c r="AC933" s="95"/>
      <c r="AD933" s="95"/>
      <c r="AE933" s="95"/>
      <c r="AF933" s="95"/>
      <c r="AG933" s="95"/>
      <c r="AH933" s="95"/>
      <c r="AI933" s="95"/>
      <c r="AJ933" s="95"/>
      <c r="AK933" s="95"/>
      <c r="AL933" s="95"/>
      <c r="AM933" s="95"/>
      <c r="AN933" s="95"/>
      <c r="AO933" s="95"/>
      <c r="AP933" s="95"/>
      <c r="AQ933" s="95"/>
      <c r="AR933" s="95"/>
      <c r="AS933" s="95"/>
      <c r="AT933" s="95"/>
      <c r="AU933" s="95"/>
      <c r="AV933" s="95"/>
      <c r="AW933" s="192">
        <f t="shared" si="14"/>
        <v>25000</v>
      </c>
    </row>
    <row r="934" spans="1:49" ht="15.75" x14ac:dyDescent="0.25">
      <c r="A934" s="95">
        <v>919</v>
      </c>
      <c r="B934" s="95" t="s">
        <v>1227</v>
      </c>
      <c r="C934" s="95" t="s">
        <v>1018</v>
      </c>
      <c r="D934" s="95" t="s">
        <v>995</v>
      </c>
      <c r="E934" s="95">
        <v>10</v>
      </c>
      <c r="F934" s="95" t="s">
        <v>996</v>
      </c>
      <c r="G934" s="95"/>
      <c r="H934" s="95"/>
      <c r="I934" s="175" t="s">
        <v>995</v>
      </c>
      <c r="J934" s="176">
        <v>10</v>
      </c>
      <c r="K934" s="175" t="s">
        <v>996</v>
      </c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  <c r="AA934" s="95"/>
      <c r="AB934" s="95"/>
      <c r="AC934" s="95"/>
      <c r="AD934" s="95"/>
      <c r="AE934" s="95"/>
      <c r="AF934" s="95"/>
      <c r="AG934" s="95"/>
      <c r="AH934" s="95"/>
      <c r="AI934" s="95"/>
      <c r="AJ934" s="95"/>
      <c r="AK934" s="95"/>
      <c r="AL934" s="95"/>
      <c r="AM934" s="95"/>
      <c r="AN934" s="95"/>
      <c r="AO934" s="95"/>
      <c r="AP934" s="95"/>
      <c r="AQ934" s="95"/>
      <c r="AR934" s="95"/>
      <c r="AS934" s="95"/>
      <c r="AT934" s="95"/>
      <c r="AU934" s="95"/>
      <c r="AV934" s="95"/>
      <c r="AW934" s="192">
        <f t="shared" si="14"/>
        <v>3000</v>
      </c>
    </row>
    <row r="935" spans="1:49" ht="15.75" x14ac:dyDescent="0.25">
      <c r="A935" s="95">
        <v>920</v>
      </c>
      <c r="B935" s="95" t="s">
        <v>1227</v>
      </c>
      <c r="C935" s="95" t="s">
        <v>998</v>
      </c>
      <c r="D935" s="95" t="s">
        <v>999</v>
      </c>
      <c r="E935" s="95">
        <v>10</v>
      </c>
      <c r="F935" s="95" t="s">
        <v>1000</v>
      </c>
      <c r="G935" s="95"/>
      <c r="H935" s="95"/>
      <c r="I935" s="175" t="s">
        <v>999</v>
      </c>
      <c r="J935" s="176">
        <v>10</v>
      </c>
      <c r="K935" s="175" t="s">
        <v>1000</v>
      </c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  <c r="AA935" s="95"/>
      <c r="AB935" s="95"/>
      <c r="AC935" s="95"/>
      <c r="AD935" s="95"/>
      <c r="AE935" s="95"/>
      <c r="AF935" s="95"/>
      <c r="AG935" s="95"/>
      <c r="AH935" s="95"/>
      <c r="AI935" s="95"/>
      <c r="AJ935" s="95"/>
      <c r="AK935" s="95"/>
      <c r="AL935" s="95"/>
      <c r="AM935" s="95"/>
      <c r="AN935" s="95"/>
      <c r="AO935" s="95"/>
      <c r="AP935" s="95"/>
      <c r="AQ935" s="95"/>
      <c r="AR935" s="95"/>
      <c r="AS935" s="95"/>
      <c r="AT935" s="95"/>
      <c r="AU935" s="95"/>
      <c r="AV935" s="95"/>
      <c r="AW935" s="192">
        <f t="shared" si="14"/>
        <v>2000</v>
      </c>
    </row>
    <row r="936" spans="1:49" ht="15.75" x14ac:dyDescent="0.25">
      <c r="A936" s="95">
        <v>921</v>
      </c>
      <c r="B936" s="95" t="s">
        <v>1227</v>
      </c>
      <c r="C936" s="95" t="s">
        <v>1030</v>
      </c>
      <c r="D936" s="95" t="s">
        <v>989</v>
      </c>
      <c r="E936" s="95">
        <v>10</v>
      </c>
      <c r="F936" s="95" t="s">
        <v>1172</v>
      </c>
      <c r="G936" s="95"/>
      <c r="H936" s="95"/>
      <c r="I936" s="175" t="s">
        <v>989</v>
      </c>
      <c r="J936" s="176">
        <v>10</v>
      </c>
      <c r="K936" s="175" t="s">
        <v>1172</v>
      </c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  <c r="AA936" s="95"/>
      <c r="AB936" s="95"/>
      <c r="AC936" s="95"/>
      <c r="AD936" s="95"/>
      <c r="AE936" s="95"/>
      <c r="AF936" s="95"/>
      <c r="AG936" s="95"/>
      <c r="AH936" s="95"/>
      <c r="AI936" s="95"/>
      <c r="AJ936" s="95"/>
      <c r="AK936" s="95"/>
      <c r="AL936" s="95"/>
      <c r="AM936" s="95"/>
      <c r="AN936" s="95"/>
      <c r="AO936" s="95"/>
      <c r="AP936" s="95"/>
      <c r="AQ936" s="95"/>
      <c r="AR936" s="95"/>
      <c r="AS936" s="95"/>
      <c r="AT936" s="95"/>
      <c r="AU936" s="95"/>
      <c r="AV936" s="95"/>
      <c r="AW936" s="192">
        <f t="shared" si="14"/>
        <v>40000</v>
      </c>
    </row>
    <row r="937" spans="1:49" ht="15.75" x14ac:dyDescent="0.25">
      <c r="A937" s="95">
        <v>922</v>
      </c>
      <c r="B937" s="95" t="s">
        <v>1227</v>
      </c>
      <c r="C937" s="95" t="s">
        <v>1097</v>
      </c>
      <c r="D937" s="95" t="s">
        <v>988</v>
      </c>
      <c r="E937" s="95">
        <v>10</v>
      </c>
      <c r="F937" s="95" t="s">
        <v>989</v>
      </c>
      <c r="G937" s="95"/>
      <c r="H937" s="95"/>
      <c r="I937" s="175" t="s">
        <v>988</v>
      </c>
      <c r="J937" s="176">
        <v>10</v>
      </c>
      <c r="K937" s="175" t="s">
        <v>989</v>
      </c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  <c r="AA937" s="95"/>
      <c r="AB937" s="95"/>
      <c r="AC937" s="95"/>
      <c r="AD937" s="95"/>
      <c r="AE937" s="95"/>
      <c r="AF937" s="95"/>
      <c r="AG937" s="95"/>
      <c r="AH937" s="95"/>
      <c r="AI937" s="95"/>
      <c r="AJ937" s="95"/>
      <c r="AK937" s="95"/>
      <c r="AL937" s="95"/>
      <c r="AM937" s="95"/>
      <c r="AN937" s="95"/>
      <c r="AO937" s="95"/>
      <c r="AP937" s="95"/>
      <c r="AQ937" s="95"/>
      <c r="AR937" s="95"/>
      <c r="AS937" s="95"/>
      <c r="AT937" s="95"/>
      <c r="AU937" s="95"/>
      <c r="AV937" s="95"/>
      <c r="AW937" s="192">
        <f t="shared" si="14"/>
        <v>4000</v>
      </c>
    </row>
    <row r="938" spans="1:49" ht="15.75" x14ac:dyDescent="0.25">
      <c r="A938" s="95">
        <v>923</v>
      </c>
      <c r="B938" s="95" t="s">
        <v>1227</v>
      </c>
      <c r="C938" s="95" t="s">
        <v>1087</v>
      </c>
      <c r="D938" s="95" t="s">
        <v>995</v>
      </c>
      <c r="E938" s="95">
        <v>15</v>
      </c>
      <c r="F938" s="95" t="s">
        <v>1055</v>
      </c>
      <c r="G938" s="95"/>
      <c r="H938" s="95"/>
      <c r="I938" s="175" t="s">
        <v>995</v>
      </c>
      <c r="J938" s="176">
        <v>15</v>
      </c>
      <c r="K938" s="175" t="s">
        <v>1055</v>
      </c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  <c r="AA938" s="95"/>
      <c r="AB938" s="95"/>
      <c r="AC938" s="95"/>
      <c r="AD938" s="95"/>
      <c r="AE938" s="95"/>
      <c r="AF938" s="95"/>
      <c r="AG938" s="95"/>
      <c r="AH938" s="95"/>
      <c r="AI938" s="95"/>
      <c r="AJ938" s="95"/>
      <c r="AK938" s="95"/>
      <c r="AL938" s="95"/>
      <c r="AM938" s="95"/>
      <c r="AN938" s="95"/>
      <c r="AO938" s="95"/>
      <c r="AP938" s="95"/>
      <c r="AQ938" s="95"/>
      <c r="AR938" s="95"/>
      <c r="AS938" s="95"/>
      <c r="AT938" s="95"/>
      <c r="AU938" s="95"/>
      <c r="AV938" s="95"/>
      <c r="AW938" s="192">
        <f t="shared" si="14"/>
        <v>4500</v>
      </c>
    </row>
    <row r="939" spans="1:49" ht="15.75" x14ac:dyDescent="0.25">
      <c r="A939" s="95">
        <v>924</v>
      </c>
      <c r="B939" s="95" t="s">
        <v>1227</v>
      </c>
      <c r="C939" s="95" t="s">
        <v>1018</v>
      </c>
      <c r="D939" s="95" t="s">
        <v>995</v>
      </c>
      <c r="E939" s="95">
        <v>6</v>
      </c>
      <c r="F939" s="95" t="s">
        <v>1069</v>
      </c>
      <c r="G939" s="95"/>
      <c r="H939" s="95"/>
      <c r="I939" s="175" t="s">
        <v>995</v>
      </c>
      <c r="J939" s="176">
        <v>6</v>
      </c>
      <c r="K939" s="175" t="s">
        <v>1069</v>
      </c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  <c r="AA939" s="95"/>
      <c r="AB939" s="95"/>
      <c r="AC939" s="95"/>
      <c r="AD939" s="95"/>
      <c r="AE939" s="95"/>
      <c r="AF939" s="95"/>
      <c r="AG939" s="95"/>
      <c r="AH939" s="95"/>
      <c r="AI939" s="95"/>
      <c r="AJ939" s="95"/>
      <c r="AK939" s="95"/>
      <c r="AL939" s="95"/>
      <c r="AM939" s="95"/>
      <c r="AN939" s="95"/>
      <c r="AO939" s="95"/>
      <c r="AP939" s="95"/>
      <c r="AQ939" s="95"/>
      <c r="AR939" s="95"/>
      <c r="AS939" s="95"/>
      <c r="AT939" s="95"/>
      <c r="AU939" s="95"/>
      <c r="AV939" s="95"/>
      <c r="AW939" s="192">
        <f t="shared" si="14"/>
        <v>1800</v>
      </c>
    </row>
    <row r="940" spans="1:49" ht="15.75" x14ac:dyDescent="0.25">
      <c r="A940" s="95">
        <v>925</v>
      </c>
      <c r="B940" s="95" t="s">
        <v>1227</v>
      </c>
      <c r="C940" s="95" t="s">
        <v>1087</v>
      </c>
      <c r="D940" s="95" t="s">
        <v>995</v>
      </c>
      <c r="E940" s="95">
        <v>10</v>
      </c>
      <c r="F940" s="95" t="s">
        <v>996</v>
      </c>
      <c r="G940" s="95"/>
      <c r="H940" s="95"/>
      <c r="I940" s="175" t="s">
        <v>995</v>
      </c>
      <c r="J940" s="176">
        <v>10</v>
      </c>
      <c r="K940" s="175" t="s">
        <v>996</v>
      </c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  <c r="AA940" s="95"/>
      <c r="AB940" s="95"/>
      <c r="AC940" s="95"/>
      <c r="AD940" s="95"/>
      <c r="AE940" s="95"/>
      <c r="AF940" s="95"/>
      <c r="AG940" s="95"/>
      <c r="AH940" s="95"/>
      <c r="AI940" s="95"/>
      <c r="AJ940" s="95"/>
      <c r="AK940" s="95"/>
      <c r="AL940" s="95"/>
      <c r="AM940" s="95"/>
      <c r="AN940" s="95"/>
      <c r="AO940" s="95"/>
      <c r="AP940" s="95"/>
      <c r="AQ940" s="95"/>
      <c r="AR940" s="95"/>
      <c r="AS940" s="95"/>
      <c r="AT940" s="95"/>
      <c r="AU940" s="95"/>
      <c r="AV940" s="95"/>
      <c r="AW940" s="192">
        <f t="shared" si="14"/>
        <v>3000</v>
      </c>
    </row>
    <row r="941" spans="1:49" ht="15.75" x14ac:dyDescent="0.25">
      <c r="A941" s="95">
        <v>926</v>
      </c>
      <c r="B941" s="95" t="s">
        <v>1227</v>
      </c>
      <c r="C941" s="95" t="s">
        <v>1013</v>
      </c>
      <c r="D941" s="95" t="s">
        <v>1014</v>
      </c>
      <c r="E941" s="95">
        <v>10</v>
      </c>
      <c r="F941" s="95" t="s">
        <v>1015</v>
      </c>
      <c r="G941" s="95"/>
      <c r="H941" s="95"/>
      <c r="I941" s="175" t="s">
        <v>1014</v>
      </c>
      <c r="J941" s="176">
        <v>10</v>
      </c>
      <c r="K941" s="175" t="s">
        <v>1015</v>
      </c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  <c r="AA941" s="95"/>
      <c r="AB941" s="95"/>
      <c r="AC941" s="95"/>
      <c r="AD941" s="95"/>
      <c r="AE941" s="95"/>
      <c r="AF941" s="95"/>
      <c r="AG941" s="95"/>
      <c r="AH941" s="95"/>
      <c r="AI941" s="95"/>
      <c r="AJ941" s="95"/>
      <c r="AK941" s="95"/>
      <c r="AL941" s="95"/>
      <c r="AM941" s="95"/>
      <c r="AN941" s="95"/>
      <c r="AO941" s="95"/>
      <c r="AP941" s="95"/>
      <c r="AQ941" s="95"/>
      <c r="AR941" s="95"/>
      <c r="AS941" s="95"/>
      <c r="AT941" s="95"/>
      <c r="AU941" s="95"/>
      <c r="AV941" s="95"/>
      <c r="AW941" s="192">
        <f t="shared" si="14"/>
        <v>25000</v>
      </c>
    </row>
    <row r="942" spans="1:49" ht="15.75" x14ac:dyDescent="0.25">
      <c r="A942" s="95">
        <v>927</v>
      </c>
      <c r="B942" s="95" t="s">
        <v>1227</v>
      </c>
      <c r="C942" s="95" t="s">
        <v>1046</v>
      </c>
      <c r="D942" s="95" t="s">
        <v>988</v>
      </c>
      <c r="E942" s="95">
        <v>10</v>
      </c>
      <c r="F942" s="95" t="s">
        <v>989</v>
      </c>
      <c r="G942" s="95"/>
      <c r="H942" s="95"/>
      <c r="I942" s="175" t="s">
        <v>988</v>
      </c>
      <c r="J942" s="176">
        <v>10</v>
      </c>
      <c r="K942" s="175" t="s">
        <v>989</v>
      </c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  <c r="AA942" s="95"/>
      <c r="AB942" s="95"/>
      <c r="AC942" s="95"/>
      <c r="AD942" s="95"/>
      <c r="AE942" s="95"/>
      <c r="AF942" s="95"/>
      <c r="AG942" s="95"/>
      <c r="AH942" s="95"/>
      <c r="AI942" s="95"/>
      <c r="AJ942" s="95"/>
      <c r="AK942" s="95"/>
      <c r="AL942" s="95"/>
      <c r="AM942" s="95"/>
      <c r="AN942" s="95"/>
      <c r="AO942" s="95"/>
      <c r="AP942" s="95"/>
      <c r="AQ942" s="95"/>
      <c r="AR942" s="95"/>
      <c r="AS942" s="95"/>
      <c r="AT942" s="95"/>
      <c r="AU942" s="95"/>
      <c r="AV942" s="95"/>
      <c r="AW942" s="192">
        <f t="shared" si="14"/>
        <v>4000</v>
      </c>
    </row>
    <row r="943" spans="1:49" ht="15.75" x14ac:dyDescent="0.25">
      <c r="A943" s="95">
        <v>928</v>
      </c>
      <c r="B943" s="95" t="s">
        <v>1227</v>
      </c>
      <c r="C943" s="95" t="s">
        <v>1033</v>
      </c>
      <c r="D943" s="95" t="s">
        <v>988</v>
      </c>
      <c r="E943" s="95">
        <v>10</v>
      </c>
      <c r="F943" s="95" t="s">
        <v>989</v>
      </c>
      <c r="G943" s="95"/>
      <c r="H943" s="95"/>
      <c r="I943" s="175" t="s">
        <v>988</v>
      </c>
      <c r="J943" s="176">
        <v>10</v>
      </c>
      <c r="K943" s="175" t="s">
        <v>989</v>
      </c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  <c r="AA943" s="95"/>
      <c r="AB943" s="95"/>
      <c r="AC943" s="95"/>
      <c r="AD943" s="95"/>
      <c r="AE943" s="95"/>
      <c r="AF943" s="95"/>
      <c r="AG943" s="95"/>
      <c r="AH943" s="95"/>
      <c r="AI943" s="95"/>
      <c r="AJ943" s="95"/>
      <c r="AK943" s="95"/>
      <c r="AL943" s="95"/>
      <c r="AM943" s="95"/>
      <c r="AN943" s="95"/>
      <c r="AO943" s="95"/>
      <c r="AP943" s="95"/>
      <c r="AQ943" s="95"/>
      <c r="AR943" s="95"/>
      <c r="AS943" s="95"/>
      <c r="AT943" s="95"/>
      <c r="AU943" s="95"/>
      <c r="AV943" s="95"/>
      <c r="AW943" s="192">
        <f t="shared" si="14"/>
        <v>4000</v>
      </c>
    </row>
    <row r="944" spans="1:49" ht="15.75" x14ac:dyDescent="0.25">
      <c r="A944" s="95">
        <v>929</v>
      </c>
      <c r="B944" s="95" t="s">
        <v>1227</v>
      </c>
      <c r="C944" s="95" t="s">
        <v>1046</v>
      </c>
      <c r="D944" s="95" t="s">
        <v>988</v>
      </c>
      <c r="E944" s="95">
        <v>10</v>
      </c>
      <c r="F944" s="95" t="s">
        <v>989</v>
      </c>
      <c r="G944" s="95"/>
      <c r="H944" s="95"/>
      <c r="I944" s="175" t="s">
        <v>988</v>
      </c>
      <c r="J944" s="176">
        <v>10</v>
      </c>
      <c r="K944" s="175" t="s">
        <v>989</v>
      </c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  <c r="AA944" s="95"/>
      <c r="AB944" s="95"/>
      <c r="AC944" s="95"/>
      <c r="AD944" s="95"/>
      <c r="AE944" s="95"/>
      <c r="AF944" s="95"/>
      <c r="AG944" s="95"/>
      <c r="AH944" s="95"/>
      <c r="AI944" s="95"/>
      <c r="AJ944" s="95"/>
      <c r="AK944" s="95"/>
      <c r="AL944" s="95"/>
      <c r="AM944" s="95"/>
      <c r="AN944" s="95"/>
      <c r="AO944" s="95"/>
      <c r="AP944" s="95"/>
      <c r="AQ944" s="95"/>
      <c r="AR944" s="95"/>
      <c r="AS944" s="95"/>
      <c r="AT944" s="95"/>
      <c r="AU944" s="95"/>
      <c r="AV944" s="95"/>
      <c r="AW944" s="192">
        <f t="shared" si="14"/>
        <v>4000</v>
      </c>
    </row>
    <row r="945" spans="1:49" ht="15.75" x14ac:dyDescent="0.25">
      <c r="A945" s="95">
        <v>930</v>
      </c>
      <c r="B945" s="95" t="s">
        <v>1227</v>
      </c>
      <c r="C945" s="95" t="s">
        <v>1034</v>
      </c>
      <c r="D945" s="95" t="s">
        <v>1027</v>
      </c>
      <c r="E945" s="95">
        <v>10</v>
      </c>
      <c r="F945" s="95" t="s">
        <v>1010</v>
      </c>
      <c r="G945" s="95"/>
      <c r="H945" s="95"/>
      <c r="I945" s="175" t="s">
        <v>1027</v>
      </c>
      <c r="J945" s="176">
        <v>10</v>
      </c>
      <c r="K945" s="175" t="s">
        <v>1010</v>
      </c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  <c r="AA945" s="95"/>
      <c r="AB945" s="95"/>
      <c r="AC945" s="95"/>
      <c r="AD945" s="95"/>
      <c r="AE945" s="95"/>
      <c r="AF945" s="95"/>
      <c r="AG945" s="95"/>
      <c r="AH945" s="95"/>
      <c r="AI945" s="95"/>
      <c r="AJ945" s="95"/>
      <c r="AK945" s="95"/>
      <c r="AL945" s="95"/>
      <c r="AM945" s="95"/>
      <c r="AN945" s="95"/>
      <c r="AO945" s="95"/>
      <c r="AP945" s="95"/>
      <c r="AQ945" s="95"/>
      <c r="AR945" s="95"/>
      <c r="AS945" s="95"/>
      <c r="AT945" s="95"/>
      <c r="AU945" s="95"/>
      <c r="AV945" s="95"/>
      <c r="AW945" s="192">
        <f t="shared" si="14"/>
        <v>15000</v>
      </c>
    </row>
    <row r="946" spans="1:49" ht="15.75" x14ac:dyDescent="0.25">
      <c r="A946" s="95">
        <v>931</v>
      </c>
      <c r="B946" s="95" t="s">
        <v>1227</v>
      </c>
      <c r="C946" s="95" t="s">
        <v>302</v>
      </c>
      <c r="D946" s="95" t="s">
        <v>1027</v>
      </c>
      <c r="E946" s="95">
        <v>10</v>
      </c>
      <c r="F946" s="95" t="s">
        <v>1010</v>
      </c>
      <c r="G946" s="95"/>
      <c r="H946" s="95"/>
      <c r="I946" s="175" t="s">
        <v>1027</v>
      </c>
      <c r="J946" s="176">
        <v>10</v>
      </c>
      <c r="K946" s="175" t="s">
        <v>1010</v>
      </c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  <c r="AA946" s="95"/>
      <c r="AB946" s="95"/>
      <c r="AC946" s="95"/>
      <c r="AD946" s="95"/>
      <c r="AE946" s="95"/>
      <c r="AF946" s="95"/>
      <c r="AG946" s="95"/>
      <c r="AH946" s="95"/>
      <c r="AI946" s="95"/>
      <c r="AJ946" s="95"/>
      <c r="AK946" s="95"/>
      <c r="AL946" s="95"/>
      <c r="AM946" s="95"/>
      <c r="AN946" s="95"/>
      <c r="AO946" s="95"/>
      <c r="AP946" s="95"/>
      <c r="AQ946" s="95"/>
      <c r="AR946" s="95"/>
      <c r="AS946" s="95"/>
      <c r="AT946" s="95"/>
      <c r="AU946" s="95"/>
      <c r="AV946" s="95"/>
      <c r="AW946" s="192">
        <f t="shared" si="14"/>
        <v>15000</v>
      </c>
    </row>
    <row r="947" spans="1:49" ht="15.75" x14ac:dyDescent="0.25">
      <c r="A947" s="95">
        <v>932</v>
      </c>
      <c r="B947" s="95" t="s">
        <v>1227</v>
      </c>
      <c r="C947" s="95" t="s">
        <v>990</v>
      </c>
      <c r="D947" s="95" t="s">
        <v>988</v>
      </c>
      <c r="E947" s="95">
        <v>10</v>
      </c>
      <c r="F947" s="95" t="s">
        <v>989</v>
      </c>
      <c r="G947" s="95"/>
      <c r="H947" s="95"/>
      <c r="I947" s="175" t="s">
        <v>988</v>
      </c>
      <c r="J947" s="176">
        <v>10</v>
      </c>
      <c r="K947" s="175" t="s">
        <v>989</v>
      </c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  <c r="AA947" s="95"/>
      <c r="AB947" s="95"/>
      <c r="AC947" s="95"/>
      <c r="AD947" s="95"/>
      <c r="AE947" s="95"/>
      <c r="AF947" s="95"/>
      <c r="AG947" s="95"/>
      <c r="AH947" s="95"/>
      <c r="AI947" s="95"/>
      <c r="AJ947" s="95"/>
      <c r="AK947" s="95"/>
      <c r="AL947" s="95"/>
      <c r="AM947" s="95"/>
      <c r="AN947" s="95"/>
      <c r="AO947" s="95"/>
      <c r="AP947" s="95"/>
      <c r="AQ947" s="95"/>
      <c r="AR947" s="95"/>
      <c r="AS947" s="95"/>
      <c r="AT947" s="95"/>
      <c r="AU947" s="95"/>
      <c r="AV947" s="95"/>
      <c r="AW947" s="192">
        <f t="shared" si="14"/>
        <v>4000</v>
      </c>
    </row>
    <row r="948" spans="1:49" ht="15.75" x14ac:dyDescent="0.25">
      <c r="A948" s="95">
        <v>933</v>
      </c>
      <c r="B948" s="95" t="s">
        <v>1227</v>
      </c>
      <c r="C948" s="95" t="s">
        <v>1033</v>
      </c>
      <c r="D948" s="95" t="s">
        <v>988</v>
      </c>
      <c r="E948" s="95">
        <v>10</v>
      </c>
      <c r="F948" s="95" t="s">
        <v>989</v>
      </c>
      <c r="G948" s="95"/>
      <c r="H948" s="95"/>
      <c r="I948" s="175" t="s">
        <v>988</v>
      </c>
      <c r="J948" s="176">
        <v>10</v>
      </c>
      <c r="K948" s="175" t="s">
        <v>989</v>
      </c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  <c r="AA948" s="95"/>
      <c r="AB948" s="95"/>
      <c r="AC948" s="95"/>
      <c r="AD948" s="95"/>
      <c r="AE948" s="95"/>
      <c r="AF948" s="95"/>
      <c r="AG948" s="95"/>
      <c r="AH948" s="95"/>
      <c r="AI948" s="95"/>
      <c r="AJ948" s="95"/>
      <c r="AK948" s="95"/>
      <c r="AL948" s="95"/>
      <c r="AM948" s="95"/>
      <c r="AN948" s="95"/>
      <c r="AO948" s="95"/>
      <c r="AP948" s="95"/>
      <c r="AQ948" s="95"/>
      <c r="AR948" s="95"/>
      <c r="AS948" s="95"/>
      <c r="AT948" s="95"/>
      <c r="AU948" s="95"/>
      <c r="AV948" s="95"/>
      <c r="AW948" s="192">
        <f t="shared" si="14"/>
        <v>4000</v>
      </c>
    </row>
    <row r="949" spans="1:49" ht="15.75" x14ac:dyDescent="0.25">
      <c r="A949" s="95">
        <v>934</v>
      </c>
      <c r="B949" s="95" t="s">
        <v>1227</v>
      </c>
      <c r="C949" s="95" t="s">
        <v>1030</v>
      </c>
      <c r="D949" s="95" t="s">
        <v>989</v>
      </c>
      <c r="E949" s="95">
        <v>10</v>
      </c>
      <c r="F949" s="95" t="s">
        <v>1172</v>
      </c>
      <c r="G949" s="95"/>
      <c r="H949" s="95"/>
      <c r="I949" s="175" t="s">
        <v>989</v>
      </c>
      <c r="J949" s="176">
        <v>10</v>
      </c>
      <c r="K949" s="175" t="s">
        <v>1172</v>
      </c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  <c r="AA949" s="95"/>
      <c r="AB949" s="95"/>
      <c r="AC949" s="95"/>
      <c r="AD949" s="95"/>
      <c r="AE949" s="95"/>
      <c r="AF949" s="95"/>
      <c r="AG949" s="95"/>
      <c r="AH949" s="95"/>
      <c r="AI949" s="95"/>
      <c r="AJ949" s="95"/>
      <c r="AK949" s="95"/>
      <c r="AL949" s="95"/>
      <c r="AM949" s="95"/>
      <c r="AN949" s="95"/>
      <c r="AO949" s="95"/>
      <c r="AP949" s="95"/>
      <c r="AQ949" s="95"/>
      <c r="AR949" s="95"/>
      <c r="AS949" s="95"/>
      <c r="AT949" s="95"/>
      <c r="AU949" s="95"/>
      <c r="AV949" s="95"/>
      <c r="AW949" s="192">
        <f t="shared" si="14"/>
        <v>40000</v>
      </c>
    </row>
    <row r="950" spans="1:49" ht="15.75" x14ac:dyDescent="0.25">
      <c r="A950" s="95">
        <v>935</v>
      </c>
      <c r="B950" s="95" t="s">
        <v>1227</v>
      </c>
      <c r="C950" s="95" t="s">
        <v>1034</v>
      </c>
      <c r="D950" s="95" t="s">
        <v>1027</v>
      </c>
      <c r="E950" s="95">
        <v>10</v>
      </c>
      <c r="F950" s="95" t="s">
        <v>1010</v>
      </c>
      <c r="G950" s="95"/>
      <c r="H950" s="95"/>
      <c r="I950" s="175" t="s">
        <v>1027</v>
      </c>
      <c r="J950" s="176">
        <v>10</v>
      </c>
      <c r="K950" s="175" t="s">
        <v>1010</v>
      </c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  <c r="AA950" s="95"/>
      <c r="AB950" s="95"/>
      <c r="AC950" s="95"/>
      <c r="AD950" s="95"/>
      <c r="AE950" s="95"/>
      <c r="AF950" s="95"/>
      <c r="AG950" s="95"/>
      <c r="AH950" s="95"/>
      <c r="AI950" s="95"/>
      <c r="AJ950" s="95"/>
      <c r="AK950" s="95"/>
      <c r="AL950" s="95"/>
      <c r="AM950" s="95"/>
      <c r="AN950" s="95"/>
      <c r="AO950" s="95"/>
      <c r="AP950" s="95"/>
      <c r="AQ950" s="95"/>
      <c r="AR950" s="95"/>
      <c r="AS950" s="95"/>
      <c r="AT950" s="95"/>
      <c r="AU950" s="95"/>
      <c r="AV950" s="95"/>
      <c r="AW950" s="192">
        <f t="shared" si="14"/>
        <v>15000</v>
      </c>
    </row>
    <row r="951" spans="1:49" ht="15.75" x14ac:dyDescent="0.25">
      <c r="A951" s="95">
        <v>936</v>
      </c>
      <c r="B951" s="95" t="s">
        <v>1227</v>
      </c>
      <c r="C951" s="95" t="s">
        <v>1085</v>
      </c>
      <c r="D951" s="95" t="s">
        <v>1156</v>
      </c>
      <c r="E951" s="95">
        <v>1</v>
      </c>
      <c r="F951" s="95" t="s">
        <v>1156</v>
      </c>
      <c r="G951" s="95"/>
      <c r="H951" s="95"/>
      <c r="I951" s="175" t="s">
        <v>1156</v>
      </c>
      <c r="J951" s="176">
        <v>1</v>
      </c>
      <c r="K951" s="175" t="s">
        <v>1156</v>
      </c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  <c r="AA951" s="95"/>
      <c r="AB951" s="95"/>
      <c r="AC951" s="95"/>
      <c r="AD951" s="95"/>
      <c r="AE951" s="95"/>
      <c r="AF951" s="95"/>
      <c r="AG951" s="95"/>
      <c r="AH951" s="95"/>
      <c r="AI951" s="95"/>
      <c r="AJ951" s="95"/>
      <c r="AK951" s="95"/>
      <c r="AL951" s="95"/>
      <c r="AM951" s="95"/>
      <c r="AN951" s="95"/>
      <c r="AO951" s="95"/>
      <c r="AP951" s="95"/>
      <c r="AQ951" s="95"/>
      <c r="AR951" s="95"/>
      <c r="AS951" s="95"/>
      <c r="AT951" s="95"/>
      <c r="AU951" s="95"/>
      <c r="AV951" s="95"/>
      <c r="AW951" s="192">
        <f t="shared" si="14"/>
        <v>8900</v>
      </c>
    </row>
    <row r="952" spans="1:49" ht="15.75" x14ac:dyDescent="0.25">
      <c r="A952" s="95">
        <v>937</v>
      </c>
      <c r="B952" s="95" t="s">
        <v>1227</v>
      </c>
      <c r="C952" s="95" t="s">
        <v>997</v>
      </c>
      <c r="D952" s="95" t="s">
        <v>995</v>
      </c>
      <c r="E952" s="95">
        <v>10</v>
      </c>
      <c r="F952" s="95" t="s">
        <v>996</v>
      </c>
      <c r="G952" s="95"/>
      <c r="H952" s="95"/>
      <c r="I952" s="175" t="s">
        <v>995</v>
      </c>
      <c r="J952" s="176">
        <v>10</v>
      </c>
      <c r="K952" s="175" t="s">
        <v>996</v>
      </c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  <c r="AA952" s="95"/>
      <c r="AB952" s="95"/>
      <c r="AC952" s="95"/>
      <c r="AD952" s="95"/>
      <c r="AE952" s="95"/>
      <c r="AF952" s="95"/>
      <c r="AG952" s="95"/>
      <c r="AH952" s="95"/>
      <c r="AI952" s="95"/>
      <c r="AJ952" s="95"/>
      <c r="AK952" s="95"/>
      <c r="AL952" s="95"/>
      <c r="AM952" s="95"/>
      <c r="AN952" s="95"/>
      <c r="AO952" s="95"/>
      <c r="AP952" s="95"/>
      <c r="AQ952" s="95"/>
      <c r="AR952" s="95"/>
      <c r="AS952" s="95"/>
      <c r="AT952" s="95"/>
      <c r="AU952" s="95"/>
      <c r="AV952" s="95"/>
      <c r="AW952" s="192">
        <f t="shared" si="14"/>
        <v>3000</v>
      </c>
    </row>
    <row r="953" spans="1:49" ht="15.75" x14ac:dyDescent="0.25">
      <c r="A953" s="95">
        <v>938</v>
      </c>
      <c r="B953" s="95" t="s">
        <v>1227</v>
      </c>
      <c r="C953" s="95" t="s">
        <v>1023</v>
      </c>
      <c r="D953" s="95" t="s">
        <v>1009</v>
      </c>
      <c r="E953" s="95">
        <v>30</v>
      </c>
      <c r="F953" s="95" t="s">
        <v>1010</v>
      </c>
      <c r="G953" s="95"/>
      <c r="H953" s="95"/>
      <c r="I953" s="175" t="s">
        <v>1009</v>
      </c>
      <c r="J953" s="176">
        <v>30</v>
      </c>
      <c r="K953" s="175" t="s">
        <v>1010</v>
      </c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  <c r="AA953" s="95"/>
      <c r="AB953" s="95"/>
      <c r="AC953" s="95"/>
      <c r="AD953" s="95"/>
      <c r="AE953" s="95"/>
      <c r="AF953" s="95"/>
      <c r="AG953" s="95"/>
      <c r="AH953" s="95"/>
      <c r="AI953" s="95"/>
      <c r="AJ953" s="95"/>
      <c r="AK953" s="95"/>
      <c r="AL953" s="95"/>
      <c r="AM953" s="95"/>
      <c r="AN953" s="95"/>
      <c r="AO953" s="95"/>
      <c r="AP953" s="95"/>
      <c r="AQ953" s="95"/>
      <c r="AR953" s="95"/>
      <c r="AS953" s="95"/>
      <c r="AT953" s="95"/>
      <c r="AU953" s="95"/>
      <c r="AV953" s="95"/>
      <c r="AW953" s="192">
        <f t="shared" si="14"/>
        <v>15000</v>
      </c>
    </row>
    <row r="954" spans="1:49" ht="15.75" x14ac:dyDescent="0.25">
      <c r="A954" s="95">
        <v>939</v>
      </c>
      <c r="B954" s="95" t="s">
        <v>1227</v>
      </c>
      <c r="C954" s="95" t="s">
        <v>1050</v>
      </c>
      <c r="D954" s="95" t="s">
        <v>1051</v>
      </c>
      <c r="E954" s="95">
        <v>1</v>
      </c>
      <c r="F954" s="95" t="s">
        <v>1051</v>
      </c>
      <c r="G954" s="95"/>
      <c r="H954" s="95"/>
      <c r="I954" s="175" t="s">
        <v>1051</v>
      </c>
      <c r="J954" s="176">
        <v>1</v>
      </c>
      <c r="K954" s="175" t="s">
        <v>1051</v>
      </c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  <c r="AA954" s="95"/>
      <c r="AB954" s="95"/>
      <c r="AC954" s="95"/>
      <c r="AD954" s="95"/>
      <c r="AE954" s="95"/>
      <c r="AF954" s="95"/>
      <c r="AG954" s="95"/>
      <c r="AH954" s="95"/>
      <c r="AI954" s="95"/>
      <c r="AJ954" s="95"/>
      <c r="AK954" s="95"/>
      <c r="AL954" s="95"/>
      <c r="AM954" s="95"/>
      <c r="AN954" s="95"/>
      <c r="AO954" s="95"/>
      <c r="AP954" s="95"/>
      <c r="AQ954" s="95"/>
      <c r="AR954" s="95"/>
      <c r="AS954" s="95"/>
      <c r="AT954" s="95"/>
      <c r="AU954" s="95"/>
      <c r="AV954" s="95"/>
      <c r="AW954" s="192">
        <f t="shared" si="14"/>
        <v>4700</v>
      </c>
    </row>
    <row r="955" spans="1:49" ht="15.75" x14ac:dyDescent="0.25">
      <c r="A955" s="95">
        <v>940</v>
      </c>
      <c r="B955" s="95" t="s">
        <v>1227</v>
      </c>
      <c r="C955" s="95" t="s">
        <v>1037</v>
      </c>
      <c r="D955" s="95" t="s">
        <v>1027</v>
      </c>
      <c r="E955" s="95">
        <v>10</v>
      </c>
      <c r="F955" s="95" t="s">
        <v>1010</v>
      </c>
      <c r="G955" s="95"/>
      <c r="H955" s="95"/>
      <c r="I955" s="175" t="s">
        <v>1027</v>
      </c>
      <c r="J955" s="176">
        <v>10</v>
      </c>
      <c r="K955" s="175" t="s">
        <v>1010</v>
      </c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  <c r="AA955" s="95"/>
      <c r="AB955" s="95"/>
      <c r="AC955" s="95"/>
      <c r="AD955" s="95"/>
      <c r="AE955" s="95"/>
      <c r="AF955" s="95"/>
      <c r="AG955" s="95"/>
      <c r="AH955" s="95"/>
      <c r="AI955" s="95"/>
      <c r="AJ955" s="95"/>
      <c r="AK955" s="95"/>
      <c r="AL955" s="95"/>
      <c r="AM955" s="95"/>
      <c r="AN955" s="95"/>
      <c r="AO955" s="95"/>
      <c r="AP955" s="95"/>
      <c r="AQ955" s="95"/>
      <c r="AR955" s="95"/>
      <c r="AS955" s="95"/>
      <c r="AT955" s="95"/>
      <c r="AU955" s="95"/>
      <c r="AV955" s="95"/>
      <c r="AW955" s="192">
        <f t="shared" si="14"/>
        <v>15000</v>
      </c>
    </row>
    <row r="956" spans="1:49" ht="15.75" x14ac:dyDescent="0.25">
      <c r="A956" s="95">
        <v>941</v>
      </c>
      <c r="B956" s="95" t="s">
        <v>1227</v>
      </c>
      <c r="C956" s="95" t="s">
        <v>991</v>
      </c>
      <c r="D956" s="95" t="s">
        <v>1014</v>
      </c>
      <c r="E956" s="95">
        <v>10</v>
      </c>
      <c r="F956" s="95" t="s">
        <v>1015</v>
      </c>
      <c r="G956" s="95"/>
      <c r="H956" s="95"/>
      <c r="I956" s="175" t="s">
        <v>1014</v>
      </c>
      <c r="J956" s="176">
        <v>10</v>
      </c>
      <c r="K956" s="175" t="s">
        <v>1015</v>
      </c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  <c r="AA956" s="95"/>
      <c r="AB956" s="95"/>
      <c r="AC956" s="95"/>
      <c r="AD956" s="95"/>
      <c r="AE956" s="95"/>
      <c r="AF956" s="95"/>
      <c r="AG956" s="95"/>
      <c r="AH956" s="95"/>
      <c r="AI956" s="95"/>
      <c r="AJ956" s="95"/>
      <c r="AK956" s="95"/>
      <c r="AL956" s="95"/>
      <c r="AM956" s="95"/>
      <c r="AN956" s="95"/>
      <c r="AO956" s="95"/>
      <c r="AP956" s="95"/>
      <c r="AQ956" s="95"/>
      <c r="AR956" s="95"/>
      <c r="AS956" s="95"/>
      <c r="AT956" s="95"/>
      <c r="AU956" s="95"/>
      <c r="AV956" s="95"/>
      <c r="AW956" s="192">
        <f t="shared" si="14"/>
        <v>25000</v>
      </c>
    </row>
    <row r="957" spans="1:49" ht="15.75" x14ac:dyDescent="0.25">
      <c r="A957" s="95">
        <v>942</v>
      </c>
      <c r="B957" s="95" t="s">
        <v>1227</v>
      </c>
      <c r="C957" s="95" t="s">
        <v>1013</v>
      </c>
      <c r="D957" s="95" t="s">
        <v>1014</v>
      </c>
      <c r="E957" s="95">
        <v>10</v>
      </c>
      <c r="F957" s="95" t="s">
        <v>1015</v>
      </c>
      <c r="G957" s="95"/>
      <c r="H957" s="95"/>
      <c r="I957" s="175" t="s">
        <v>1014</v>
      </c>
      <c r="J957" s="176">
        <v>10</v>
      </c>
      <c r="K957" s="175" t="s">
        <v>1015</v>
      </c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  <c r="AA957" s="95"/>
      <c r="AB957" s="95"/>
      <c r="AC957" s="95"/>
      <c r="AD957" s="95"/>
      <c r="AE957" s="95"/>
      <c r="AF957" s="95"/>
      <c r="AG957" s="95"/>
      <c r="AH957" s="95"/>
      <c r="AI957" s="95"/>
      <c r="AJ957" s="95"/>
      <c r="AK957" s="95"/>
      <c r="AL957" s="95"/>
      <c r="AM957" s="95"/>
      <c r="AN957" s="95"/>
      <c r="AO957" s="95"/>
      <c r="AP957" s="95"/>
      <c r="AQ957" s="95"/>
      <c r="AR957" s="95"/>
      <c r="AS957" s="95"/>
      <c r="AT957" s="95"/>
      <c r="AU957" s="95"/>
      <c r="AV957" s="95"/>
      <c r="AW957" s="192">
        <f t="shared" si="14"/>
        <v>25000</v>
      </c>
    </row>
    <row r="958" spans="1:49" ht="15.75" x14ac:dyDescent="0.25">
      <c r="A958" s="95">
        <v>943</v>
      </c>
      <c r="B958" s="95" t="s">
        <v>1227</v>
      </c>
      <c r="C958" s="95" t="s">
        <v>998</v>
      </c>
      <c r="D958" s="95" t="s">
        <v>999</v>
      </c>
      <c r="E958" s="95">
        <v>10</v>
      </c>
      <c r="F958" s="95" t="s">
        <v>1000</v>
      </c>
      <c r="G958" s="95"/>
      <c r="H958" s="95"/>
      <c r="I958" s="175" t="s">
        <v>999</v>
      </c>
      <c r="J958" s="176">
        <v>10</v>
      </c>
      <c r="K958" s="175" t="s">
        <v>1000</v>
      </c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  <c r="AA958" s="95"/>
      <c r="AB958" s="95"/>
      <c r="AC958" s="95"/>
      <c r="AD958" s="95"/>
      <c r="AE958" s="95"/>
      <c r="AF958" s="95"/>
      <c r="AG958" s="95"/>
      <c r="AH958" s="95"/>
      <c r="AI958" s="95"/>
      <c r="AJ958" s="95"/>
      <c r="AK958" s="95"/>
      <c r="AL958" s="95"/>
      <c r="AM958" s="95"/>
      <c r="AN958" s="95"/>
      <c r="AO958" s="95"/>
      <c r="AP958" s="95"/>
      <c r="AQ958" s="95"/>
      <c r="AR958" s="95"/>
      <c r="AS958" s="95"/>
      <c r="AT958" s="95"/>
      <c r="AU958" s="95"/>
      <c r="AV958" s="95"/>
      <c r="AW958" s="192">
        <f t="shared" si="14"/>
        <v>2000</v>
      </c>
    </row>
    <row r="959" spans="1:49" ht="15.75" x14ac:dyDescent="0.25">
      <c r="A959" s="95">
        <v>944</v>
      </c>
      <c r="B959" s="95" t="s">
        <v>1227</v>
      </c>
      <c r="C959" s="95" t="s">
        <v>1018</v>
      </c>
      <c r="D959" s="95" t="s">
        <v>995</v>
      </c>
      <c r="E959" s="95">
        <v>8</v>
      </c>
      <c r="F959" s="95" t="s">
        <v>1173</v>
      </c>
      <c r="G959" s="95"/>
      <c r="H959" s="95"/>
      <c r="I959" s="175" t="s">
        <v>995</v>
      </c>
      <c r="J959" s="176">
        <v>8</v>
      </c>
      <c r="K959" s="175" t="s">
        <v>1173</v>
      </c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  <c r="AA959" s="95"/>
      <c r="AB959" s="95"/>
      <c r="AC959" s="95"/>
      <c r="AD959" s="95"/>
      <c r="AE959" s="95"/>
      <c r="AF959" s="95"/>
      <c r="AG959" s="95"/>
      <c r="AH959" s="95"/>
      <c r="AI959" s="95"/>
      <c r="AJ959" s="95"/>
      <c r="AK959" s="95"/>
      <c r="AL959" s="95"/>
      <c r="AM959" s="95"/>
      <c r="AN959" s="95"/>
      <c r="AO959" s="95"/>
      <c r="AP959" s="95"/>
      <c r="AQ959" s="95"/>
      <c r="AR959" s="95"/>
      <c r="AS959" s="95"/>
      <c r="AT959" s="95"/>
      <c r="AU959" s="95"/>
      <c r="AV959" s="95"/>
      <c r="AW959" s="192">
        <f t="shared" si="14"/>
        <v>2400</v>
      </c>
    </row>
    <row r="960" spans="1:49" ht="15.75" x14ac:dyDescent="0.25">
      <c r="A960" s="95">
        <v>945</v>
      </c>
      <c r="B960" s="95" t="s">
        <v>1227</v>
      </c>
      <c r="C960" s="95" t="s">
        <v>994</v>
      </c>
      <c r="D960" s="95" t="s">
        <v>995</v>
      </c>
      <c r="E960" s="95">
        <v>10</v>
      </c>
      <c r="F960" s="95" t="s">
        <v>996</v>
      </c>
      <c r="G960" s="95"/>
      <c r="H960" s="95"/>
      <c r="I960" s="175" t="s">
        <v>995</v>
      </c>
      <c r="J960" s="176">
        <v>10</v>
      </c>
      <c r="K960" s="175" t="s">
        <v>996</v>
      </c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  <c r="AA960" s="95"/>
      <c r="AB960" s="95"/>
      <c r="AC960" s="95"/>
      <c r="AD960" s="95"/>
      <c r="AE960" s="95"/>
      <c r="AF960" s="95"/>
      <c r="AG960" s="95"/>
      <c r="AH960" s="95"/>
      <c r="AI960" s="95"/>
      <c r="AJ960" s="95"/>
      <c r="AK960" s="95"/>
      <c r="AL960" s="95"/>
      <c r="AM960" s="95"/>
      <c r="AN960" s="95"/>
      <c r="AO960" s="95"/>
      <c r="AP960" s="95"/>
      <c r="AQ960" s="95"/>
      <c r="AR960" s="95"/>
      <c r="AS960" s="95"/>
      <c r="AT960" s="95"/>
      <c r="AU960" s="95"/>
      <c r="AV960" s="95"/>
      <c r="AW960" s="192">
        <f t="shared" si="14"/>
        <v>3000</v>
      </c>
    </row>
    <row r="961" spans="1:49" ht="15.75" x14ac:dyDescent="0.25">
      <c r="A961" s="95">
        <v>946</v>
      </c>
      <c r="B961" s="95" t="s">
        <v>1227</v>
      </c>
      <c r="C961" s="95" t="s">
        <v>1025</v>
      </c>
      <c r="D961" s="95" t="s">
        <v>1026</v>
      </c>
      <c r="E961" s="95">
        <v>1</v>
      </c>
      <c r="F961" s="95" t="s">
        <v>1026</v>
      </c>
      <c r="G961" s="95"/>
      <c r="H961" s="95"/>
      <c r="I961" s="175" t="s">
        <v>1026</v>
      </c>
      <c r="J961" s="176">
        <v>1</v>
      </c>
      <c r="K961" s="175" t="s">
        <v>1026</v>
      </c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  <c r="AA961" s="95"/>
      <c r="AB961" s="95"/>
      <c r="AC961" s="95"/>
      <c r="AD961" s="95"/>
      <c r="AE961" s="95"/>
      <c r="AF961" s="95"/>
      <c r="AG961" s="95"/>
      <c r="AH961" s="95"/>
      <c r="AI961" s="95"/>
      <c r="AJ961" s="95"/>
      <c r="AK961" s="95"/>
      <c r="AL961" s="95"/>
      <c r="AM961" s="95"/>
      <c r="AN961" s="95"/>
      <c r="AO961" s="95"/>
      <c r="AP961" s="95"/>
      <c r="AQ961" s="95"/>
      <c r="AR961" s="95"/>
      <c r="AS961" s="95"/>
      <c r="AT961" s="95"/>
      <c r="AU961" s="95"/>
      <c r="AV961" s="95"/>
      <c r="AW961" s="192">
        <f t="shared" si="14"/>
        <v>15700</v>
      </c>
    </row>
    <row r="962" spans="1:49" ht="15.75" x14ac:dyDescent="0.25">
      <c r="A962" s="95">
        <v>947</v>
      </c>
      <c r="B962" s="95" t="s">
        <v>1227</v>
      </c>
      <c r="C962" s="95" t="s">
        <v>984</v>
      </c>
      <c r="D962" s="95" t="s">
        <v>985</v>
      </c>
      <c r="E962" s="95">
        <v>6</v>
      </c>
      <c r="F962" s="95" t="s">
        <v>1044</v>
      </c>
      <c r="G962" s="95"/>
      <c r="H962" s="95"/>
      <c r="I962" s="175" t="s">
        <v>985</v>
      </c>
      <c r="J962" s="176">
        <v>6</v>
      </c>
      <c r="K962" s="175" t="s">
        <v>1044</v>
      </c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  <c r="AA962" s="95"/>
      <c r="AB962" s="95"/>
      <c r="AC962" s="95"/>
      <c r="AD962" s="95"/>
      <c r="AE962" s="95"/>
      <c r="AF962" s="95"/>
      <c r="AG962" s="95"/>
      <c r="AH962" s="95"/>
      <c r="AI962" s="95"/>
      <c r="AJ962" s="95"/>
      <c r="AK962" s="95"/>
      <c r="AL962" s="95"/>
      <c r="AM962" s="95"/>
      <c r="AN962" s="95"/>
      <c r="AO962" s="95"/>
      <c r="AP962" s="95"/>
      <c r="AQ962" s="95"/>
      <c r="AR962" s="95"/>
      <c r="AS962" s="95"/>
      <c r="AT962" s="95"/>
      <c r="AU962" s="95"/>
      <c r="AV962" s="95"/>
      <c r="AW962" s="192">
        <f t="shared" si="14"/>
        <v>7200</v>
      </c>
    </row>
    <row r="963" spans="1:49" ht="15.75" x14ac:dyDescent="0.25">
      <c r="A963" s="95">
        <v>948</v>
      </c>
      <c r="B963" s="95" t="s">
        <v>1227</v>
      </c>
      <c r="C963" s="95" t="s">
        <v>1049</v>
      </c>
      <c r="D963" s="95" t="s">
        <v>1042</v>
      </c>
      <c r="E963" s="95">
        <v>1</v>
      </c>
      <c r="F963" s="95" t="s">
        <v>1042</v>
      </c>
      <c r="G963" s="95"/>
      <c r="H963" s="95"/>
      <c r="I963" s="175" t="s">
        <v>1042</v>
      </c>
      <c r="J963" s="176">
        <v>1</v>
      </c>
      <c r="K963" s="175" t="s">
        <v>1042</v>
      </c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  <c r="AA963" s="95"/>
      <c r="AB963" s="95"/>
      <c r="AC963" s="95"/>
      <c r="AD963" s="95"/>
      <c r="AE963" s="95"/>
      <c r="AF963" s="95"/>
      <c r="AG963" s="95"/>
      <c r="AH963" s="95"/>
      <c r="AI963" s="95"/>
      <c r="AJ963" s="95"/>
      <c r="AK963" s="95"/>
      <c r="AL963" s="95"/>
      <c r="AM963" s="95"/>
      <c r="AN963" s="95"/>
      <c r="AO963" s="95"/>
      <c r="AP963" s="95"/>
      <c r="AQ963" s="95"/>
      <c r="AR963" s="95"/>
      <c r="AS963" s="95"/>
      <c r="AT963" s="95"/>
      <c r="AU963" s="95"/>
      <c r="AV963" s="95"/>
      <c r="AW963" s="192">
        <f t="shared" si="14"/>
        <v>13700</v>
      </c>
    </row>
    <row r="964" spans="1:49" ht="15.75" x14ac:dyDescent="0.25">
      <c r="A964" s="95">
        <v>949</v>
      </c>
      <c r="B964" s="95" t="s">
        <v>1227</v>
      </c>
      <c r="C964" s="95" t="s">
        <v>1037</v>
      </c>
      <c r="D964" s="95" t="s">
        <v>1027</v>
      </c>
      <c r="E964" s="95">
        <v>10</v>
      </c>
      <c r="F964" s="95" t="s">
        <v>1010</v>
      </c>
      <c r="G964" s="95"/>
      <c r="H964" s="95"/>
      <c r="I964" s="175" t="s">
        <v>1027</v>
      </c>
      <c r="J964" s="176">
        <v>10</v>
      </c>
      <c r="K964" s="175" t="s">
        <v>1010</v>
      </c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  <c r="AA964" s="95"/>
      <c r="AB964" s="95"/>
      <c r="AC964" s="95"/>
      <c r="AD964" s="95"/>
      <c r="AE964" s="95"/>
      <c r="AF964" s="95"/>
      <c r="AG964" s="95"/>
      <c r="AH964" s="95"/>
      <c r="AI964" s="95"/>
      <c r="AJ964" s="95"/>
      <c r="AK964" s="95"/>
      <c r="AL964" s="95"/>
      <c r="AM964" s="95"/>
      <c r="AN964" s="95"/>
      <c r="AO964" s="95"/>
      <c r="AP964" s="95"/>
      <c r="AQ964" s="95"/>
      <c r="AR964" s="95"/>
      <c r="AS964" s="95"/>
      <c r="AT964" s="95"/>
      <c r="AU964" s="95"/>
      <c r="AV964" s="95"/>
      <c r="AW964" s="192">
        <f t="shared" si="14"/>
        <v>15000</v>
      </c>
    </row>
    <row r="965" spans="1:49" ht="15.75" x14ac:dyDescent="0.25">
      <c r="A965" s="95">
        <v>950</v>
      </c>
      <c r="B965" s="95" t="s">
        <v>1227</v>
      </c>
      <c r="C965" s="95" t="s">
        <v>1025</v>
      </c>
      <c r="D965" s="95" t="s">
        <v>1026</v>
      </c>
      <c r="E965" s="95">
        <v>1</v>
      </c>
      <c r="F965" s="95" t="s">
        <v>1026</v>
      </c>
      <c r="G965" s="95"/>
      <c r="H965" s="95"/>
      <c r="I965" s="175" t="s">
        <v>1026</v>
      </c>
      <c r="J965" s="176">
        <v>1</v>
      </c>
      <c r="K965" s="175" t="s">
        <v>1026</v>
      </c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  <c r="AA965" s="95"/>
      <c r="AB965" s="95"/>
      <c r="AC965" s="95"/>
      <c r="AD965" s="95"/>
      <c r="AE965" s="95"/>
      <c r="AF965" s="95"/>
      <c r="AG965" s="95"/>
      <c r="AH965" s="95"/>
      <c r="AI965" s="95"/>
      <c r="AJ965" s="95"/>
      <c r="AK965" s="95"/>
      <c r="AL965" s="95"/>
      <c r="AM965" s="95"/>
      <c r="AN965" s="95"/>
      <c r="AO965" s="95"/>
      <c r="AP965" s="95"/>
      <c r="AQ965" s="95"/>
      <c r="AR965" s="95"/>
      <c r="AS965" s="95"/>
      <c r="AT965" s="95"/>
      <c r="AU965" s="95"/>
      <c r="AV965" s="95"/>
      <c r="AW965" s="192">
        <f t="shared" si="14"/>
        <v>15700</v>
      </c>
    </row>
    <row r="966" spans="1:49" ht="15.75" x14ac:dyDescent="0.25">
      <c r="A966" s="95">
        <v>951</v>
      </c>
      <c r="B966" s="95" t="s">
        <v>1227</v>
      </c>
      <c r="C966" s="95" t="s">
        <v>1018</v>
      </c>
      <c r="D966" s="95" t="s">
        <v>995</v>
      </c>
      <c r="E966" s="95">
        <v>6</v>
      </c>
      <c r="F966" s="95" t="s">
        <v>1069</v>
      </c>
      <c r="G966" s="95"/>
      <c r="H966" s="95"/>
      <c r="I966" s="175" t="s">
        <v>995</v>
      </c>
      <c r="J966" s="176">
        <v>6</v>
      </c>
      <c r="K966" s="175" t="s">
        <v>1069</v>
      </c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  <c r="AA966" s="95"/>
      <c r="AB966" s="95"/>
      <c r="AC966" s="95"/>
      <c r="AD966" s="95"/>
      <c r="AE966" s="95"/>
      <c r="AF966" s="95"/>
      <c r="AG966" s="95"/>
      <c r="AH966" s="95"/>
      <c r="AI966" s="95"/>
      <c r="AJ966" s="95"/>
      <c r="AK966" s="95"/>
      <c r="AL966" s="95"/>
      <c r="AM966" s="95"/>
      <c r="AN966" s="95"/>
      <c r="AO966" s="95"/>
      <c r="AP966" s="95"/>
      <c r="AQ966" s="95"/>
      <c r="AR966" s="95"/>
      <c r="AS966" s="95"/>
      <c r="AT966" s="95"/>
      <c r="AU966" s="95"/>
      <c r="AV966" s="95"/>
      <c r="AW966" s="192">
        <f t="shared" si="14"/>
        <v>1800</v>
      </c>
    </row>
    <row r="967" spans="1:49" ht="15.75" x14ac:dyDescent="0.25">
      <c r="A967" s="95">
        <v>952</v>
      </c>
      <c r="B967" s="95" t="s">
        <v>1227</v>
      </c>
      <c r="C967" s="95" t="s">
        <v>1228</v>
      </c>
      <c r="D967" s="95" t="s">
        <v>1024</v>
      </c>
      <c r="E967" s="95">
        <v>1</v>
      </c>
      <c r="F967" s="95" t="s">
        <v>1024</v>
      </c>
      <c r="G967" s="95"/>
      <c r="H967" s="95"/>
      <c r="I967" s="175" t="s">
        <v>1024</v>
      </c>
      <c r="J967" s="176">
        <v>1</v>
      </c>
      <c r="K967" s="175" t="s">
        <v>1024</v>
      </c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  <c r="AA967" s="95"/>
      <c r="AB967" s="95"/>
      <c r="AC967" s="95"/>
      <c r="AD967" s="95"/>
      <c r="AE967" s="95"/>
      <c r="AF967" s="95"/>
      <c r="AG967" s="95"/>
      <c r="AH967" s="95"/>
      <c r="AI967" s="95"/>
      <c r="AJ967" s="95"/>
      <c r="AK967" s="95"/>
      <c r="AL967" s="95"/>
      <c r="AM967" s="95"/>
      <c r="AN967" s="95"/>
      <c r="AO967" s="95"/>
      <c r="AP967" s="95"/>
      <c r="AQ967" s="95"/>
      <c r="AR967" s="95"/>
      <c r="AS967" s="95"/>
      <c r="AT967" s="95"/>
      <c r="AU967" s="95"/>
      <c r="AV967" s="95"/>
      <c r="AW967" s="192">
        <f t="shared" si="14"/>
        <v>5100</v>
      </c>
    </row>
    <row r="968" spans="1:49" ht="15.75" x14ac:dyDescent="0.25">
      <c r="A968" s="95">
        <v>953</v>
      </c>
      <c r="B968" s="95" t="s">
        <v>1227</v>
      </c>
      <c r="C968" s="95" t="s">
        <v>1229</v>
      </c>
      <c r="D968" s="95" t="s">
        <v>1230</v>
      </c>
      <c r="E968" s="95">
        <v>1</v>
      </c>
      <c r="F968" s="95" t="s">
        <v>1230</v>
      </c>
      <c r="G968" s="95"/>
      <c r="H968" s="95"/>
      <c r="I968" s="175" t="s">
        <v>1230</v>
      </c>
      <c r="J968" s="176">
        <v>1</v>
      </c>
      <c r="K968" s="175" t="s">
        <v>1230</v>
      </c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  <c r="AA968" s="95"/>
      <c r="AB968" s="95"/>
      <c r="AC968" s="95"/>
      <c r="AD968" s="95"/>
      <c r="AE968" s="95"/>
      <c r="AF968" s="95"/>
      <c r="AG968" s="95"/>
      <c r="AH968" s="95"/>
      <c r="AI968" s="95"/>
      <c r="AJ968" s="95"/>
      <c r="AK968" s="95"/>
      <c r="AL968" s="95"/>
      <c r="AM968" s="95"/>
      <c r="AN968" s="95"/>
      <c r="AO968" s="95"/>
      <c r="AP968" s="95"/>
      <c r="AQ968" s="95"/>
      <c r="AR968" s="95"/>
      <c r="AS968" s="95"/>
      <c r="AT968" s="95"/>
      <c r="AU968" s="95"/>
      <c r="AV968" s="95"/>
      <c r="AW968" s="192">
        <f t="shared" si="14"/>
        <v>15200</v>
      </c>
    </row>
    <row r="969" spans="1:49" ht="15.75" x14ac:dyDescent="0.25">
      <c r="A969" s="95">
        <v>954</v>
      </c>
      <c r="B969" s="95" t="s">
        <v>1227</v>
      </c>
      <c r="C969" s="95" t="s">
        <v>1231</v>
      </c>
      <c r="D969" s="95" t="s">
        <v>1232</v>
      </c>
      <c r="E969" s="95">
        <v>1</v>
      </c>
      <c r="F969" s="95" t="s">
        <v>1232</v>
      </c>
      <c r="G969" s="95"/>
      <c r="H969" s="95"/>
      <c r="I969" s="175" t="s">
        <v>1232</v>
      </c>
      <c r="J969" s="176">
        <v>1</v>
      </c>
      <c r="K969" s="175" t="s">
        <v>1232</v>
      </c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  <c r="AA969" s="95"/>
      <c r="AB969" s="95"/>
      <c r="AC969" s="95"/>
      <c r="AD969" s="95"/>
      <c r="AE969" s="95"/>
      <c r="AF969" s="95"/>
      <c r="AG969" s="95"/>
      <c r="AH969" s="95"/>
      <c r="AI969" s="95"/>
      <c r="AJ969" s="95"/>
      <c r="AK969" s="95"/>
      <c r="AL969" s="95"/>
      <c r="AM969" s="95"/>
      <c r="AN969" s="95"/>
      <c r="AO969" s="95"/>
      <c r="AP969" s="95"/>
      <c r="AQ969" s="95"/>
      <c r="AR969" s="95"/>
      <c r="AS969" s="95"/>
      <c r="AT969" s="95"/>
      <c r="AU969" s="95"/>
      <c r="AV969" s="95"/>
      <c r="AW969" s="192">
        <f t="shared" si="14"/>
        <v>36100</v>
      </c>
    </row>
    <row r="970" spans="1:49" ht="15.75" x14ac:dyDescent="0.25">
      <c r="A970" s="95">
        <v>955</v>
      </c>
      <c r="B970" s="95" t="s">
        <v>1227</v>
      </c>
      <c r="C970" s="95" t="s">
        <v>1233</v>
      </c>
      <c r="D970" s="95" t="s">
        <v>1055</v>
      </c>
      <c r="E970" s="95">
        <v>1</v>
      </c>
      <c r="F970" s="95" t="s">
        <v>1055</v>
      </c>
      <c r="G970" s="95"/>
      <c r="H970" s="95"/>
      <c r="I970" s="175" t="s">
        <v>1055</v>
      </c>
      <c r="J970" s="176">
        <v>1</v>
      </c>
      <c r="K970" s="175" t="s">
        <v>1055</v>
      </c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  <c r="AA970" s="95"/>
      <c r="AB970" s="95"/>
      <c r="AC970" s="95"/>
      <c r="AD970" s="95"/>
      <c r="AE970" s="95"/>
      <c r="AF970" s="95"/>
      <c r="AG970" s="95"/>
      <c r="AH970" s="95"/>
      <c r="AI970" s="95"/>
      <c r="AJ970" s="95"/>
      <c r="AK970" s="95"/>
      <c r="AL970" s="95"/>
      <c r="AM970" s="95"/>
      <c r="AN970" s="95"/>
      <c r="AO970" s="95"/>
      <c r="AP970" s="95"/>
      <c r="AQ970" s="95"/>
      <c r="AR970" s="95"/>
      <c r="AS970" s="95"/>
      <c r="AT970" s="95"/>
      <c r="AU970" s="95"/>
      <c r="AV970" s="95"/>
      <c r="AW970" s="192">
        <f t="shared" si="14"/>
        <v>4500</v>
      </c>
    </row>
    <row r="971" spans="1:49" ht="15.75" x14ac:dyDescent="0.25">
      <c r="A971" s="95">
        <v>956</v>
      </c>
      <c r="B971" s="95" t="s">
        <v>1227</v>
      </c>
      <c r="C971" s="95" t="s">
        <v>1041</v>
      </c>
      <c r="D971" s="95" t="s">
        <v>1202</v>
      </c>
      <c r="E971" s="95">
        <v>1</v>
      </c>
      <c r="F971" s="95" t="s">
        <v>1202</v>
      </c>
      <c r="G971" s="95"/>
      <c r="H971" s="95"/>
      <c r="I971" s="175" t="s">
        <v>1202</v>
      </c>
      <c r="J971" s="176">
        <v>1</v>
      </c>
      <c r="K971" s="175" t="s">
        <v>1202</v>
      </c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  <c r="AA971" s="95"/>
      <c r="AB971" s="95"/>
      <c r="AC971" s="95"/>
      <c r="AD971" s="95"/>
      <c r="AE971" s="95"/>
      <c r="AF971" s="95"/>
      <c r="AG971" s="95"/>
      <c r="AH971" s="95"/>
      <c r="AI971" s="95"/>
      <c r="AJ971" s="95"/>
      <c r="AK971" s="95"/>
      <c r="AL971" s="95"/>
      <c r="AM971" s="95"/>
      <c r="AN971" s="95"/>
      <c r="AO971" s="95"/>
      <c r="AP971" s="95"/>
      <c r="AQ971" s="95"/>
      <c r="AR971" s="95"/>
      <c r="AS971" s="95"/>
      <c r="AT971" s="95"/>
      <c r="AU971" s="95"/>
      <c r="AV971" s="95"/>
      <c r="AW971" s="192">
        <f t="shared" si="14"/>
        <v>14100</v>
      </c>
    </row>
    <row r="972" spans="1:49" ht="15.75" x14ac:dyDescent="0.25">
      <c r="A972" s="95">
        <v>957</v>
      </c>
      <c r="B972" s="95" t="s">
        <v>1227</v>
      </c>
      <c r="C972" s="95" t="s">
        <v>1001</v>
      </c>
      <c r="D972" s="95" t="s">
        <v>995</v>
      </c>
      <c r="E972" s="95">
        <v>60</v>
      </c>
      <c r="F972" s="95" t="s">
        <v>1075</v>
      </c>
      <c r="G972" s="95"/>
      <c r="H972" s="95"/>
      <c r="I972" s="175" t="s">
        <v>995</v>
      </c>
      <c r="J972" s="176">
        <v>60</v>
      </c>
      <c r="K972" s="175" t="s">
        <v>1075</v>
      </c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  <c r="AA972" s="95"/>
      <c r="AB972" s="95"/>
      <c r="AC972" s="95"/>
      <c r="AD972" s="95"/>
      <c r="AE972" s="95"/>
      <c r="AF972" s="95"/>
      <c r="AG972" s="95"/>
      <c r="AH972" s="95"/>
      <c r="AI972" s="95"/>
      <c r="AJ972" s="95"/>
      <c r="AK972" s="95"/>
      <c r="AL972" s="95"/>
      <c r="AM972" s="95"/>
      <c r="AN972" s="95"/>
      <c r="AO972" s="95"/>
      <c r="AP972" s="95"/>
      <c r="AQ972" s="95"/>
      <c r="AR972" s="95"/>
      <c r="AS972" s="95"/>
      <c r="AT972" s="95"/>
      <c r="AU972" s="95"/>
      <c r="AV972" s="95"/>
      <c r="AW972" s="192">
        <f t="shared" si="14"/>
        <v>18000</v>
      </c>
    </row>
    <row r="973" spans="1:49" ht="15.75" x14ac:dyDescent="0.25">
      <c r="A973" s="95">
        <v>958</v>
      </c>
      <c r="B973" s="95" t="s">
        <v>1227</v>
      </c>
      <c r="C973" s="95" t="s">
        <v>1068</v>
      </c>
      <c r="D973" s="95" t="s">
        <v>999</v>
      </c>
      <c r="E973" s="95">
        <v>20</v>
      </c>
      <c r="F973" s="95" t="s">
        <v>989</v>
      </c>
      <c r="G973" s="95"/>
      <c r="H973" s="95"/>
      <c r="I973" s="175" t="s">
        <v>999</v>
      </c>
      <c r="J973" s="176">
        <v>20</v>
      </c>
      <c r="K973" s="175" t="s">
        <v>989</v>
      </c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  <c r="AA973" s="95"/>
      <c r="AB973" s="95"/>
      <c r="AC973" s="95"/>
      <c r="AD973" s="95"/>
      <c r="AE973" s="95"/>
      <c r="AF973" s="95"/>
      <c r="AG973" s="95"/>
      <c r="AH973" s="95"/>
      <c r="AI973" s="95"/>
      <c r="AJ973" s="95"/>
      <c r="AK973" s="95"/>
      <c r="AL973" s="95"/>
      <c r="AM973" s="95"/>
      <c r="AN973" s="95"/>
      <c r="AO973" s="95"/>
      <c r="AP973" s="95"/>
      <c r="AQ973" s="95"/>
      <c r="AR973" s="95"/>
      <c r="AS973" s="95"/>
      <c r="AT973" s="95"/>
      <c r="AU973" s="95"/>
      <c r="AV973" s="95"/>
      <c r="AW973" s="192">
        <f t="shared" si="14"/>
        <v>4000</v>
      </c>
    </row>
    <row r="974" spans="1:49" ht="15.75" x14ac:dyDescent="0.25">
      <c r="A974" s="95">
        <v>959</v>
      </c>
      <c r="B974" s="95" t="s">
        <v>1227</v>
      </c>
      <c r="C974" s="95" t="s">
        <v>1019</v>
      </c>
      <c r="D974" s="95" t="s">
        <v>999</v>
      </c>
      <c r="E974" s="95">
        <v>60</v>
      </c>
      <c r="F974" s="95" t="s">
        <v>986</v>
      </c>
      <c r="G974" s="95"/>
      <c r="H974" s="95"/>
      <c r="I974" s="175" t="s">
        <v>999</v>
      </c>
      <c r="J974" s="176">
        <v>60</v>
      </c>
      <c r="K974" s="175" t="s">
        <v>986</v>
      </c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  <c r="AA974" s="95"/>
      <c r="AB974" s="95"/>
      <c r="AC974" s="95"/>
      <c r="AD974" s="95"/>
      <c r="AE974" s="95"/>
      <c r="AF974" s="95"/>
      <c r="AG974" s="95"/>
      <c r="AH974" s="95"/>
      <c r="AI974" s="95"/>
      <c r="AJ974" s="95"/>
      <c r="AK974" s="95"/>
      <c r="AL974" s="95"/>
      <c r="AM974" s="95"/>
      <c r="AN974" s="95"/>
      <c r="AO974" s="95"/>
      <c r="AP974" s="95"/>
      <c r="AQ974" s="95"/>
      <c r="AR974" s="95"/>
      <c r="AS974" s="95"/>
      <c r="AT974" s="95"/>
      <c r="AU974" s="95"/>
      <c r="AV974" s="95"/>
      <c r="AW974" s="192">
        <f t="shared" si="14"/>
        <v>12000</v>
      </c>
    </row>
    <row r="975" spans="1:49" ht="15.75" x14ac:dyDescent="0.25">
      <c r="A975" s="95">
        <v>960</v>
      </c>
      <c r="B975" s="95" t="s">
        <v>1227</v>
      </c>
      <c r="C975" s="95" t="s">
        <v>994</v>
      </c>
      <c r="D975" s="95" t="s">
        <v>995</v>
      </c>
      <c r="E975" s="95">
        <v>10</v>
      </c>
      <c r="F975" s="95" t="s">
        <v>996</v>
      </c>
      <c r="G975" s="95"/>
      <c r="H975" s="95"/>
      <c r="I975" s="175" t="s">
        <v>995</v>
      </c>
      <c r="J975" s="176">
        <v>10</v>
      </c>
      <c r="K975" s="175" t="s">
        <v>996</v>
      </c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  <c r="AA975" s="95"/>
      <c r="AB975" s="95"/>
      <c r="AC975" s="95"/>
      <c r="AD975" s="95"/>
      <c r="AE975" s="95"/>
      <c r="AF975" s="95"/>
      <c r="AG975" s="95"/>
      <c r="AH975" s="95"/>
      <c r="AI975" s="95"/>
      <c r="AJ975" s="95"/>
      <c r="AK975" s="95"/>
      <c r="AL975" s="95"/>
      <c r="AM975" s="95"/>
      <c r="AN975" s="95"/>
      <c r="AO975" s="95"/>
      <c r="AP975" s="95"/>
      <c r="AQ975" s="95"/>
      <c r="AR975" s="95"/>
      <c r="AS975" s="95"/>
      <c r="AT975" s="95"/>
      <c r="AU975" s="95"/>
      <c r="AV975" s="95"/>
      <c r="AW975" s="192">
        <f t="shared" si="14"/>
        <v>3000</v>
      </c>
    </row>
    <row r="976" spans="1:49" ht="15.75" x14ac:dyDescent="0.25">
      <c r="A976" s="95">
        <v>961</v>
      </c>
      <c r="B976" s="95" t="s">
        <v>1227</v>
      </c>
      <c r="C976" s="95" t="s">
        <v>1060</v>
      </c>
      <c r="D976" s="95" t="s">
        <v>1061</v>
      </c>
      <c r="E976" s="95">
        <v>1</v>
      </c>
      <c r="F976" s="95" t="s">
        <v>1061</v>
      </c>
      <c r="G976" s="95"/>
      <c r="H976" s="95"/>
      <c r="I976" s="175" t="s">
        <v>1061</v>
      </c>
      <c r="J976" s="176">
        <v>1</v>
      </c>
      <c r="K976" s="175" t="s">
        <v>1061</v>
      </c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  <c r="AA976" s="95"/>
      <c r="AB976" s="95"/>
      <c r="AC976" s="95"/>
      <c r="AD976" s="95"/>
      <c r="AE976" s="95"/>
      <c r="AF976" s="95"/>
      <c r="AG976" s="95"/>
      <c r="AH976" s="95"/>
      <c r="AI976" s="95"/>
      <c r="AJ976" s="95"/>
      <c r="AK976" s="95"/>
      <c r="AL976" s="95"/>
      <c r="AM976" s="95"/>
      <c r="AN976" s="95"/>
      <c r="AO976" s="95"/>
      <c r="AP976" s="95"/>
      <c r="AQ976" s="95"/>
      <c r="AR976" s="95"/>
      <c r="AS976" s="95"/>
      <c r="AT976" s="95"/>
      <c r="AU976" s="95"/>
      <c r="AV976" s="95"/>
      <c r="AW976" s="192">
        <f t="shared" si="14"/>
        <v>5400</v>
      </c>
    </row>
    <row r="977" spans="1:49" ht="15.75" x14ac:dyDescent="0.25">
      <c r="A977" s="95">
        <v>962</v>
      </c>
      <c r="B977" s="95" t="s">
        <v>1227</v>
      </c>
      <c r="C977" s="95" t="s">
        <v>1058</v>
      </c>
      <c r="D977" s="95" t="s">
        <v>1207</v>
      </c>
      <c r="E977" s="95">
        <v>1</v>
      </c>
      <c r="F977" s="95" t="s">
        <v>1207</v>
      </c>
      <c r="G977" s="95"/>
      <c r="H977" s="95"/>
      <c r="I977" s="175" t="s">
        <v>1207</v>
      </c>
      <c r="J977" s="176">
        <v>1</v>
      </c>
      <c r="K977" s="175" t="s">
        <v>1207</v>
      </c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  <c r="AA977" s="95"/>
      <c r="AB977" s="95"/>
      <c r="AC977" s="95"/>
      <c r="AD977" s="95"/>
      <c r="AE977" s="95"/>
      <c r="AF977" s="95"/>
      <c r="AG977" s="95"/>
      <c r="AH977" s="95"/>
      <c r="AI977" s="95"/>
      <c r="AJ977" s="95"/>
      <c r="AK977" s="95"/>
      <c r="AL977" s="95"/>
      <c r="AM977" s="95"/>
      <c r="AN977" s="95"/>
      <c r="AO977" s="95"/>
      <c r="AP977" s="95"/>
      <c r="AQ977" s="95"/>
      <c r="AR977" s="95"/>
      <c r="AS977" s="95"/>
      <c r="AT977" s="95"/>
      <c r="AU977" s="95"/>
      <c r="AV977" s="95"/>
      <c r="AW977" s="192">
        <f t="shared" ref="AW977:AW1040" si="15">I977*J977</f>
        <v>19100</v>
      </c>
    </row>
    <row r="978" spans="1:49" ht="15.75" x14ac:dyDescent="0.25">
      <c r="A978" s="95">
        <v>963</v>
      </c>
      <c r="B978" s="95" t="s">
        <v>1227</v>
      </c>
      <c r="C978" s="95" t="s">
        <v>1016</v>
      </c>
      <c r="D978" s="95" t="s">
        <v>1009</v>
      </c>
      <c r="E978" s="95">
        <v>10</v>
      </c>
      <c r="F978" s="95" t="s">
        <v>1017</v>
      </c>
      <c r="G978" s="95"/>
      <c r="H978" s="95"/>
      <c r="I978" s="175" t="s">
        <v>1009</v>
      </c>
      <c r="J978" s="176">
        <v>10</v>
      </c>
      <c r="K978" s="175" t="s">
        <v>1017</v>
      </c>
      <c r="L978" s="95"/>
      <c r="M978" s="95"/>
      <c r="N978" s="95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  <c r="AA978" s="95"/>
      <c r="AB978" s="95"/>
      <c r="AC978" s="95"/>
      <c r="AD978" s="95"/>
      <c r="AE978" s="95"/>
      <c r="AF978" s="95"/>
      <c r="AG978" s="95"/>
      <c r="AH978" s="95"/>
      <c r="AI978" s="95"/>
      <c r="AJ978" s="95"/>
      <c r="AK978" s="95"/>
      <c r="AL978" s="95"/>
      <c r="AM978" s="95"/>
      <c r="AN978" s="95"/>
      <c r="AO978" s="95"/>
      <c r="AP978" s="95"/>
      <c r="AQ978" s="95"/>
      <c r="AR978" s="95"/>
      <c r="AS978" s="95"/>
      <c r="AT978" s="95"/>
      <c r="AU978" s="95"/>
      <c r="AV978" s="95"/>
      <c r="AW978" s="192">
        <f t="shared" si="15"/>
        <v>5000</v>
      </c>
    </row>
    <row r="979" spans="1:49" ht="15.75" x14ac:dyDescent="0.25">
      <c r="A979" s="95">
        <v>964</v>
      </c>
      <c r="B979" s="95" t="s">
        <v>1227</v>
      </c>
      <c r="C979" s="95" t="s">
        <v>991</v>
      </c>
      <c r="D979" s="95" t="s">
        <v>992</v>
      </c>
      <c r="E979" s="95">
        <v>10</v>
      </c>
      <c r="F979" s="95" t="s">
        <v>993</v>
      </c>
      <c r="G979" s="95"/>
      <c r="H979" s="95"/>
      <c r="I979" s="175" t="s">
        <v>992</v>
      </c>
      <c r="J979" s="176">
        <v>10</v>
      </c>
      <c r="K979" s="175" t="s">
        <v>993</v>
      </c>
      <c r="L979" s="95"/>
      <c r="M979" s="95"/>
      <c r="N979" s="95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  <c r="AA979" s="95"/>
      <c r="AB979" s="95"/>
      <c r="AC979" s="95"/>
      <c r="AD979" s="95"/>
      <c r="AE979" s="95"/>
      <c r="AF979" s="95"/>
      <c r="AG979" s="95"/>
      <c r="AH979" s="95"/>
      <c r="AI979" s="95"/>
      <c r="AJ979" s="95"/>
      <c r="AK979" s="95"/>
      <c r="AL979" s="95"/>
      <c r="AM979" s="95"/>
      <c r="AN979" s="95"/>
      <c r="AO979" s="95"/>
      <c r="AP979" s="95"/>
      <c r="AQ979" s="95"/>
      <c r="AR979" s="95"/>
      <c r="AS979" s="95"/>
      <c r="AT979" s="95"/>
      <c r="AU979" s="95"/>
      <c r="AV979" s="95"/>
      <c r="AW979" s="192">
        <f t="shared" si="15"/>
        <v>29000</v>
      </c>
    </row>
    <row r="980" spans="1:49" ht="15.75" x14ac:dyDescent="0.25">
      <c r="A980" s="95">
        <v>965</v>
      </c>
      <c r="B980" s="95" t="s">
        <v>1227</v>
      </c>
      <c r="C980" s="95" t="s">
        <v>1030</v>
      </c>
      <c r="D980" s="95" t="s">
        <v>1124</v>
      </c>
      <c r="E980" s="95">
        <v>10</v>
      </c>
      <c r="F980" s="95" t="s">
        <v>1234</v>
      </c>
      <c r="G980" s="95"/>
      <c r="H980" s="95"/>
      <c r="I980" s="175" t="s">
        <v>1124</v>
      </c>
      <c r="J980" s="176">
        <v>10</v>
      </c>
      <c r="K980" s="175" t="s">
        <v>1234</v>
      </c>
      <c r="L980" s="95"/>
      <c r="M980" s="95"/>
      <c r="N980" s="95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  <c r="AA980" s="95"/>
      <c r="AB980" s="95"/>
      <c r="AC980" s="95"/>
      <c r="AD980" s="95"/>
      <c r="AE980" s="95"/>
      <c r="AF980" s="95"/>
      <c r="AG980" s="95"/>
      <c r="AH980" s="95"/>
      <c r="AI980" s="95"/>
      <c r="AJ980" s="95"/>
      <c r="AK980" s="95"/>
      <c r="AL980" s="95"/>
      <c r="AM980" s="95"/>
      <c r="AN980" s="95"/>
      <c r="AO980" s="95"/>
      <c r="AP980" s="95"/>
      <c r="AQ980" s="95"/>
      <c r="AR980" s="95"/>
      <c r="AS980" s="95"/>
      <c r="AT980" s="95"/>
      <c r="AU980" s="95"/>
      <c r="AV980" s="95"/>
      <c r="AW980" s="192">
        <f t="shared" si="15"/>
        <v>48000</v>
      </c>
    </row>
    <row r="981" spans="1:49" ht="15.75" x14ac:dyDescent="0.25">
      <c r="A981" s="95">
        <v>966</v>
      </c>
      <c r="B981" s="95" t="s">
        <v>1227</v>
      </c>
      <c r="C981" s="95" t="s">
        <v>1068</v>
      </c>
      <c r="D981" s="95" t="s">
        <v>995</v>
      </c>
      <c r="E981" s="95">
        <v>15</v>
      </c>
      <c r="F981" s="95" t="s">
        <v>1055</v>
      </c>
      <c r="G981" s="95"/>
      <c r="H981" s="95"/>
      <c r="I981" s="175" t="s">
        <v>995</v>
      </c>
      <c r="J981" s="176">
        <v>15</v>
      </c>
      <c r="K981" s="175" t="s">
        <v>1055</v>
      </c>
      <c r="L981" s="95"/>
      <c r="M981" s="95"/>
      <c r="N981" s="95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  <c r="AA981" s="95"/>
      <c r="AB981" s="95"/>
      <c r="AC981" s="95"/>
      <c r="AD981" s="95"/>
      <c r="AE981" s="95"/>
      <c r="AF981" s="95"/>
      <c r="AG981" s="95"/>
      <c r="AH981" s="95"/>
      <c r="AI981" s="95"/>
      <c r="AJ981" s="95"/>
      <c r="AK981" s="95"/>
      <c r="AL981" s="95"/>
      <c r="AM981" s="95"/>
      <c r="AN981" s="95"/>
      <c r="AO981" s="95"/>
      <c r="AP981" s="95"/>
      <c r="AQ981" s="95"/>
      <c r="AR981" s="95"/>
      <c r="AS981" s="95"/>
      <c r="AT981" s="95"/>
      <c r="AU981" s="95"/>
      <c r="AV981" s="95"/>
      <c r="AW981" s="192">
        <f t="shared" si="15"/>
        <v>4500</v>
      </c>
    </row>
    <row r="982" spans="1:49" ht="15.75" x14ac:dyDescent="0.25">
      <c r="A982" s="95">
        <v>967</v>
      </c>
      <c r="B982" s="95" t="s">
        <v>1227</v>
      </c>
      <c r="C982" s="95" t="s">
        <v>1041</v>
      </c>
      <c r="D982" s="95" t="s">
        <v>1235</v>
      </c>
      <c r="E982" s="95">
        <v>1</v>
      </c>
      <c r="F982" s="95" t="s">
        <v>1235</v>
      </c>
      <c r="G982" s="95"/>
      <c r="H982" s="95"/>
      <c r="I982" s="175" t="s">
        <v>1235</v>
      </c>
      <c r="J982" s="176">
        <v>1</v>
      </c>
      <c r="K982" s="175" t="s">
        <v>1235</v>
      </c>
      <c r="L982" s="95"/>
      <c r="M982" s="95"/>
      <c r="N982" s="95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  <c r="AA982" s="95"/>
      <c r="AB982" s="95"/>
      <c r="AC982" s="95"/>
      <c r="AD982" s="95"/>
      <c r="AE982" s="95"/>
      <c r="AF982" s="95"/>
      <c r="AG982" s="95"/>
      <c r="AH982" s="95"/>
      <c r="AI982" s="95"/>
      <c r="AJ982" s="95"/>
      <c r="AK982" s="95"/>
      <c r="AL982" s="95"/>
      <c r="AM982" s="95"/>
      <c r="AN982" s="95"/>
      <c r="AO982" s="95"/>
      <c r="AP982" s="95"/>
      <c r="AQ982" s="95"/>
      <c r="AR982" s="95"/>
      <c r="AS982" s="95"/>
      <c r="AT982" s="95"/>
      <c r="AU982" s="95"/>
      <c r="AV982" s="95"/>
      <c r="AW982" s="192">
        <f t="shared" si="15"/>
        <v>16900</v>
      </c>
    </row>
    <row r="983" spans="1:49" ht="15.75" x14ac:dyDescent="0.25">
      <c r="A983" s="95">
        <v>968</v>
      </c>
      <c r="B983" s="95" t="s">
        <v>1227</v>
      </c>
      <c r="C983" s="95" t="s">
        <v>1030</v>
      </c>
      <c r="D983" s="95" t="s">
        <v>989</v>
      </c>
      <c r="E983" s="95">
        <v>10</v>
      </c>
      <c r="F983" s="95" t="s">
        <v>1172</v>
      </c>
      <c r="G983" s="95"/>
      <c r="H983" s="95"/>
      <c r="I983" s="175" t="s">
        <v>989</v>
      </c>
      <c r="J983" s="176">
        <v>10</v>
      </c>
      <c r="K983" s="175" t="s">
        <v>1172</v>
      </c>
      <c r="L983" s="95"/>
      <c r="M983" s="95"/>
      <c r="N983" s="95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  <c r="AA983" s="95"/>
      <c r="AB983" s="95"/>
      <c r="AC983" s="95"/>
      <c r="AD983" s="95"/>
      <c r="AE983" s="95"/>
      <c r="AF983" s="95"/>
      <c r="AG983" s="95"/>
      <c r="AH983" s="95"/>
      <c r="AI983" s="95"/>
      <c r="AJ983" s="95"/>
      <c r="AK983" s="95"/>
      <c r="AL983" s="95"/>
      <c r="AM983" s="95"/>
      <c r="AN983" s="95"/>
      <c r="AO983" s="95"/>
      <c r="AP983" s="95"/>
      <c r="AQ983" s="95"/>
      <c r="AR983" s="95"/>
      <c r="AS983" s="95"/>
      <c r="AT983" s="95"/>
      <c r="AU983" s="95"/>
      <c r="AV983" s="95"/>
      <c r="AW983" s="192">
        <f t="shared" si="15"/>
        <v>40000</v>
      </c>
    </row>
    <row r="984" spans="1:49" ht="15.75" x14ac:dyDescent="0.25">
      <c r="A984" s="95">
        <v>969</v>
      </c>
      <c r="B984" s="95" t="s">
        <v>1227</v>
      </c>
      <c r="C984" s="95" t="s">
        <v>1074</v>
      </c>
      <c r="D984" s="95" t="s">
        <v>1069</v>
      </c>
      <c r="E984" s="95">
        <v>10</v>
      </c>
      <c r="F984" s="95" t="s">
        <v>1075</v>
      </c>
      <c r="G984" s="95"/>
      <c r="H984" s="95"/>
      <c r="I984" s="175" t="s">
        <v>1069</v>
      </c>
      <c r="J984" s="176">
        <v>10</v>
      </c>
      <c r="K984" s="175" t="s">
        <v>1075</v>
      </c>
      <c r="L984" s="95"/>
      <c r="M984" s="95"/>
      <c r="N984" s="95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  <c r="AA984" s="95"/>
      <c r="AB984" s="95"/>
      <c r="AC984" s="95"/>
      <c r="AD984" s="95"/>
      <c r="AE984" s="95"/>
      <c r="AF984" s="95"/>
      <c r="AG984" s="95"/>
      <c r="AH984" s="95"/>
      <c r="AI984" s="95"/>
      <c r="AJ984" s="95"/>
      <c r="AK984" s="95"/>
      <c r="AL984" s="95"/>
      <c r="AM984" s="95"/>
      <c r="AN984" s="95"/>
      <c r="AO984" s="95"/>
      <c r="AP984" s="95"/>
      <c r="AQ984" s="95"/>
      <c r="AR984" s="95"/>
      <c r="AS984" s="95"/>
      <c r="AT984" s="95"/>
      <c r="AU984" s="95"/>
      <c r="AV984" s="95"/>
      <c r="AW984" s="192">
        <f t="shared" si="15"/>
        <v>18000</v>
      </c>
    </row>
    <row r="985" spans="1:49" ht="15.75" x14ac:dyDescent="0.25">
      <c r="A985" s="95">
        <v>970</v>
      </c>
      <c r="B985" s="95" t="s">
        <v>1227</v>
      </c>
      <c r="C985" s="95" t="s">
        <v>1099</v>
      </c>
      <c r="D985" s="95" t="s">
        <v>995</v>
      </c>
      <c r="E985" s="95">
        <v>10</v>
      </c>
      <c r="F985" s="95" t="s">
        <v>996</v>
      </c>
      <c r="G985" s="95"/>
      <c r="H985" s="95"/>
      <c r="I985" s="175" t="s">
        <v>995</v>
      </c>
      <c r="J985" s="176">
        <v>10</v>
      </c>
      <c r="K985" s="175" t="s">
        <v>996</v>
      </c>
      <c r="L985" s="95"/>
      <c r="M985" s="95"/>
      <c r="N985" s="95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  <c r="AA985" s="95"/>
      <c r="AB985" s="95"/>
      <c r="AC985" s="95"/>
      <c r="AD985" s="95"/>
      <c r="AE985" s="95"/>
      <c r="AF985" s="95"/>
      <c r="AG985" s="95"/>
      <c r="AH985" s="95"/>
      <c r="AI985" s="95"/>
      <c r="AJ985" s="95"/>
      <c r="AK985" s="95"/>
      <c r="AL985" s="95"/>
      <c r="AM985" s="95"/>
      <c r="AN985" s="95"/>
      <c r="AO985" s="95"/>
      <c r="AP985" s="95"/>
      <c r="AQ985" s="95"/>
      <c r="AR985" s="95"/>
      <c r="AS985" s="95"/>
      <c r="AT985" s="95"/>
      <c r="AU985" s="95"/>
      <c r="AV985" s="95"/>
      <c r="AW985" s="192">
        <f t="shared" si="15"/>
        <v>3000</v>
      </c>
    </row>
    <row r="986" spans="1:49" ht="15.75" x14ac:dyDescent="0.25">
      <c r="A986" s="95">
        <v>971</v>
      </c>
      <c r="B986" s="95" t="s">
        <v>1227</v>
      </c>
      <c r="C986" s="95" t="s">
        <v>26</v>
      </c>
      <c r="D986" s="95" t="s">
        <v>1124</v>
      </c>
      <c r="E986" s="95">
        <v>1</v>
      </c>
      <c r="F986" s="95" t="s">
        <v>1124</v>
      </c>
      <c r="G986" s="95"/>
      <c r="H986" s="95"/>
      <c r="I986" s="175" t="s">
        <v>1124</v>
      </c>
      <c r="J986" s="176">
        <v>1</v>
      </c>
      <c r="K986" s="175" t="s">
        <v>1124</v>
      </c>
      <c r="L986" s="95"/>
      <c r="M986" s="95"/>
      <c r="N986" s="95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  <c r="AA986" s="95"/>
      <c r="AB986" s="95"/>
      <c r="AC986" s="95"/>
      <c r="AD986" s="95"/>
      <c r="AE986" s="95"/>
      <c r="AF986" s="95"/>
      <c r="AG986" s="95"/>
      <c r="AH986" s="95"/>
      <c r="AI986" s="95"/>
      <c r="AJ986" s="95"/>
      <c r="AK986" s="95"/>
      <c r="AL986" s="95"/>
      <c r="AM986" s="95"/>
      <c r="AN986" s="95"/>
      <c r="AO986" s="95"/>
      <c r="AP986" s="95"/>
      <c r="AQ986" s="95"/>
      <c r="AR986" s="95"/>
      <c r="AS986" s="95"/>
      <c r="AT986" s="95"/>
      <c r="AU986" s="95"/>
      <c r="AV986" s="95"/>
      <c r="AW986" s="192">
        <f t="shared" si="15"/>
        <v>4800</v>
      </c>
    </row>
    <row r="987" spans="1:49" ht="15.75" x14ac:dyDescent="0.25">
      <c r="A987" s="95">
        <v>972</v>
      </c>
      <c r="B987" s="95" t="s">
        <v>1227</v>
      </c>
      <c r="C987" s="95" t="s">
        <v>1236</v>
      </c>
      <c r="D987" s="95" t="s">
        <v>1048</v>
      </c>
      <c r="E987" s="95">
        <v>10</v>
      </c>
      <c r="F987" s="95" t="s">
        <v>1012</v>
      </c>
      <c r="G987" s="95"/>
      <c r="H987" s="95"/>
      <c r="I987" s="175" t="s">
        <v>1048</v>
      </c>
      <c r="J987" s="176">
        <v>10</v>
      </c>
      <c r="K987" s="175" t="s">
        <v>1012</v>
      </c>
      <c r="L987" s="95"/>
      <c r="M987" s="95"/>
      <c r="N987" s="95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  <c r="AA987" s="95"/>
      <c r="AB987" s="95"/>
      <c r="AC987" s="95"/>
      <c r="AD987" s="95"/>
      <c r="AE987" s="95"/>
      <c r="AF987" s="95"/>
      <c r="AG987" s="95"/>
      <c r="AH987" s="95"/>
      <c r="AI987" s="95"/>
      <c r="AJ987" s="95"/>
      <c r="AK987" s="95"/>
      <c r="AL987" s="95"/>
      <c r="AM987" s="95"/>
      <c r="AN987" s="95"/>
      <c r="AO987" s="95"/>
      <c r="AP987" s="95"/>
      <c r="AQ987" s="95"/>
      <c r="AR987" s="95"/>
      <c r="AS987" s="95"/>
      <c r="AT987" s="95"/>
      <c r="AU987" s="95"/>
      <c r="AV987" s="95"/>
      <c r="AW987" s="192">
        <f t="shared" si="15"/>
        <v>6000</v>
      </c>
    </row>
    <row r="988" spans="1:49" ht="15.75" x14ac:dyDescent="0.25">
      <c r="A988" s="95">
        <v>973</v>
      </c>
      <c r="B988" s="95" t="s">
        <v>1227</v>
      </c>
      <c r="C988" s="95" t="s">
        <v>1236</v>
      </c>
      <c r="D988" s="95" t="s">
        <v>1048</v>
      </c>
      <c r="E988" s="95">
        <v>60</v>
      </c>
      <c r="F988" s="95" t="s">
        <v>1098</v>
      </c>
      <c r="G988" s="95"/>
      <c r="H988" s="95"/>
      <c r="I988" s="175" t="s">
        <v>1048</v>
      </c>
      <c r="J988" s="176">
        <v>60</v>
      </c>
      <c r="K988" s="175" t="s">
        <v>1098</v>
      </c>
      <c r="L988" s="95"/>
      <c r="M988" s="95"/>
      <c r="N988" s="95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  <c r="AA988" s="95"/>
      <c r="AB988" s="95"/>
      <c r="AC988" s="95"/>
      <c r="AD988" s="95"/>
      <c r="AE988" s="95"/>
      <c r="AF988" s="95"/>
      <c r="AG988" s="95"/>
      <c r="AH988" s="95"/>
      <c r="AI988" s="95"/>
      <c r="AJ988" s="95"/>
      <c r="AK988" s="95"/>
      <c r="AL988" s="95"/>
      <c r="AM988" s="95"/>
      <c r="AN988" s="95"/>
      <c r="AO988" s="95"/>
      <c r="AP988" s="95"/>
      <c r="AQ988" s="95"/>
      <c r="AR988" s="95"/>
      <c r="AS988" s="95"/>
      <c r="AT988" s="95"/>
      <c r="AU988" s="95"/>
      <c r="AV988" s="95"/>
      <c r="AW988" s="192">
        <f t="shared" si="15"/>
        <v>36000</v>
      </c>
    </row>
    <row r="989" spans="1:49" ht="15.75" x14ac:dyDescent="0.25">
      <c r="A989" s="95">
        <v>974</v>
      </c>
      <c r="B989" s="95" t="s">
        <v>1227</v>
      </c>
      <c r="C989" s="95" t="s">
        <v>994</v>
      </c>
      <c r="D989" s="95" t="s">
        <v>995</v>
      </c>
      <c r="E989" s="95">
        <v>10</v>
      </c>
      <c r="F989" s="95" t="s">
        <v>996</v>
      </c>
      <c r="G989" s="95"/>
      <c r="H989" s="95"/>
      <c r="I989" s="175" t="s">
        <v>995</v>
      </c>
      <c r="J989" s="176">
        <v>10</v>
      </c>
      <c r="K989" s="175" t="s">
        <v>996</v>
      </c>
      <c r="L989" s="95"/>
      <c r="M989" s="95"/>
      <c r="N989" s="95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  <c r="AA989" s="95"/>
      <c r="AB989" s="95"/>
      <c r="AC989" s="95"/>
      <c r="AD989" s="95"/>
      <c r="AE989" s="95"/>
      <c r="AF989" s="95"/>
      <c r="AG989" s="95"/>
      <c r="AH989" s="95"/>
      <c r="AI989" s="95"/>
      <c r="AJ989" s="95"/>
      <c r="AK989" s="95"/>
      <c r="AL989" s="95"/>
      <c r="AM989" s="95"/>
      <c r="AN989" s="95"/>
      <c r="AO989" s="95"/>
      <c r="AP989" s="95"/>
      <c r="AQ989" s="95"/>
      <c r="AR989" s="95"/>
      <c r="AS989" s="95"/>
      <c r="AT989" s="95"/>
      <c r="AU989" s="95"/>
      <c r="AV989" s="95"/>
      <c r="AW989" s="192">
        <f t="shared" si="15"/>
        <v>3000</v>
      </c>
    </row>
    <row r="990" spans="1:49" ht="15.75" x14ac:dyDescent="0.25">
      <c r="A990" s="95">
        <v>975</v>
      </c>
      <c r="B990" s="95" t="s">
        <v>1227</v>
      </c>
      <c r="C990" s="95" t="s">
        <v>1116</v>
      </c>
      <c r="D990" s="95" t="s">
        <v>1048</v>
      </c>
      <c r="E990" s="95">
        <v>10</v>
      </c>
      <c r="F990" s="95" t="s">
        <v>1012</v>
      </c>
      <c r="G990" s="95"/>
      <c r="H990" s="95"/>
      <c r="I990" s="175" t="s">
        <v>1048</v>
      </c>
      <c r="J990" s="176">
        <v>10</v>
      </c>
      <c r="K990" s="175" t="s">
        <v>1012</v>
      </c>
      <c r="L990" s="95"/>
      <c r="M990" s="95"/>
      <c r="N990" s="95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  <c r="AA990" s="95"/>
      <c r="AB990" s="95"/>
      <c r="AC990" s="95"/>
      <c r="AD990" s="95"/>
      <c r="AE990" s="95"/>
      <c r="AF990" s="95"/>
      <c r="AG990" s="95"/>
      <c r="AH990" s="95"/>
      <c r="AI990" s="95"/>
      <c r="AJ990" s="95"/>
      <c r="AK990" s="95"/>
      <c r="AL990" s="95"/>
      <c r="AM990" s="95"/>
      <c r="AN990" s="95"/>
      <c r="AO990" s="95"/>
      <c r="AP990" s="95"/>
      <c r="AQ990" s="95"/>
      <c r="AR990" s="95"/>
      <c r="AS990" s="95"/>
      <c r="AT990" s="95"/>
      <c r="AU990" s="95"/>
      <c r="AV990" s="95"/>
      <c r="AW990" s="192">
        <f t="shared" si="15"/>
        <v>6000</v>
      </c>
    </row>
    <row r="991" spans="1:49" ht="15.75" x14ac:dyDescent="0.25">
      <c r="A991" s="95">
        <v>976</v>
      </c>
      <c r="B991" s="95" t="s">
        <v>1227</v>
      </c>
      <c r="C991" s="95" t="s">
        <v>1018</v>
      </c>
      <c r="D991" s="95" t="s">
        <v>995</v>
      </c>
      <c r="E991" s="95">
        <v>10</v>
      </c>
      <c r="F991" s="95" t="s">
        <v>996</v>
      </c>
      <c r="G991" s="95"/>
      <c r="H991" s="95"/>
      <c r="I991" s="175" t="s">
        <v>995</v>
      </c>
      <c r="J991" s="176">
        <v>10</v>
      </c>
      <c r="K991" s="175" t="s">
        <v>996</v>
      </c>
      <c r="L991" s="95"/>
      <c r="M991" s="95"/>
      <c r="N991" s="95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  <c r="AA991" s="95"/>
      <c r="AB991" s="95"/>
      <c r="AC991" s="95"/>
      <c r="AD991" s="95"/>
      <c r="AE991" s="95"/>
      <c r="AF991" s="95"/>
      <c r="AG991" s="95"/>
      <c r="AH991" s="95"/>
      <c r="AI991" s="95"/>
      <c r="AJ991" s="95"/>
      <c r="AK991" s="95"/>
      <c r="AL991" s="95"/>
      <c r="AM991" s="95"/>
      <c r="AN991" s="95"/>
      <c r="AO991" s="95"/>
      <c r="AP991" s="95"/>
      <c r="AQ991" s="95"/>
      <c r="AR991" s="95"/>
      <c r="AS991" s="95"/>
      <c r="AT991" s="95"/>
      <c r="AU991" s="95"/>
      <c r="AV991" s="95"/>
      <c r="AW991" s="192">
        <f t="shared" si="15"/>
        <v>3000</v>
      </c>
    </row>
    <row r="992" spans="1:49" ht="15.75" x14ac:dyDescent="0.25">
      <c r="A992" s="95">
        <v>977</v>
      </c>
      <c r="B992" s="95" t="s">
        <v>1227</v>
      </c>
      <c r="C992" s="95" t="s">
        <v>1025</v>
      </c>
      <c r="D992" s="95" t="s">
        <v>1026</v>
      </c>
      <c r="E992" s="95">
        <v>1</v>
      </c>
      <c r="F992" s="95" t="s">
        <v>1026</v>
      </c>
      <c r="G992" s="95"/>
      <c r="H992" s="95"/>
      <c r="I992" s="175" t="s">
        <v>1026</v>
      </c>
      <c r="J992" s="176">
        <v>1</v>
      </c>
      <c r="K992" s="175" t="s">
        <v>1026</v>
      </c>
      <c r="L992" s="95"/>
      <c r="M992" s="95"/>
      <c r="N992" s="95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  <c r="AA992" s="95"/>
      <c r="AB992" s="95"/>
      <c r="AC992" s="95"/>
      <c r="AD992" s="95"/>
      <c r="AE992" s="95"/>
      <c r="AF992" s="95"/>
      <c r="AG992" s="95"/>
      <c r="AH992" s="95"/>
      <c r="AI992" s="95"/>
      <c r="AJ992" s="95"/>
      <c r="AK992" s="95"/>
      <c r="AL992" s="95"/>
      <c r="AM992" s="95"/>
      <c r="AN992" s="95"/>
      <c r="AO992" s="95"/>
      <c r="AP992" s="95"/>
      <c r="AQ992" s="95"/>
      <c r="AR992" s="95"/>
      <c r="AS992" s="95"/>
      <c r="AT992" s="95"/>
      <c r="AU992" s="95"/>
      <c r="AV992" s="95"/>
      <c r="AW992" s="192">
        <f t="shared" si="15"/>
        <v>15700</v>
      </c>
    </row>
    <row r="993" spans="1:49" ht="15.75" x14ac:dyDescent="0.25">
      <c r="A993" s="95">
        <v>978</v>
      </c>
      <c r="B993" s="95" t="s">
        <v>1227</v>
      </c>
      <c r="C993" s="95" t="s">
        <v>1186</v>
      </c>
      <c r="D993" s="95" t="s">
        <v>1187</v>
      </c>
      <c r="E993" s="95">
        <v>5</v>
      </c>
      <c r="F993" s="95" t="s">
        <v>1188</v>
      </c>
      <c r="G993" s="95"/>
      <c r="H993" s="95"/>
      <c r="I993" s="175" t="s">
        <v>1187</v>
      </c>
      <c r="J993" s="176">
        <v>5</v>
      </c>
      <c r="K993" s="175" t="s">
        <v>1188</v>
      </c>
      <c r="L993" s="95"/>
      <c r="M993" s="95"/>
      <c r="N993" s="95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  <c r="AA993" s="95"/>
      <c r="AB993" s="95"/>
      <c r="AC993" s="95"/>
      <c r="AD993" s="95"/>
      <c r="AE993" s="95"/>
      <c r="AF993" s="95"/>
      <c r="AG993" s="95"/>
      <c r="AH993" s="95"/>
      <c r="AI993" s="95"/>
      <c r="AJ993" s="95"/>
      <c r="AK993" s="95"/>
      <c r="AL993" s="95"/>
      <c r="AM993" s="95"/>
      <c r="AN993" s="95"/>
      <c r="AO993" s="95"/>
      <c r="AP993" s="95"/>
      <c r="AQ993" s="95"/>
      <c r="AR993" s="95"/>
      <c r="AS993" s="95"/>
      <c r="AT993" s="95"/>
      <c r="AU993" s="95"/>
      <c r="AV993" s="95"/>
      <c r="AW993" s="192">
        <f t="shared" si="15"/>
        <v>38500</v>
      </c>
    </row>
    <row r="994" spans="1:49" ht="15.75" x14ac:dyDescent="0.25">
      <c r="A994" s="95">
        <v>979</v>
      </c>
      <c r="B994" s="95" t="s">
        <v>1237</v>
      </c>
      <c r="C994" s="95" t="s">
        <v>1003</v>
      </c>
      <c r="D994" s="95" t="s">
        <v>1126</v>
      </c>
      <c r="E994" s="95">
        <v>1</v>
      </c>
      <c r="F994" s="95" t="s">
        <v>1126</v>
      </c>
      <c r="G994" s="95"/>
      <c r="H994" s="95"/>
      <c r="I994" s="175" t="s">
        <v>1126</v>
      </c>
      <c r="J994" s="176">
        <v>1</v>
      </c>
      <c r="K994" s="175" t="s">
        <v>1126</v>
      </c>
      <c r="L994" s="95"/>
      <c r="M994" s="95"/>
      <c r="N994" s="95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  <c r="AA994" s="95"/>
      <c r="AB994" s="95"/>
      <c r="AC994" s="95"/>
      <c r="AD994" s="95"/>
      <c r="AE994" s="95"/>
      <c r="AF994" s="95"/>
      <c r="AG994" s="95"/>
      <c r="AH994" s="95"/>
      <c r="AI994" s="95"/>
      <c r="AJ994" s="95"/>
      <c r="AK994" s="95"/>
      <c r="AL994" s="95"/>
      <c r="AM994" s="95"/>
      <c r="AN994" s="95"/>
      <c r="AO994" s="95"/>
      <c r="AP994" s="95"/>
      <c r="AQ994" s="95"/>
      <c r="AR994" s="95"/>
      <c r="AS994" s="95"/>
      <c r="AT994" s="95"/>
      <c r="AU994" s="95"/>
      <c r="AV994" s="95"/>
      <c r="AW994" s="192">
        <f t="shared" si="15"/>
        <v>23900</v>
      </c>
    </row>
    <row r="995" spans="1:49" ht="15.75" x14ac:dyDescent="0.25">
      <c r="A995" s="95">
        <v>980</v>
      </c>
      <c r="B995" s="95" t="s">
        <v>1237</v>
      </c>
      <c r="C995" s="95" t="s">
        <v>994</v>
      </c>
      <c r="D995" s="95" t="s">
        <v>995</v>
      </c>
      <c r="E995" s="95">
        <v>10</v>
      </c>
      <c r="F995" s="95" t="s">
        <v>996</v>
      </c>
      <c r="G995" s="95"/>
      <c r="H995" s="95"/>
      <c r="I995" s="175" t="s">
        <v>995</v>
      </c>
      <c r="J995" s="176">
        <v>10</v>
      </c>
      <c r="K995" s="175" t="s">
        <v>996</v>
      </c>
      <c r="L995" s="95"/>
      <c r="M995" s="95"/>
      <c r="N995" s="95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  <c r="AA995" s="95"/>
      <c r="AB995" s="95"/>
      <c r="AC995" s="95"/>
      <c r="AD995" s="95"/>
      <c r="AE995" s="95"/>
      <c r="AF995" s="95"/>
      <c r="AG995" s="95"/>
      <c r="AH995" s="95"/>
      <c r="AI995" s="95"/>
      <c r="AJ995" s="95"/>
      <c r="AK995" s="95"/>
      <c r="AL995" s="95"/>
      <c r="AM995" s="95"/>
      <c r="AN995" s="95"/>
      <c r="AO995" s="95"/>
      <c r="AP995" s="95"/>
      <c r="AQ995" s="95"/>
      <c r="AR995" s="95"/>
      <c r="AS995" s="95"/>
      <c r="AT995" s="95"/>
      <c r="AU995" s="95"/>
      <c r="AV995" s="95"/>
      <c r="AW995" s="192">
        <f t="shared" si="15"/>
        <v>3000</v>
      </c>
    </row>
    <row r="996" spans="1:49" ht="15.75" x14ac:dyDescent="0.25">
      <c r="A996" s="95">
        <v>981</v>
      </c>
      <c r="B996" s="95" t="s">
        <v>1237</v>
      </c>
      <c r="C996" s="95" t="s">
        <v>1198</v>
      </c>
      <c r="D996" s="95" t="s">
        <v>1009</v>
      </c>
      <c r="E996" s="95">
        <v>10</v>
      </c>
      <c r="F996" s="95" t="s">
        <v>1017</v>
      </c>
      <c r="G996" s="95"/>
      <c r="H996" s="95"/>
      <c r="I996" s="175" t="s">
        <v>1009</v>
      </c>
      <c r="J996" s="176">
        <v>10</v>
      </c>
      <c r="K996" s="175" t="s">
        <v>1017</v>
      </c>
      <c r="L996" s="95"/>
      <c r="M996" s="95"/>
      <c r="N996" s="95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  <c r="AA996" s="95"/>
      <c r="AB996" s="95"/>
      <c r="AC996" s="95"/>
      <c r="AD996" s="95"/>
      <c r="AE996" s="95"/>
      <c r="AF996" s="95"/>
      <c r="AG996" s="95"/>
      <c r="AH996" s="95"/>
      <c r="AI996" s="95"/>
      <c r="AJ996" s="95"/>
      <c r="AK996" s="95"/>
      <c r="AL996" s="95"/>
      <c r="AM996" s="95"/>
      <c r="AN996" s="95"/>
      <c r="AO996" s="95"/>
      <c r="AP996" s="95"/>
      <c r="AQ996" s="95"/>
      <c r="AR996" s="95"/>
      <c r="AS996" s="95"/>
      <c r="AT996" s="95"/>
      <c r="AU996" s="95"/>
      <c r="AV996" s="95"/>
      <c r="AW996" s="192">
        <f t="shared" si="15"/>
        <v>5000</v>
      </c>
    </row>
    <row r="997" spans="1:49" ht="15.75" x14ac:dyDescent="0.25">
      <c r="A997" s="95">
        <v>982</v>
      </c>
      <c r="B997" s="95" t="s">
        <v>1237</v>
      </c>
      <c r="C997" s="95" t="s">
        <v>1016</v>
      </c>
      <c r="D997" s="95" t="s">
        <v>1009</v>
      </c>
      <c r="E997" s="95">
        <v>10</v>
      </c>
      <c r="F997" s="95" t="s">
        <v>1017</v>
      </c>
      <c r="G997" s="95"/>
      <c r="H997" s="95"/>
      <c r="I997" s="175" t="s">
        <v>1009</v>
      </c>
      <c r="J997" s="176">
        <v>10</v>
      </c>
      <c r="K997" s="175" t="s">
        <v>1017</v>
      </c>
      <c r="L997" s="95"/>
      <c r="M997" s="95"/>
      <c r="N997" s="95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  <c r="AA997" s="95"/>
      <c r="AB997" s="95"/>
      <c r="AC997" s="95"/>
      <c r="AD997" s="95"/>
      <c r="AE997" s="95"/>
      <c r="AF997" s="95"/>
      <c r="AG997" s="95"/>
      <c r="AH997" s="95"/>
      <c r="AI997" s="95"/>
      <c r="AJ997" s="95"/>
      <c r="AK997" s="95"/>
      <c r="AL997" s="95"/>
      <c r="AM997" s="95"/>
      <c r="AN997" s="95"/>
      <c r="AO997" s="95"/>
      <c r="AP997" s="95"/>
      <c r="AQ997" s="95"/>
      <c r="AR997" s="95"/>
      <c r="AS997" s="95"/>
      <c r="AT997" s="95"/>
      <c r="AU997" s="95"/>
      <c r="AV997" s="95"/>
      <c r="AW997" s="192">
        <f t="shared" si="15"/>
        <v>5000</v>
      </c>
    </row>
    <row r="998" spans="1:49" ht="15.75" x14ac:dyDescent="0.25">
      <c r="A998" s="95">
        <v>983</v>
      </c>
      <c r="B998" s="95" t="s">
        <v>1237</v>
      </c>
      <c r="C998" s="95" t="s">
        <v>778</v>
      </c>
      <c r="D998" s="95" t="s">
        <v>1043</v>
      </c>
      <c r="E998" s="95">
        <v>15</v>
      </c>
      <c r="F998" s="95" t="s">
        <v>1092</v>
      </c>
      <c r="G998" s="95"/>
      <c r="H998" s="95"/>
      <c r="I998" s="175" t="s">
        <v>1043</v>
      </c>
      <c r="J998" s="176">
        <v>15</v>
      </c>
      <c r="K998" s="175" t="s">
        <v>1092</v>
      </c>
      <c r="L998" s="95"/>
      <c r="M998" s="95"/>
      <c r="N998" s="95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  <c r="AA998" s="95"/>
      <c r="AB998" s="95"/>
      <c r="AC998" s="95"/>
      <c r="AD998" s="95"/>
      <c r="AE998" s="95"/>
      <c r="AF998" s="95"/>
      <c r="AG998" s="95"/>
      <c r="AH998" s="95"/>
      <c r="AI998" s="95"/>
      <c r="AJ998" s="95"/>
      <c r="AK998" s="95"/>
      <c r="AL998" s="95"/>
      <c r="AM998" s="95"/>
      <c r="AN998" s="95"/>
      <c r="AO998" s="95"/>
      <c r="AP998" s="95"/>
      <c r="AQ998" s="95"/>
      <c r="AR998" s="95"/>
      <c r="AS998" s="95"/>
      <c r="AT998" s="95"/>
      <c r="AU998" s="95"/>
      <c r="AV998" s="95"/>
      <c r="AW998" s="192">
        <f t="shared" si="15"/>
        <v>13500</v>
      </c>
    </row>
    <row r="999" spans="1:49" ht="15.75" x14ac:dyDescent="0.25">
      <c r="A999" s="95">
        <v>984</v>
      </c>
      <c r="B999" s="95" t="s">
        <v>1237</v>
      </c>
      <c r="C999" s="95" t="s">
        <v>994</v>
      </c>
      <c r="D999" s="95" t="s">
        <v>995</v>
      </c>
      <c r="E999" s="95">
        <v>10</v>
      </c>
      <c r="F999" s="95" t="s">
        <v>996</v>
      </c>
      <c r="G999" s="95"/>
      <c r="H999" s="95"/>
      <c r="I999" s="175" t="s">
        <v>995</v>
      </c>
      <c r="J999" s="176">
        <v>10</v>
      </c>
      <c r="K999" s="175" t="s">
        <v>996</v>
      </c>
      <c r="L999" s="95"/>
      <c r="M999" s="95"/>
      <c r="N999" s="95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  <c r="AA999" s="95"/>
      <c r="AB999" s="95"/>
      <c r="AC999" s="95"/>
      <c r="AD999" s="95"/>
      <c r="AE999" s="95"/>
      <c r="AF999" s="95"/>
      <c r="AG999" s="95"/>
      <c r="AH999" s="95"/>
      <c r="AI999" s="95"/>
      <c r="AJ999" s="95"/>
      <c r="AK999" s="95"/>
      <c r="AL999" s="95"/>
      <c r="AM999" s="95"/>
      <c r="AN999" s="95"/>
      <c r="AO999" s="95"/>
      <c r="AP999" s="95"/>
      <c r="AQ999" s="95"/>
      <c r="AR999" s="95"/>
      <c r="AS999" s="95"/>
      <c r="AT999" s="95"/>
      <c r="AU999" s="95"/>
      <c r="AV999" s="95"/>
      <c r="AW999" s="192">
        <f t="shared" si="15"/>
        <v>3000</v>
      </c>
    </row>
    <row r="1000" spans="1:49" ht="15.75" x14ac:dyDescent="0.25">
      <c r="A1000" s="95">
        <v>985</v>
      </c>
      <c r="B1000" s="95" t="s">
        <v>1237</v>
      </c>
      <c r="C1000" s="95" t="s">
        <v>997</v>
      </c>
      <c r="D1000" s="95" t="s">
        <v>995</v>
      </c>
      <c r="E1000" s="95">
        <v>10</v>
      </c>
      <c r="F1000" s="95" t="s">
        <v>996</v>
      </c>
      <c r="G1000" s="95"/>
      <c r="H1000" s="95"/>
      <c r="I1000" s="175" t="s">
        <v>995</v>
      </c>
      <c r="J1000" s="176">
        <v>10</v>
      </c>
      <c r="K1000" s="175" t="s">
        <v>996</v>
      </c>
      <c r="L1000" s="95"/>
      <c r="M1000" s="95"/>
      <c r="N1000" s="95"/>
      <c r="O1000" s="95"/>
      <c r="P1000" s="95"/>
      <c r="Q1000" s="95"/>
      <c r="R1000" s="95"/>
      <c r="S1000" s="95"/>
      <c r="T1000" s="95"/>
      <c r="U1000" s="95"/>
      <c r="V1000" s="95"/>
      <c r="W1000" s="95"/>
      <c r="X1000" s="95"/>
      <c r="Y1000" s="95"/>
      <c r="Z1000" s="95"/>
      <c r="AA1000" s="95"/>
      <c r="AB1000" s="95"/>
      <c r="AC1000" s="95"/>
      <c r="AD1000" s="95"/>
      <c r="AE1000" s="95"/>
      <c r="AF1000" s="95"/>
      <c r="AG1000" s="95"/>
      <c r="AH1000" s="95"/>
      <c r="AI1000" s="95"/>
      <c r="AJ1000" s="95"/>
      <c r="AK1000" s="95"/>
      <c r="AL1000" s="95"/>
      <c r="AM1000" s="95"/>
      <c r="AN1000" s="95"/>
      <c r="AO1000" s="95"/>
      <c r="AP1000" s="95"/>
      <c r="AQ1000" s="95"/>
      <c r="AR1000" s="95"/>
      <c r="AS1000" s="95"/>
      <c r="AT1000" s="95"/>
      <c r="AU1000" s="95"/>
      <c r="AV1000" s="95"/>
      <c r="AW1000" s="192">
        <f t="shared" si="15"/>
        <v>3000</v>
      </c>
    </row>
    <row r="1001" spans="1:49" ht="15.75" x14ac:dyDescent="0.25">
      <c r="A1001" s="95">
        <v>986</v>
      </c>
      <c r="B1001" s="95" t="s">
        <v>1237</v>
      </c>
      <c r="C1001" s="95" t="s">
        <v>1049</v>
      </c>
      <c r="D1001" s="95" t="s">
        <v>1238</v>
      </c>
      <c r="E1001" s="95">
        <v>1</v>
      </c>
      <c r="F1001" s="95" t="s">
        <v>1238</v>
      </c>
      <c r="G1001" s="95"/>
      <c r="H1001" s="95"/>
      <c r="I1001" s="175" t="s">
        <v>1238</v>
      </c>
      <c r="J1001" s="176">
        <v>1</v>
      </c>
      <c r="K1001" s="175" t="s">
        <v>1238</v>
      </c>
      <c r="L1001" s="95"/>
      <c r="M1001" s="95"/>
      <c r="N1001" s="95"/>
      <c r="O1001" s="95"/>
      <c r="P1001" s="95"/>
      <c r="Q1001" s="95"/>
      <c r="R1001" s="95"/>
      <c r="S1001" s="95"/>
      <c r="T1001" s="95"/>
      <c r="U1001" s="95"/>
      <c r="V1001" s="95"/>
      <c r="W1001" s="95"/>
      <c r="X1001" s="95"/>
      <c r="Y1001" s="95"/>
      <c r="Z1001" s="95"/>
      <c r="AA1001" s="95"/>
      <c r="AB1001" s="95"/>
      <c r="AC1001" s="95"/>
      <c r="AD1001" s="95"/>
      <c r="AE1001" s="95"/>
      <c r="AF1001" s="95"/>
      <c r="AG1001" s="95"/>
      <c r="AH1001" s="95"/>
      <c r="AI1001" s="95"/>
      <c r="AJ1001" s="95"/>
      <c r="AK1001" s="95"/>
      <c r="AL1001" s="95"/>
      <c r="AM1001" s="95"/>
      <c r="AN1001" s="95"/>
      <c r="AO1001" s="95"/>
      <c r="AP1001" s="95"/>
      <c r="AQ1001" s="95"/>
      <c r="AR1001" s="95"/>
      <c r="AS1001" s="95"/>
      <c r="AT1001" s="95"/>
      <c r="AU1001" s="95"/>
      <c r="AV1001" s="95"/>
      <c r="AW1001" s="192">
        <f t="shared" si="15"/>
        <v>13800</v>
      </c>
    </row>
    <row r="1002" spans="1:49" ht="15.75" x14ac:dyDescent="0.25">
      <c r="A1002" s="95">
        <v>987</v>
      </c>
      <c r="B1002" s="95" t="s">
        <v>1237</v>
      </c>
      <c r="C1002" s="95" t="s">
        <v>1128</v>
      </c>
      <c r="D1002" s="95" t="s">
        <v>1129</v>
      </c>
      <c r="E1002" s="95">
        <v>1</v>
      </c>
      <c r="F1002" s="95" t="s">
        <v>1129</v>
      </c>
      <c r="G1002" s="95"/>
      <c r="H1002" s="95"/>
      <c r="I1002" s="175" t="s">
        <v>1129</v>
      </c>
      <c r="J1002" s="176">
        <v>1</v>
      </c>
      <c r="K1002" s="175" t="s">
        <v>1129</v>
      </c>
      <c r="L1002" s="95"/>
      <c r="M1002" s="95"/>
      <c r="N1002" s="95"/>
      <c r="O1002" s="95"/>
      <c r="P1002" s="95"/>
      <c r="Q1002" s="95"/>
      <c r="R1002" s="95"/>
      <c r="S1002" s="95"/>
      <c r="T1002" s="95"/>
      <c r="U1002" s="95"/>
      <c r="V1002" s="95"/>
      <c r="W1002" s="95"/>
      <c r="X1002" s="95"/>
      <c r="Y1002" s="95"/>
      <c r="Z1002" s="95"/>
      <c r="AA1002" s="95"/>
      <c r="AB1002" s="95"/>
      <c r="AC1002" s="95"/>
      <c r="AD1002" s="95"/>
      <c r="AE1002" s="95"/>
      <c r="AF1002" s="95"/>
      <c r="AG1002" s="95"/>
      <c r="AH1002" s="95"/>
      <c r="AI1002" s="95"/>
      <c r="AJ1002" s="95"/>
      <c r="AK1002" s="95"/>
      <c r="AL1002" s="95"/>
      <c r="AM1002" s="95"/>
      <c r="AN1002" s="95"/>
      <c r="AO1002" s="95"/>
      <c r="AP1002" s="95"/>
      <c r="AQ1002" s="95"/>
      <c r="AR1002" s="95"/>
      <c r="AS1002" s="95"/>
      <c r="AT1002" s="95"/>
      <c r="AU1002" s="95"/>
      <c r="AV1002" s="95"/>
      <c r="AW1002" s="192">
        <f t="shared" si="15"/>
        <v>13000</v>
      </c>
    </row>
    <row r="1003" spans="1:49" ht="15.75" x14ac:dyDescent="0.25">
      <c r="A1003" s="95">
        <v>988</v>
      </c>
      <c r="B1003" s="95" t="s">
        <v>1237</v>
      </c>
      <c r="C1003" s="95" t="s">
        <v>1013</v>
      </c>
      <c r="D1003" s="95" t="s">
        <v>1014</v>
      </c>
      <c r="E1003" s="95">
        <v>10</v>
      </c>
      <c r="F1003" s="95" t="s">
        <v>1015</v>
      </c>
      <c r="G1003" s="95"/>
      <c r="H1003" s="95"/>
      <c r="I1003" s="175" t="s">
        <v>1014</v>
      </c>
      <c r="J1003" s="176">
        <v>10</v>
      </c>
      <c r="K1003" s="175" t="s">
        <v>1015</v>
      </c>
      <c r="L1003" s="95"/>
      <c r="M1003" s="95"/>
      <c r="N1003" s="95"/>
      <c r="O1003" s="95"/>
      <c r="P1003" s="95"/>
      <c r="Q1003" s="95"/>
      <c r="R1003" s="95"/>
      <c r="S1003" s="95"/>
      <c r="T1003" s="95"/>
      <c r="U1003" s="95"/>
      <c r="V1003" s="95"/>
      <c r="W1003" s="95"/>
      <c r="X1003" s="95"/>
      <c r="Y1003" s="95"/>
      <c r="Z1003" s="95"/>
      <c r="AA1003" s="95"/>
      <c r="AB1003" s="95"/>
      <c r="AC1003" s="95"/>
      <c r="AD1003" s="95"/>
      <c r="AE1003" s="95"/>
      <c r="AF1003" s="95"/>
      <c r="AG1003" s="95"/>
      <c r="AH1003" s="95"/>
      <c r="AI1003" s="95"/>
      <c r="AJ1003" s="95"/>
      <c r="AK1003" s="95"/>
      <c r="AL1003" s="95"/>
      <c r="AM1003" s="95"/>
      <c r="AN1003" s="95"/>
      <c r="AO1003" s="95"/>
      <c r="AP1003" s="95"/>
      <c r="AQ1003" s="95"/>
      <c r="AR1003" s="95"/>
      <c r="AS1003" s="95"/>
      <c r="AT1003" s="95"/>
      <c r="AU1003" s="95"/>
      <c r="AV1003" s="95"/>
      <c r="AW1003" s="192">
        <f t="shared" si="15"/>
        <v>25000</v>
      </c>
    </row>
    <row r="1004" spans="1:49" ht="15.75" x14ac:dyDescent="0.25">
      <c r="A1004" s="95">
        <v>989</v>
      </c>
      <c r="B1004" s="95" t="s">
        <v>1237</v>
      </c>
      <c r="C1004" s="95" t="s">
        <v>1016</v>
      </c>
      <c r="D1004" s="95" t="s">
        <v>1009</v>
      </c>
      <c r="E1004" s="95">
        <v>10</v>
      </c>
      <c r="F1004" s="95" t="s">
        <v>1017</v>
      </c>
      <c r="G1004" s="95"/>
      <c r="H1004" s="95"/>
      <c r="I1004" s="175" t="s">
        <v>1009</v>
      </c>
      <c r="J1004" s="176">
        <v>10</v>
      </c>
      <c r="K1004" s="175" t="s">
        <v>1017</v>
      </c>
      <c r="L1004" s="95"/>
      <c r="M1004" s="95"/>
      <c r="N1004" s="95"/>
      <c r="O1004" s="95"/>
      <c r="P1004" s="95"/>
      <c r="Q1004" s="95"/>
      <c r="R1004" s="95"/>
      <c r="S1004" s="95"/>
      <c r="T1004" s="95"/>
      <c r="U1004" s="95"/>
      <c r="V1004" s="95"/>
      <c r="W1004" s="95"/>
      <c r="X1004" s="95"/>
      <c r="Y1004" s="95"/>
      <c r="Z1004" s="95"/>
      <c r="AA1004" s="95"/>
      <c r="AB1004" s="95"/>
      <c r="AC1004" s="95"/>
      <c r="AD1004" s="95"/>
      <c r="AE1004" s="95"/>
      <c r="AF1004" s="95"/>
      <c r="AG1004" s="95"/>
      <c r="AH1004" s="95"/>
      <c r="AI1004" s="95"/>
      <c r="AJ1004" s="95"/>
      <c r="AK1004" s="95"/>
      <c r="AL1004" s="95"/>
      <c r="AM1004" s="95"/>
      <c r="AN1004" s="95"/>
      <c r="AO1004" s="95"/>
      <c r="AP1004" s="95"/>
      <c r="AQ1004" s="95"/>
      <c r="AR1004" s="95"/>
      <c r="AS1004" s="95"/>
      <c r="AT1004" s="95"/>
      <c r="AU1004" s="95"/>
      <c r="AV1004" s="95"/>
      <c r="AW1004" s="192">
        <f t="shared" si="15"/>
        <v>5000</v>
      </c>
    </row>
    <row r="1005" spans="1:49" ht="15.75" x14ac:dyDescent="0.25">
      <c r="A1005" s="95">
        <v>990</v>
      </c>
      <c r="B1005" s="95" t="s">
        <v>1237</v>
      </c>
      <c r="C1005" s="95" t="s">
        <v>1239</v>
      </c>
      <c r="D1005" s="95" t="s">
        <v>1048</v>
      </c>
      <c r="E1005" s="95">
        <v>10</v>
      </c>
      <c r="F1005" s="95" t="s">
        <v>1012</v>
      </c>
      <c r="G1005" s="95"/>
      <c r="H1005" s="95"/>
      <c r="I1005" s="175" t="s">
        <v>1048</v>
      </c>
      <c r="J1005" s="176">
        <v>10</v>
      </c>
      <c r="K1005" s="175" t="s">
        <v>1012</v>
      </c>
      <c r="L1005" s="95"/>
      <c r="M1005" s="95"/>
      <c r="N1005" s="95"/>
      <c r="O1005" s="95"/>
      <c r="P1005" s="95"/>
      <c r="Q1005" s="95"/>
      <c r="R1005" s="95"/>
      <c r="S1005" s="95"/>
      <c r="T1005" s="95"/>
      <c r="U1005" s="95"/>
      <c r="V1005" s="95"/>
      <c r="W1005" s="95"/>
      <c r="X1005" s="95"/>
      <c r="Y1005" s="95"/>
      <c r="Z1005" s="95"/>
      <c r="AA1005" s="95"/>
      <c r="AB1005" s="95"/>
      <c r="AC1005" s="95"/>
      <c r="AD1005" s="95"/>
      <c r="AE1005" s="95"/>
      <c r="AF1005" s="95"/>
      <c r="AG1005" s="95"/>
      <c r="AH1005" s="95"/>
      <c r="AI1005" s="95"/>
      <c r="AJ1005" s="95"/>
      <c r="AK1005" s="95"/>
      <c r="AL1005" s="95"/>
      <c r="AM1005" s="95"/>
      <c r="AN1005" s="95"/>
      <c r="AO1005" s="95"/>
      <c r="AP1005" s="95"/>
      <c r="AQ1005" s="95"/>
      <c r="AR1005" s="95"/>
      <c r="AS1005" s="95"/>
      <c r="AT1005" s="95"/>
      <c r="AU1005" s="95"/>
      <c r="AV1005" s="95"/>
      <c r="AW1005" s="192">
        <f t="shared" si="15"/>
        <v>6000</v>
      </c>
    </row>
    <row r="1006" spans="1:49" ht="15.75" x14ac:dyDescent="0.25">
      <c r="A1006" s="95">
        <v>991</v>
      </c>
      <c r="B1006" s="95" t="s">
        <v>1237</v>
      </c>
      <c r="C1006" s="95" t="s">
        <v>990</v>
      </c>
      <c r="D1006" s="95" t="s">
        <v>988</v>
      </c>
      <c r="E1006" s="95">
        <v>10</v>
      </c>
      <c r="F1006" s="95" t="s">
        <v>989</v>
      </c>
      <c r="G1006" s="95"/>
      <c r="H1006" s="95"/>
      <c r="I1006" s="175" t="s">
        <v>988</v>
      </c>
      <c r="J1006" s="176">
        <v>10</v>
      </c>
      <c r="K1006" s="175" t="s">
        <v>989</v>
      </c>
      <c r="L1006" s="95"/>
      <c r="M1006" s="95"/>
      <c r="N1006" s="95"/>
      <c r="O1006" s="95"/>
      <c r="P1006" s="95"/>
      <c r="Q1006" s="95"/>
      <c r="R1006" s="95"/>
      <c r="S1006" s="95"/>
      <c r="T1006" s="95"/>
      <c r="U1006" s="95"/>
      <c r="V1006" s="95"/>
      <c r="W1006" s="95"/>
      <c r="X1006" s="95"/>
      <c r="Y1006" s="95"/>
      <c r="Z1006" s="95"/>
      <c r="AA1006" s="95"/>
      <c r="AB1006" s="95"/>
      <c r="AC1006" s="95"/>
      <c r="AD1006" s="95"/>
      <c r="AE1006" s="95"/>
      <c r="AF1006" s="95"/>
      <c r="AG1006" s="95"/>
      <c r="AH1006" s="95"/>
      <c r="AI1006" s="95"/>
      <c r="AJ1006" s="95"/>
      <c r="AK1006" s="95"/>
      <c r="AL1006" s="95"/>
      <c r="AM1006" s="95"/>
      <c r="AN1006" s="95"/>
      <c r="AO1006" s="95"/>
      <c r="AP1006" s="95"/>
      <c r="AQ1006" s="95"/>
      <c r="AR1006" s="95"/>
      <c r="AS1006" s="95"/>
      <c r="AT1006" s="95"/>
      <c r="AU1006" s="95"/>
      <c r="AV1006" s="95"/>
      <c r="AW1006" s="192">
        <f t="shared" si="15"/>
        <v>4000</v>
      </c>
    </row>
    <row r="1007" spans="1:49" ht="15.75" x14ac:dyDescent="0.25">
      <c r="A1007" s="95">
        <v>992</v>
      </c>
      <c r="B1007" s="95" t="s">
        <v>1237</v>
      </c>
      <c r="C1007" s="95" t="s">
        <v>1034</v>
      </c>
      <c r="D1007" s="95" t="s">
        <v>1027</v>
      </c>
      <c r="E1007" s="95">
        <v>10</v>
      </c>
      <c r="F1007" s="95" t="s">
        <v>1010</v>
      </c>
      <c r="G1007" s="95"/>
      <c r="H1007" s="95"/>
      <c r="I1007" s="175" t="s">
        <v>1027</v>
      </c>
      <c r="J1007" s="176">
        <v>10</v>
      </c>
      <c r="K1007" s="175" t="s">
        <v>1010</v>
      </c>
      <c r="L1007" s="95"/>
      <c r="M1007" s="95"/>
      <c r="N1007" s="95"/>
      <c r="O1007" s="95"/>
      <c r="P1007" s="95"/>
      <c r="Q1007" s="95"/>
      <c r="R1007" s="95"/>
      <c r="S1007" s="95"/>
      <c r="T1007" s="95"/>
      <c r="U1007" s="95"/>
      <c r="V1007" s="95"/>
      <c r="W1007" s="95"/>
      <c r="X1007" s="95"/>
      <c r="Y1007" s="95"/>
      <c r="Z1007" s="95"/>
      <c r="AA1007" s="95"/>
      <c r="AB1007" s="95"/>
      <c r="AC1007" s="95"/>
      <c r="AD1007" s="95"/>
      <c r="AE1007" s="95"/>
      <c r="AF1007" s="95"/>
      <c r="AG1007" s="95"/>
      <c r="AH1007" s="95"/>
      <c r="AI1007" s="95"/>
      <c r="AJ1007" s="95"/>
      <c r="AK1007" s="95"/>
      <c r="AL1007" s="95"/>
      <c r="AM1007" s="95"/>
      <c r="AN1007" s="95"/>
      <c r="AO1007" s="95"/>
      <c r="AP1007" s="95"/>
      <c r="AQ1007" s="95"/>
      <c r="AR1007" s="95"/>
      <c r="AS1007" s="95"/>
      <c r="AT1007" s="95"/>
      <c r="AU1007" s="95"/>
      <c r="AV1007" s="95"/>
      <c r="AW1007" s="192">
        <f t="shared" si="15"/>
        <v>15000</v>
      </c>
    </row>
    <row r="1008" spans="1:49" ht="15.75" x14ac:dyDescent="0.25">
      <c r="A1008" s="95">
        <v>993</v>
      </c>
      <c r="B1008" s="95" t="s">
        <v>1237</v>
      </c>
      <c r="C1008" s="95" t="s">
        <v>1030</v>
      </c>
      <c r="D1008" s="95" t="s">
        <v>989</v>
      </c>
      <c r="E1008" s="95">
        <v>10</v>
      </c>
      <c r="F1008" s="95" t="s">
        <v>1172</v>
      </c>
      <c r="G1008" s="95"/>
      <c r="H1008" s="95"/>
      <c r="I1008" s="175" t="s">
        <v>989</v>
      </c>
      <c r="J1008" s="176">
        <v>10</v>
      </c>
      <c r="K1008" s="175" t="s">
        <v>1172</v>
      </c>
      <c r="L1008" s="95"/>
      <c r="M1008" s="95"/>
      <c r="N1008" s="95"/>
      <c r="O1008" s="95"/>
      <c r="P1008" s="95"/>
      <c r="Q1008" s="95"/>
      <c r="R1008" s="95"/>
      <c r="S1008" s="95"/>
      <c r="T1008" s="95"/>
      <c r="U1008" s="95"/>
      <c r="V1008" s="95"/>
      <c r="W1008" s="95"/>
      <c r="X1008" s="95"/>
      <c r="Y1008" s="95"/>
      <c r="Z1008" s="95"/>
      <c r="AA1008" s="95"/>
      <c r="AB1008" s="95"/>
      <c r="AC1008" s="95"/>
      <c r="AD1008" s="95"/>
      <c r="AE1008" s="95"/>
      <c r="AF1008" s="95"/>
      <c r="AG1008" s="95"/>
      <c r="AH1008" s="95"/>
      <c r="AI1008" s="95"/>
      <c r="AJ1008" s="95"/>
      <c r="AK1008" s="95"/>
      <c r="AL1008" s="95"/>
      <c r="AM1008" s="95"/>
      <c r="AN1008" s="95"/>
      <c r="AO1008" s="95"/>
      <c r="AP1008" s="95"/>
      <c r="AQ1008" s="95"/>
      <c r="AR1008" s="95"/>
      <c r="AS1008" s="95"/>
      <c r="AT1008" s="95"/>
      <c r="AU1008" s="95"/>
      <c r="AV1008" s="95"/>
      <c r="AW1008" s="192">
        <f t="shared" si="15"/>
        <v>40000</v>
      </c>
    </row>
    <row r="1009" spans="1:49" ht="15.75" x14ac:dyDescent="0.25">
      <c r="A1009" s="95">
        <v>994</v>
      </c>
      <c r="B1009" s="95" t="s">
        <v>1237</v>
      </c>
      <c r="C1009" s="95" t="s">
        <v>990</v>
      </c>
      <c r="D1009" s="95" t="s">
        <v>988</v>
      </c>
      <c r="E1009" s="95">
        <v>10</v>
      </c>
      <c r="F1009" s="95" t="s">
        <v>989</v>
      </c>
      <c r="G1009" s="95"/>
      <c r="H1009" s="95"/>
      <c r="I1009" s="175" t="s">
        <v>988</v>
      </c>
      <c r="J1009" s="176">
        <v>10</v>
      </c>
      <c r="K1009" s="175" t="s">
        <v>989</v>
      </c>
      <c r="L1009" s="95"/>
      <c r="M1009" s="95"/>
      <c r="N1009" s="95"/>
      <c r="O1009" s="95"/>
      <c r="P1009" s="95"/>
      <c r="Q1009" s="95"/>
      <c r="R1009" s="95"/>
      <c r="S1009" s="95"/>
      <c r="T1009" s="95"/>
      <c r="U1009" s="95"/>
      <c r="V1009" s="95"/>
      <c r="W1009" s="95"/>
      <c r="X1009" s="95"/>
      <c r="Y1009" s="95"/>
      <c r="Z1009" s="95"/>
      <c r="AA1009" s="95"/>
      <c r="AB1009" s="95"/>
      <c r="AC1009" s="95"/>
      <c r="AD1009" s="95"/>
      <c r="AE1009" s="95"/>
      <c r="AF1009" s="95"/>
      <c r="AG1009" s="95"/>
      <c r="AH1009" s="95"/>
      <c r="AI1009" s="95"/>
      <c r="AJ1009" s="95"/>
      <c r="AK1009" s="95"/>
      <c r="AL1009" s="95"/>
      <c r="AM1009" s="95"/>
      <c r="AN1009" s="95"/>
      <c r="AO1009" s="95"/>
      <c r="AP1009" s="95"/>
      <c r="AQ1009" s="95"/>
      <c r="AR1009" s="95"/>
      <c r="AS1009" s="95"/>
      <c r="AT1009" s="95"/>
      <c r="AU1009" s="95"/>
      <c r="AV1009" s="95"/>
      <c r="AW1009" s="192">
        <f t="shared" si="15"/>
        <v>4000</v>
      </c>
    </row>
    <row r="1010" spans="1:49" ht="15.75" x14ac:dyDescent="0.25">
      <c r="A1010" s="95">
        <v>995</v>
      </c>
      <c r="B1010" s="95" t="s">
        <v>1237</v>
      </c>
      <c r="C1010" s="95" t="s">
        <v>990</v>
      </c>
      <c r="D1010" s="95" t="s">
        <v>988</v>
      </c>
      <c r="E1010" s="95">
        <v>10</v>
      </c>
      <c r="F1010" s="95" t="s">
        <v>989</v>
      </c>
      <c r="G1010" s="95"/>
      <c r="H1010" s="95"/>
      <c r="I1010" s="175" t="s">
        <v>988</v>
      </c>
      <c r="J1010" s="176">
        <v>10</v>
      </c>
      <c r="K1010" s="175" t="s">
        <v>989</v>
      </c>
      <c r="L1010" s="95"/>
      <c r="M1010" s="95"/>
      <c r="N1010" s="95"/>
      <c r="O1010" s="95"/>
      <c r="P1010" s="95"/>
      <c r="Q1010" s="95"/>
      <c r="R1010" s="95"/>
      <c r="S1010" s="95"/>
      <c r="T1010" s="95"/>
      <c r="U1010" s="95"/>
      <c r="V1010" s="95"/>
      <c r="W1010" s="95"/>
      <c r="X1010" s="95"/>
      <c r="Y1010" s="95"/>
      <c r="Z1010" s="95"/>
      <c r="AA1010" s="95"/>
      <c r="AB1010" s="95"/>
      <c r="AC1010" s="95"/>
      <c r="AD1010" s="95"/>
      <c r="AE1010" s="95"/>
      <c r="AF1010" s="95"/>
      <c r="AG1010" s="95"/>
      <c r="AH1010" s="95"/>
      <c r="AI1010" s="95"/>
      <c r="AJ1010" s="95"/>
      <c r="AK1010" s="95"/>
      <c r="AL1010" s="95"/>
      <c r="AM1010" s="95"/>
      <c r="AN1010" s="95"/>
      <c r="AO1010" s="95"/>
      <c r="AP1010" s="95"/>
      <c r="AQ1010" s="95"/>
      <c r="AR1010" s="95"/>
      <c r="AS1010" s="95"/>
      <c r="AT1010" s="95"/>
      <c r="AU1010" s="95"/>
      <c r="AV1010" s="95"/>
      <c r="AW1010" s="192">
        <f t="shared" si="15"/>
        <v>4000</v>
      </c>
    </row>
    <row r="1011" spans="1:49" ht="15.75" x14ac:dyDescent="0.25">
      <c r="A1011" s="95">
        <v>996</v>
      </c>
      <c r="B1011" s="95" t="s">
        <v>1237</v>
      </c>
      <c r="C1011" s="95" t="s">
        <v>1116</v>
      </c>
      <c r="D1011" s="95" t="s">
        <v>1048</v>
      </c>
      <c r="E1011" s="95">
        <v>10</v>
      </c>
      <c r="F1011" s="95" t="s">
        <v>1012</v>
      </c>
      <c r="G1011" s="95"/>
      <c r="H1011" s="95"/>
      <c r="I1011" s="175" t="s">
        <v>1048</v>
      </c>
      <c r="J1011" s="176">
        <v>10</v>
      </c>
      <c r="K1011" s="175" t="s">
        <v>1012</v>
      </c>
      <c r="L1011" s="95"/>
      <c r="M1011" s="95"/>
      <c r="N1011" s="95"/>
      <c r="O1011" s="95"/>
      <c r="P1011" s="95"/>
      <c r="Q1011" s="95"/>
      <c r="R1011" s="95"/>
      <c r="S1011" s="95"/>
      <c r="T1011" s="95"/>
      <c r="U1011" s="95"/>
      <c r="V1011" s="95"/>
      <c r="W1011" s="95"/>
      <c r="X1011" s="95"/>
      <c r="Y1011" s="95"/>
      <c r="Z1011" s="95"/>
      <c r="AA1011" s="95"/>
      <c r="AB1011" s="95"/>
      <c r="AC1011" s="95"/>
      <c r="AD1011" s="95"/>
      <c r="AE1011" s="95"/>
      <c r="AF1011" s="95"/>
      <c r="AG1011" s="95"/>
      <c r="AH1011" s="95"/>
      <c r="AI1011" s="95"/>
      <c r="AJ1011" s="95"/>
      <c r="AK1011" s="95"/>
      <c r="AL1011" s="95"/>
      <c r="AM1011" s="95"/>
      <c r="AN1011" s="95"/>
      <c r="AO1011" s="95"/>
      <c r="AP1011" s="95"/>
      <c r="AQ1011" s="95"/>
      <c r="AR1011" s="95"/>
      <c r="AS1011" s="95"/>
      <c r="AT1011" s="95"/>
      <c r="AU1011" s="95"/>
      <c r="AV1011" s="95"/>
      <c r="AW1011" s="192">
        <f t="shared" si="15"/>
        <v>6000</v>
      </c>
    </row>
    <row r="1012" spans="1:49" ht="15.75" x14ac:dyDescent="0.25">
      <c r="A1012" s="95">
        <v>997</v>
      </c>
      <c r="B1012" s="95" t="s">
        <v>1237</v>
      </c>
      <c r="C1012" s="95" t="s">
        <v>1068</v>
      </c>
      <c r="D1012" s="95" t="s">
        <v>999</v>
      </c>
      <c r="E1012" s="95">
        <v>10</v>
      </c>
      <c r="F1012" s="95" t="s">
        <v>1000</v>
      </c>
      <c r="G1012" s="95"/>
      <c r="H1012" s="95"/>
      <c r="I1012" s="175" t="s">
        <v>999</v>
      </c>
      <c r="J1012" s="176">
        <v>10</v>
      </c>
      <c r="K1012" s="175" t="s">
        <v>1000</v>
      </c>
      <c r="L1012" s="95"/>
      <c r="M1012" s="95"/>
      <c r="N1012" s="95"/>
      <c r="O1012" s="95"/>
      <c r="P1012" s="95"/>
      <c r="Q1012" s="95"/>
      <c r="R1012" s="95"/>
      <c r="S1012" s="95"/>
      <c r="T1012" s="95"/>
      <c r="U1012" s="95"/>
      <c r="V1012" s="95"/>
      <c r="W1012" s="95"/>
      <c r="X1012" s="95"/>
      <c r="Y1012" s="95"/>
      <c r="Z1012" s="95"/>
      <c r="AA1012" s="95"/>
      <c r="AB1012" s="95"/>
      <c r="AC1012" s="95"/>
      <c r="AD1012" s="95"/>
      <c r="AE1012" s="95"/>
      <c r="AF1012" s="95"/>
      <c r="AG1012" s="95"/>
      <c r="AH1012" s="95"/>
      <c r="AI1012" s="95"/>
      <c r="AJ1012" s="95"/>
      <c r="AK1012" s="95"/>
      <c r="AL1012" s="95"/>
      <c r="AM1012" s="95"/>
      <c r="AN1012" s="95"/>
      <c r="AO1012" s="95"/>
      <c r="AP1012" s="95"/>
      <c r="AQ1012" s="95"/>
      <c r="AR1012" s="95"/>
      <c r="AS1012" s="95"/>
      <c r="AT1012" s="95"/>
      <c r="AU1012" s="95"/>
      <c r="AV1012" s="95"/>
      <c r="AW1012" s="192">
        <f t="shared" si="15"/>
        <v>2000</v>
      </c>
    </row>
    <row r="1013" spans="1:49" ht="15.75" x14ac:dyDescent="0.25">
      <c r="A1013" s="95">
        <v>998</v>
      </c>
      <c r="B1013" s="95" t="s">
        <v>1237</v>
      </c>
      <c r="C1013" s="95" t="s">
        <v>1018</v>
      </c>
      <c r="D1013" s="95" t="s">
        <v>995</v>
      </c>
      <c r="E1013" s="95">
        <v>10</v>
      </c>
      <c r="F1013" s="95" t="s">
        <v>996</v>
      </c>
      <c r="G1013" s="95"/>
      <c r="H1013" s="95"/>
      <c r="I1013" s="175" t="s">
        <v>995</v>
      </c>
      <c r="J1013" s="176">
        <v>10</v>
      </c>
      <c r="K1013" s="175" t="s">
        <v>996</v>
      </c>
      <c r="L1013" s="95"/>
      <c r="M1013" s="95"/>
      <c r="N1013" s="95"/>
      <c r="O1013" s="95"/>
      <c r="P1013" s="95"/>
      <c r="Q1013" s="95"/>
      <c r="R1013" s="95"/>
      <c r="S1013" s="95"/>
      <c r="T1013" s="95"/>
      <c r="U1013" s="95"/>
      <c r="V1013" s="95"/>
      <c r="W1013" s="95"/>
      <c r="X1013" s="95"/>
      <c r="Y1013" s="95"/>
      <c r="Z1013" s="95"/>
      <c r="AA1013" s="95"/>
      <c r="AB1013" s="95"/>
      <c r="AC1013" s="95"/>
      <c r="AD1013" s="95"/>
      <c r="AE1013" s="95"/>
      <c r="AF1013" s="95"/>
      <c r="AG1013" s="95"/>
      <c r="AH1013" s="95"/>
      <c r="AI1013" s="95"/>
      <c r="AJ1013" s="95"/>
      <c r="AK1013" s="95"/>
      <c r="AL1013" s="95"/>
      <c r="AM1013" s="95"/>
      <c r="AN1013" s="95"/>
      <c r="AO1013" s="95"/>
      <c r="AP1013" s="95"/>
      <c r="AQ1013" s="95"/>
      <c r="AR1013" s="95"/>
      <c r="AS1013" s="95"/>
      <c r="AT1013" s="95"/>
      <c r="AU1013" s="95"/>
      <c r="AV1013" s="95"/>
      <c r="AW1013" s="192">
        <f t="shared" si="15"/>
        <v>3000</v>
      </c>
    </row>
    <row r="1014" spans="1:49" ht="15.75" x14ac:dyDescent="0.25">
      <c r="A1014" s="95">
        <v>999</v>
      </c>
      <c r="B1014" s="95" t="s">
        <v>1237</v>
      </c>
      <c r="C1014" s="95" t="s">
        <v>1038</v>
      </c>
      <c r="D1014" s="95" t="s">
        <v>1146</v>
      </c>
      <c r="E1014" s="95">
        <v>10</v>
      </c>
      <c r="F1014" s="95" t="s">
        <v>1140</v>
      </c>
      <c r="G1014" s="95"/>
      <c r="H1014" s="95"/>
      <c r="I1014" s="175" t="s">
        <v>1146</v>
      </c>
      <c r="J1014" s="176">
        <v>10</v>
      </c>
      <c r="K1014" s="175" t="s">
        <v>1140</v>
      </c>
      <c r="L1014" s="95"/>
      <c r="M1014" s="95"/>
      <c r="N1014" s="95"/>
      <c r="O1014" s="95"/>
      <c r="P1014" s="95"/>
      <c r="Q1014" s="95"/>
      <c r="R1014" s="95"/>
      <c r="S1014" s="95"/>
      <c r="T1014" s="95"/>
      <c r="U1014" s="95"/>
      <c r="V1014" s="95"/>
      <c r="W1014" s="95"/>
      <c r="X1014" s="95"/>
      <c r="Y1014" s="95"/>
      <c r="Z1014" s="95"/>
      <c r="AA1014" s="95"/>
      <c r="AB1014" s="95"/>
      <c r="AC1014" s="95"/>
      <c r="AD1014" s="95"/>
      <c r="AE1014" s="95"/>
      <c r="AF1014" s="95"/>
      <c r="AG1014" s="95"/>
      <c r="AH1014" s="95"/>
      <c r="AI1014" s="95"/>
      <c r="AJ1014" s="95"/>
      <c r="AK1014" s="95"/>
      <c r="AL1014" s="95"/>
      <c r="AM1014" s="95"/>
      <c r="AN1014" s="95"/>
      <c r="AO1014" s="95"/>
      <c r="AP1014" s="95"/>
      <c r="AQ1014" s="95"/>
      <c r="AR1014" s="95"/>
      <c r="AS1014" s="95"/>
      <c r="AT1014" s="95"/>
      <c r="AU1014" s="95"/>
      <c r="AV1014" s="95"/>
      <c r="AW1014" s="192">
        <f t="shared" si="15"/>
        <v>8000</v>
      </c>
    </row>
    <row r="1015" spans="1:49" ht="15.75" x14ac:dyDescent="0.25">
      <c r="A1015" s="95">
        <v>1000</v>
      </c>
      <c r="B1015" s="95" t="s">
        <v>1237</v>
      </c>
      <c r="C1015" s="95" t="s">
        <v>1068</v>
      </c>
      <c r="D1015" s="95" t="s">
        <v>999</v>
      </c>
      <c r="E1015" s="95">
        <v>10</v>
      </c>
      <c r="F1015" s="95" t="s">
        <v>1000</v>
      </c>
      <c r="G1015" s="95"/>
      <c r="H1015" s="95"/>
      <c r="I1015" s="175" t="s">
        <v>999</v>
      </c>
      <c r="J1015" s="176">
        <v>10</v>
      </c>
      <c r="K1015" s="175" t="s">
        <v>1000</v>
      </c>
      <c r="L1015" s="95"/>
      <c r="M1015" s="95"/>
      <c r="N1015" s="95"/>
      <c r="O1015" s="95"/>
      <c r="P1015" s="95"/>
      <c r="Q1015" s="95"/>
      <c r="R1015" s="95"/>
      <c r="S1015" s="95"/>
      <c r="T1015" s="95"/>
      <c r="U1015" s="95"/>
      <c r="V1015" s="95"/>
      <c r="W1015" s="95"/>
      <c r="X1015" s="95"/>
      <c r="Y1015" s="95"/>
      <c r="Z1015" s="95"/>
      <c r="AA1015" s="95"/>
      <c r="AB1015" s="95"/>
      <c r="AC1015" s="95"/>
      <c r="AD1015" s="95"/>
      <c r="AE1015" s="95"/>
      <c r="AF1015" s="95"/>
      <c r="AG1015" s="95"/>
      <c r="AH1015" s="95"/>
      <c r="AI1015" s="95"/>
      <c r="AJ1015" s="95"/>
      <c r="AK1015" s="95"/>
      <c r="AL1015" s="95"/>
      <c r="AM1015" s="95"/>
      <c r="AN1015" s="95"/>
      <c r="AO1015" s="95"/>
      <c r="AP1015" s="95"/>
      <c r="AQ1015" s="95"/>
      <c r="AR1015" s="95"/>
      <c r="AS1015" s="95"/>
      <c r="AT1015" s="95"/>
      <c r="AU1015" s="95"/>
      <c r="AV1015" s="95"/>
      <c r="AW1015" s="192">
        <f t="shared" si="15"/>
        <v>2000</v>
      </c>
    </row>
    <row r="1016" spans="1:49" ht="15.75" x14ac:dyDescent="0.25">
      <c r="A1016" s="95">
        <v>1001</v>
      </c>
      <c r="B1016" s="95" t="s">
        <v>1237</v>
      </c>
      <c r="C1016" s="95" t="s">
        <v>994</v>
      </c>
      <c r="D1016" s="95" t="s">
        <v>995</v>
      </c>
      <c r="E1016" s="95">
        <v>10</v>
      </c>
      <c r="F1016" s="95" t="s">
        <v>996</v>
      </c>
      <c r="G1016" s="95"/>
      <c r="H1016" s="95"/>
      <c r="I1016" s="175" t="s">
        <v>995</v>
      </c>
      <c r="J1016" s="176">
        <v>10</v>
      </c>
      <c r="K1016" s="175" t="s">
        <v>996</v>
      </c>
      <c r="L1016" s="95"/>
      <c r="M1016" s="95"/>
      <c r="N1016" s="95"/>
      <c r="O1016" s="95"/>
      <c r="P1016" s="95"/>
      <c r="Q1016" s="95"/>
      <c r="R1016" s="95"/>
      <c r="S1016" s="95"/>
      <c r="T1016" s="95"/>
      <c r="U1016" s="95"/>
      <c r="V1016" s="95"/>
      <c r="W1016" s="95"/>
      <c r="X1016" s="95"/>
      <c r="Y1016" s="95"/>
      <c r="Z1016" s="95"/>
      <c r="AA1016" s="95"/>
      <c r="AB1016" s="95"/>
      <c r="AC1016" s="95"/>
      <c r="AD1016" s="95"/>
      <c r="AE1016" s="95"/>
      <c r="AF1016" s="95"/>
      <c r="AG1016" s="95"/>
      <c r="AH1016" s="95"/>
      <c r="AI1016" s="95"/>
      <c r="AJ1016" s="95"/>
      <c r="AK1016" s="95"/>
      <c r="AL1016" s="95"/>
      <c r="AM1016" s="95"/>
      <c r="AN1016" s="95"/>
      <c r="AO1016" s="95"/>
      <c r="AP1016" s="95"/>
      <c r="AQ1016" s="95"/>
      <c r="AR1016" s="95"/>
      <c r="AS1016" s="95"/>
      <c r="AT1016" s="95"/>
      <c r="AU1016" s="95"/>
      <c r="AV1016" s="95"/>
      <c r="AW1016" s="192">
        <f t="shared" si="15"/>
        <v>3000</v>
      </c>
    </row>
    <row r="1017" spans="1:49" ht="15.75" x14ac:dyDescent="0.25">
      <c r="A1017" s="95">
        <v>1002</v>
      </c>
      <c r="B1017" s="95" t="s">
        <v>1237</v>
      </c>
      <c r="C1017" s="95" t="s">
        <v>1025</v>
      </c>
      <c r="D1017" s="95" t="s">
        <v>1026</v>
      </c>
      <c r="E1017" s="95">
        <v>1</v>
      </c>
      <c r="F1017" s="95" t="s">
        <v>1026</v>
      </c>
      <c r="G1017" s="95"/>
      <c r="H1017" s="95"/>
      <c r="I1017" s="175" t="s">
        <v>1026</v>
      </c>
      <c r="J1017" s="176">
        <v>1</v>
      </c>
      <c r="K1017" s="175" t="s">
        <v>1026</v>
      </c>
      <c r="L1017" s="95"/>
      <c r="M1017" s="95"/>
      <c r="N1017" s="95"/>
      <c r="O1017" s="95"/>
      <c r="P1017" s="95"/>
      <c r="Q1017" s="95"/>
      <c r="R1017" s="95"/>
      <c r="S1017" s="95"/>
      <c r="T1017" s="95"/>
      <c r="U1017" s="95"/>
      <c r="V1017" s="95"/>
      <c r="W1017" s="95"/>
      <c r="X1017" s="95"/>
      <c r="Y1017" s="95"/>
      <c r="Z1017" s="95"/>
      <c r="AA1017" s="95"/>
      <c r="AB1017" s="95"/>
      <c r="AC1017" s="95"/>
      <c r="AD1017" s="95"/>
      <c r="AE1017" s="95"/>
      <c r="AF1017" s="95"/>
      <c r="AG1017" s="95"/>
      <c r="AH1017" s="95"/>
      <c r="AI1017" s="95"/>
      <c r="AJ1017" s="95"/>
      <c r="AK1017" s="95"/>
      <c r="AL1017" s="95"/>
      <c r="AM1017" s="95"/>
      <c r="AN1017" s="95"/>
      <c r="AO1017" s="95"/>
      <c r="AP1017" s="95"/>
      <c r="AQ1017" s="95"/>
      <c r="AR1017" s="95"/>
      <c r="AS1017" s="95"/>
      <c r="AT1017" s="95"/>
      <c r="AU1017" s="95"/>
      <c r="AV1017" s="95"/>
      <c r="AW1017" s="192">
        <f t="shared" si="15"/>
        <v>15700</v>
      </c>
    </row>
    <row r="1018" spans="1:49" ht="15.75" x14ac:dyDescent="0.25">
      <c r="A1018" s="95">
        <v>1003</v>
      </c>
      <c r="B1018" s="95" t="s">
        <v>1237</v>
      </c>
      <c r="C1018" s="95" t="s">
        <v>1033</v>
      </c>
      <c r="D1018" s="95" t="s">
        <v>988</v>
      </c>
      <c r="E1018" s="95">
        <v>10</v>
      </c>
      <c r="F1018" s="95" t="s">
        <v>989</v>
      </c>
      <c r="G1018" s="95"/>
      <c r="H1018" s="95"/>
      <c r="I1018" s="175" t="s">
        <v>988</v>
      </c>
      <c r="J1018" s="176">
        <v>10</v>
      </c>
      <c r="K1018" s="175" t="s">
        <v>989</v>
      </c>
      <c r="L1018" s="95"/>
      <c r="M1018" s="95"/>
      <c r="N1018" s="95"/>
      <c r="O1018" s="95"/>
      <c r="P1018" s="95"/>
      <c r="Q1018" s="95"/>
      <c r="R1018" s="95"/>
      <c r="S1018" s="95"/>
      <c r="T1018" s="95"/>
      <c r="U1018" s="95"/>
      <c r="V1018" s="95"/>
      <c r="W1018" s="95"/>
      <c r="X1018" s="95"/>
      <c r="Y1018" s="95"/>
      <c r="Z1018" s="95"/>
      <c r="AA1018" s="95"/>
      <c r="AB1018" s="95"/>
      <c r="AC1018" s="95"/>
      <c r="AD1018" s="95"/>
      <c r="AE1018" s="95"/>
      <c r="AF1018" s="95"/>
      <c r="AG1018" s="95"/>
      <c r="AH1018" s="95"/>
      <c r="AI1018" s="95"/>
      <c r="AJ1018" s="95"/>
      <c r="AK1018" s="95"/>
      <c r="AL1018" s="95"/>
      <c r="AM1018" s="95"/>
      <c r="AN1018" s="95"/>
      <c r="AO1018" s="95"/>
      <c r="AP1018" s="95"/>
      <c r="AQ1018" s="95"/>
      <c r="AR1018" s="95"/>
      <c r="AS1018" s="95"/>
      <c r="AT1018" s="95"/>
      <c r="AU1018" s="95"/>
      <c r="AV1018" s="95"/>
      <c r="AW1018" s="192">
        <f t="shared" si="15"/>
        <v>4000</v>
      </c>
    </row>
    <row r="1019" spans="1:49" ht="15.75" x14ac:dyDescent="0.25">
      <c r="A1019" s="95">
        <v>1004</v>
      </c>
      <c r="B1019" s="95" t="s">
        <v>1237</v>
      </c>
      <c r="C1019" s="95" t="s">
        <v>1030</v>
      </c>
      <c r="D1019" s="95" t="s">
        <v>989</v>
      </c>
      <c r="E1019" s="95">
        <v>10</v>
      </c>
      <c r="F1019" s="95" t="s">
        <v>1172</v>
      </c>
      <c r="G1019" s="95"/>
      <c r="H1019" s="95"/>
      <c r="I1019" s="175" t="s">
        <v>989</v>
      </c>
      <c r="J1019" s="176">
        <v>10</v>
      </c>
      <c r="K1019" s="175" t="s">
        <v>1172</v>
      </c>
      <c r="L1019" s="95"/>
      <c r="M1019" s="95"/>
      <c r="N1019" s="95"/>
      <c r="O1019" s="95"/>
      <c r="P1019" s="95"/>
      <c r="Q1019" s="95"/>
      <c r="R1019" s="95"/>
      <c r="S1019" s="95"/>
      <c r="T1019" s="95"/>
      <c r="U1019" s="95"/>
      <c r="V1019" s="95"/>
      <c r="W1019" s="95"/>
      <c r="X1019" s="95"/>
      <c r="Y1019" s="95"/>
      <c r="Z1019" s="95"/>
      <c r="AA1019" s="95"/>
      <c r="AB1019" s="95"/>
      <c r="AC1019" s="95"/>
      <c r="AD1019" s="95"/>
      <c r="AE1019" s="95"/>
      <c r="AF1019" s="95"/>
      <c r="AG1019" s="95"/>
      <c r="AH1019" s="95"/>
      <c r="AI1019" s="95"/>
      <c r="AJ1019" s="95"/>
      <c r="AK1019" s="95"/>
      <c r="AL1019" s="95"/>
      <c r="AM1019" s="95"/>
      <c r="AN1019" s="95"/>
      <c r="AO1019" s="95"/>
      <c r="AP1019" s="95"/>
      <c r="AQ1019" s="95"/>
      <c r="AR1019" s="95"/>
      <c r="AS1019" s="95"/>
      <c r="AT1019" s="95"/>
      <c r="AU1019" s="95"/>
      <c r="AV1019" s="95"/>
      <c r="AW1019" s="192">
        <f t="shared" si="15"/>
        <v>40000</v>
      </c>
    </row>
    <row r="1020" spans="1:49" ht="15.75" x14ac:dyDescent="0.25">
      <c r="A1020" s="95">
        <v>1005</v>
      </c>
      <c r="B1020" s="95" t="s">
        <v>1237</v>
      </c>
      <c r="C1020" s="95" t="s">
        <v>1115</v>
      </c>
      <c r="D1020" s="95" t="s">
        <v>999</v>
      </c>
      <c r="E1020" s="95">
        <v>1</v>
      </c>
      <c r="F1020" s="95" t="s">
        <v>999</v>
      </c>
      <c r="G1020" s="95"/>
      <c r="H1020" s="95"/>
      <c r="I1020" s="175" t="s">
        <v>999</v>
      </c>
      <c r="J1020" s="176">
        <v>1</v>
      </c>
      <c r="K1020" s="175" t="s">
        <v>999</v>
      </c>
      <c r="L1020" s="95"/>
      <c r="M1020" s="95"/>
      <c r="N1020" s="95"/>
      <c r="O1020" s="95"/>
      <c r="P1020" s="95"/>
      <c r="Q1020" s="95"/>
      <c r="R1020" s="95"/>
      <c r="S1020" s="95"/>
      <c r="T1020" s="95"/>
      <c r="U1020" s="95"/>
      <c r="V1020" s="95"/>
      <c r="W1020" s="95"/>
      <c r="X1020" s="95"/>
      <c r="Y1020" s="95"/>
      <c r="Z1020" s="95"/>
      <c r="AA1020" s="95"/>
      <c r="AB1020" s="95"/>
      <c r="AC1020" s="95"/>
      <c r="AD1020" s="95"/>
      <c r="AE1020" s="95"/>
      <c r="AF1020" s="95"/>
      <c r="AG1020" s="95"/>
      <c r="AH1020" s="95"/>
      <c r="AI1020" s="95"/>
      <c r="AJ1020" s="95"/>
      <c r="AK1020" s="95"/>
      <c r="AL1020" s="95"/>
      <c r="AM1020" s="95"/>
      <c r="AN1020" s="95"/>
      <c r="AO1020" s="95"/>
      <c r="AP1020" s="95"/>
      <c r="AQ1020" s="95"/>
      <c r="AR1020" s="95"/>
      <c r="AS1020" s="95"/>
      <c r="AT1020" s="95"/>
      <c r="AU1020" s="95"/>
      <c r="AV1020" s="95"/>
      <c r="AW1020" s="192">
        <f t="shared" si="15"/>
        <v>200</v>
      </c>
    </row>
    <row r="1021" spans="1:49" ht="15.75" x14ac:dyDescent="0.25">
      <c r="A1021" s="95">
        <v>1006</v>
      </c>
      <c r="B1021" s="95" t="s">
        <v>1237</v>
      </c>
      <c r="C1021" s="95" t="s">
        <v>1068</v>
      </c>
      <c r="D1021" s="95" t="s">
        <v>995</v>
      </c>
      <c r="E1021" s="95">
        <v>10</v>
      </c>
      <c r="F1021" s="95" t="s">
        <v>996</v>
      </c>
      <c r="G1021" s="95"/>
      <c r="H1021" s="95"/>
      <c r="I1021" s="175" t="s">
        <v>995</v>
      </c>
      <c r="J1021" s="176">
        <v>10</v>
      </c>
      <c r="K1021" s="175" t="s">
        <v>996</v>
      </c>
      <c r="L1021" s="95"/>
      <c r="M1021" s="95"/>
      <c r="N1021" s="95"/>
      <c r="O1021" s="95"/>
      <c r="P1021" s="95"/>
      <c r="Q1021" s="95"/>
      <c r="R1021" s="95"/>
      <c r="S1021" s="95"/>
      <c r="T1021" s="95"/>
      <c r="U1021" s="95"/>
      <c r="V1021" s="95"/>
      <c r="W1021" s="95"/>
      <c r="X1021" s="95"/>
      <c r="Y1021" s="95"/>
      <c r="Z1021" s="95"/>
      <c r="AA1021" s="95"/>
      <c r="AB1021" s="95"/>
      <c r="AC1021" s="95"/>
      <c r="AD1021" s="95"/>
      <c r="AE1021" s="95"/>
      <c r="AF1021" s="95"/>
      <c r="AG1021" s="95"/>
      <c r="AH1021" s="95"/>
      <c r="AI1021" s="95"/>
      <c r="AJ1021" s="95"/>
      <c r="AK1021" s="95"/>
      <c r="AL1021" s="95"/>
      <c r="AM1021" s="95"/>
      <c r="AN1021" s="95"/>
      <c r="AO1021" s="95"/>
      <c r="AP1021" s="95"/>
      <c r="AQ1021" s="95"/>
      <c r="AR1021" s="95"/>
      <c r="AS1021" s="95"/>
      <c r="AT1021" s="95"/>
      <c r="AU1021" s="95"/>
      <c r="AV1021" s="95"/>
      <c r="AW1021" s="192">
        <f t="shared" si="15"/>
        <v>3000</v>
      </c>
    </row>
    <row r="1022" spans="1:49" ht="15.75" x14ac:dyDescent="0.25">
      <c r="A1022" s="95">
        <v>1007</v>
      </c>
      <c r="B1022" s="95" t="s">
        <v>1237</v>
      </c>
      <c r="C1022" s="95" t="s">
        <v>1016</v>
      </c>
      <c r="D1022" s="95" t="s">
        <v>1009</v>
      </c>
      <c r="E1022" s="95">
        <v>10</v>
      </c>
      <c r="F1022" s="95" t="s">
        <v>1017</v>
      </c>
      <c r="G1022" s="95"/>
      <c r="H1022" s="95"/>
      <c r="I1022" s="175" t="s">
        <v>1009</v>
      </c>
      <c r="J1022" s="176">
        <v>10</v>
      </c>
      <c r="K1022" s="175" t="s">
        <v>1017</v>
      </c>
      <c r="L1022" s="95"/>
      <c r="M1022" s="95"/>
      <c r="N1022" s="95"/>
      <c r="O1022" s="95"/>
      <c r="P1022" s="95"/>
      <c r="Q1022" s="95"/>
      <c r="R1022" s="95"/>
      <c r="S1022" s="95"/>
      <c r="T1022" s="95"/>
      <c r="U1022" s="95"/>
      <c r="V1022" s="95"/>
      <c r="W1022" s="95"/>
      <c r="X1022" s="95"/>
      <c r="Y1022" s="95"/>
      <c r="Z1022" s="95"/>
      <c r="AA1022" s="95"/>
      <c r="AB1022" s="95"/>
      <c r="AC1022" s="95"/>
      <c r="AD1022" s="95"/>
      <c r="AE1022" s="95"/>
      <c r="AF1022" s="95"/>
      <c r="AG1022" s="95"/>
      <c r="AH1022" s="95"/>
      <c r="AI1022" s="95"/>
      <c r="AJ1022" s="95"/>
      <c r="AK1022" s="95"/>
      <c r="AL1022" s="95"/>
      <c r="AM1022" s="95"/>
      <c r="AN1022" s="95"/>
      <c r="AO1022" s="95"/>
      <c r="AP1022" s="95"/>
      <c r="AQ1022" s="95"/>
      <c r="AR1022" s="95"/>
      <c r="AS1022" s="95"/>
      <c r="AT1022" s="95"/>
      <c r="AU1022" s="95"/>
      <c r="AV1022" s="95"/>
      <c r="AW1022" s="192">
        <f t="shared" si="15"/>
        <v>5000</v>
      </c>
    </row>
    <row r="1023" spans="1:49" ht="15.75" x14ac:dyDescent="0.25">
      <c r="A1023" s="95">
        <v>1008</v>
      </c>
      <c r="B1023" s="95" t="s">
        <v>1237</v>
      </c>
      <c r="C1023" s="95" t="s">
        <v>1115</v>
      </c>
      <c r="D1023" s="95" t="s">
        <v>999</v>
      </c>
      <c r="E1023" s="95">
        <v>10</v>
      </c>
      <c r="F1023" s="95" t="s">
        <v>1000</v>
      </c>
      <c r="G1023" s="95"/>
      <c r="H1023" s="95"/>
      <c r="I1023" s="175" t="s">
        <v>999</v>
      </c>
      <c r="J1023" s="176">
        <v>10</v>
      </c>
      <c r="K1023" s="175" t="s">
        <v>1000</v>
      </c>
      <c r="L1023" s="95"/>
      <c r="M1023" s="95"/>
      <c r="N1023" s="95"/>
      <c r="O1023" s="95"/>
      <c r="P1023" s="95"/>
      <c r="Q1023" s="95"/>
      <c r="R1023" s="95"/>
      <c r="S1023" s="95"/>
      <c r="T1023" s="95"/>
      <c r="U1023" s="95"/>
      <c r="V1023" s="95"/>
      <c r="W1023" s="95"/>
      <c r="X1023" s="95"/>
      <c r="Y1023" s="95"/>
      <c r="Z1023" s="95"/>
      <c r="AA1023" s="95"/>
      <c r="AB1023" s="95"/>
      <c r="AC1023" s="95"/>
      <c r="AD1023" s="95"/>
      <c r="AE1023" s="95"/>
      <c r="AF1023" s="95"/>
      <c r="AG1023" s="95"/>
      <c r="AH1023" s="95"/>
      <c r="AI1023" s="95"/>
      <c r="AJ1023" s="95"/>
      <c r="AK1023" s="95"/>
      <c r="AL1023" s="95"/>
      <c r="AM1023" s="95"/>
      <c r="AN1023" s="95"/>
      <c r="AO1023" s="95"/>
      <c r="AP1023" s="95"/>
      <c r="AQ1023" s="95"/>
      <c r="AR1023" s="95"/>
      <c r="AS1023" s="95"/>
      <c r="AT1023" s="95"/>
      <c r="AU1023" s="95"/>
      <c r="AV1023" s="95"/>
      <c r="AW1023" s="192">
        <f t="shared" si="15"/>
        <v>2000</v>
      </c>
    </row>
    <row r="1024" spans="1:49" ht="15.75" x14ac:dyDescent="0.25">
      <c r="A1024" s="95">
        <v>1009</v>
      </c>
      <c r="B1024" s="95" t="s">
        <v>1237</v>
      </c>
      <c r="C1024" s="95" t="s">
        <v>990</v>
      </c>
      <c r="D1024" s="95" t="s">
        <v>988</v>
      </c>
      <c r="E1024" s="95">
        <v>10</v>
      </c>
      <c r="F1024" s="95" t="s">
        <v>989</v>
      </c>
      <c r="G1024" s="95"/>
      <c r="H1024" s="95"/>
      <c r="I1024" s="175" t="s">
        <v>988</v>
      </c>
      <c r="J1024" s="176">
        <v>10</v>
      </c>
      <c r="K1024" s="175" t="s">
        <v>989</v>
      </c>
      <c r="L1024" s="95"/>
      <c r="M1024" s="95"/>
      <c r="N1024" s="95"/>
      <c r="O1024" s="95"/>
      <c r="P1024" s="95"/>
      <c r="Q1024" s="95"/>
      <c r="R1024" s="95"/>
      <c r="S1024" s="95"/>
      <c r="T1024" s="95"/>
      <c r="U1024" s="95"/>
      <c r="V1024" s="95"/>
      <c r="W1024" s="95"/>
      <c r="X1024" s="95"/>
      <c r="Y1024" s="95"/>
      <c r="Z1024" s="95"/>
      <c r="AA1024" s="95"/>
      <c r="AB1024" s="95"/>
      <c r="AC1024" s="95"/>
      <c r="AD1024" s="95"/>
      <c r="AE1024" s="95"/>
      <c r="AF1024" s="95"/>
      <c r="AG1024" s="95"/>
      <c r="AH1024" s="95"/>
      <c r="AI1024" s="95"/>
      <c r="AJ1024" s="95"/>
      <c r="AK1024" s="95"/>
      <c r="AL1024" s="95"/>
      <c r="AM1024" s="95"/>
      <c r="AN1024" s="95"/>
      <c r="AO1024" s="95"/>
      <c r="AP1024" s="95"/>
      <c r="AQ1024" s="95"/>
      <c r="AR1024" s="95"/>
      <c r="AS1024" s="95"/>
      <c r="AT1024" s="95"/>
      <c r="AU1024" s="95"/>
      <c r="AV1024" s="95"/>
      <c r="AW1024" s="192">
        <f t="shared" si="15"/>
        <v>4000</v>
      </c>
    </row>
    <row r="1025" spans="1:49" ht="15.75" x14ac:dyDescent="0.25">
      <c r="A1025" s="95">
        <v>1010</v>
      </c>
      <c r="B1025" s="95" t="s">
        <v>1237</v>
      </c>
      <c r="C1025" s="95" t="s">
        <v>991</v>
      </c>
      <c r="D1025" s="95" t="s">
        <v>1014</v>
      </c>
      <c r="E1025" s="95">
        <v>10</v>
      </c>
      <c r="F1025" s="95" t="s">
        <v>1015</v>
      </c>
      <c r="G1025" s="95"/>
      <c r="H1025" s="95"/>
      <c r="I1025" s="175" t="s">
        <v>1014</v>
      </c>
      <c r="J1025" s="176">
        <v>10</v>
      </c>
      <c r="K1025" s="175" t="s">
        <v>1015</v>
      </c>
      <c r="L1025" s="95"/>
      <c r="M1025" s="95"/>
      <c r="N1025" s="95"/>
      <c r="O1025" s="95"/>
      <c r="P1025" s="95"/>
      <c r="Q1025" s="95"/>
      <c r="R1025" s="95"/>
      <c r="S1025" s="95"/>
      <c r="T1025" s="95"/>
      <c r="U1025" s="95"/>
      <c r="V1025" s="95"/>
      <c r="W1025" s="95"/>
      <c r="X1025" s="95"/>
      <c r="Y1025" s="95"/>
      <c r="Z1025" s="95"/>
      <c r="AA1025" s="95"/>
      <c r="AB1025" s="95"/>
      <c r="AC1025" s="95"/>
      <c r="AD1025" s="95"/>
      <c r="AE1025" s="95"/>
      <c r="AF1025" s="95"/>
      <c r="AG1025" s="95"/>
      <c r="AH1025" s="95"/>
      <c r="AI1025" s="95"/>
      <c r="AJ1025" s="95"/>
      <c r="AK1025" s="95"/>
      <c r="AL1025" s="95"/>
      <c r="AM1025" s="95"/>
      <c r="AN1025" s="95"/>
      <c r="AO1025" s="95"/>
      <c r="AP1025" s="95"/>
      <c r="AQ1025" s="95"/>
      <c r="AR1025" s="95"/>
      <c r="AS1025" s="95"/>
      <c r="AT1025" s="95"/>
      <c r="AU1025" s="95"/>
      <c r="AV1025" s="95"/>
      <c r="AW1025" s="192">
        <f t="shared" si="15"/>
        <v>25000</v>
      </c>
    </row>
    <row r="1026" spans="1:49" ht="15.75" x14ac:dyDescent="0.25">
      <c r="A1026" s="95">
        <v>1011</v>
      </c>
      <c r="B1026" s="95" t="s">
        <v>1237</v>
      </c>
      <c r="C1026" s="95" t="s">
        <v>1016</v>
      </c>
      <c r="D1026" s="95" t="s">
        <v>1009</v>
      </c>
      <c r="E1026" s="95">
        <v>10</v>
      </c>
      <c r="F1026" s="95" t="s">
        <v>1017</v>
      </c>
      <c r="G1026" s="95"/>
      <c r="H1026" s="95"/>
      <c r="I1026" s="175" t="s">
        <v>1009</v>
      </c>
      <c r="J1026" s="176">
        <v>10</v>
      </c>
      <c r="K1026" s="175" t="s">
        <v>1017</v>
      </c>
      <c r="L1026" s="95"/>
      <c r="M1026" s="95"/>
      <c r="N1026" s="95"/>
      <c r="O1026" s="95"/>
      <c r="P1026" s="95"/>
      <c r="Q1026" s="95"/>
      <c r="R1026" s="95"/>
      <c r="S1026" s="95"/>
      <c r="T1026" s="95"/>
      <c r="U1026" s="95"/>
      <c r="V1026" s="95"/>
      <c r="W1026" s="95"/>
      <c r="X1026" s="95"/>
      <c r="Y1026" s="95"/>
      <c r="Z1026" s="95"/>
      <c r="AA1026" s="95"/>
      <c r="AB1026" s="95"/>
      <c r="AC1026" s="95"/>
      <c r="AD1026" s="95"/>
      <c r="AE1026" s="95"/>
      <c r="AF1026" s="95"/>
      <c r="AG1026" s="95"/>
      <c r="AH1026" s="95"/>
      <c r="AI1026" s="95"/>
      <c r="AJ1026" s="95"/>
      <c r="AK1026" s="95"/>
      <c r="AL1026" s="95"/>
      <c r="AM1026" s="95"/>
      <c r="AN1026" s="95"/>
      <c r="AO1026" s="95"/>
      <c r="AP1026" s="95"/>
      <c r="AQ1026" s="95"/>
      <c r="AR1026" s="95"/>
      <c r="AS1026" s="95"/>
      <c r="AT1026" s="95"/>
      <c r="AU1026" s="95"/>
      <c r="AV1026" s="95"/>
      <c r="AW1026" s="192">
        <f t="shared" si="15"/>
        <v>5000</v>
      </c>
    </row>
    <row r="1027" spans="1:49" ht="15.75" x14ac:dyDescent="0.25">
      <c r="A1027" s="95">
        <v>1012</v>
      </c>
      <c r="B1027" s="95" t="s">
        <v>1237</v>
      </c>
      <c r="C1027" s="95" t="s">
        <v>1080</v>
      </c>
      <c r="D1027" s="95" t="s">
        <v>995</v>
      </c>
      <c r="E1027" s="95">
        <v>10</v>
      </c>
      <c r="F1027" s="95" t="s">
        <v>996</v>
      </c>
      <c r="G1027" s="95"/>
      <c r="H1027" s="95"/>
      <c r="I1027" s="175" t="s">
        <v>995</v>
      </c>
      <c r="J1027" s="176">
        <v>10</v>
      </c>
      <c r="K1027" s="175" t="s">
        <v>996</v>
      </c>
      <c r="L1027" s="95"/>
      <c r="M1027" s="95"/>
      <c r="N1027" s="95"/>
      <c r="O1027" s="95"/>
      <c r="P1027" s="95"/>
      <c r="Q1027" s="95"/>
      <c r="R1027" s="95"/>
      <c r="S1027" s="95"/>
      <c r="T1027" s="95"/>
      <c r="U1027" s="95"/>
      <c r="V1027" s="95"/>
      <c r="W1027" s="95"/>
      <c r="X1027" s="95"/>
      <c r="Y1027" s="95"/>
      <c r="Z1027" s="95"/>
      <c r="AA1027" s="95"/>
      <c r="AB1027" s="95"/>
      <c r="AC1027" s="95"/>
      <c r="AD1027" s="95"/>
      <c r="AE1027" s="95"/>
      <c r="AF1027" s="95"/>
      <c r="AG1027" s="95"/>
      <c r="AH1027" s="95"/>
      <c r="AI1027" s="95"/>
      <c r="AJ1027" s="95"/>
      <c r="AK1027" s="95"/>
      <c r="AL1027" s="95"/>
      <c r="AM1027" s="95"/>
      <c r="AN1027" s="95"/>
      <c r="AO1027" s="95"/>
      <c r="AP1027" s="95"/>
      <c r="AQ1027" s="95"/>
      <c r="AR1027" s="95"/>
      <c r="AS1027" s="95"/>
      <c r="AT1027" s="95"/>
      <c r="AU1027" s="95"/>
      <c r="AV1027" s="95"/>
      <c r="AW1027" s="192">
        <f t="shared" si="15"/>
        <v>3000</v>
      </c>
    </row>
    <row r="1028" spans="1:49" ht="15.75" x14ac:dyDescent="0.25">
      <c r="A1028" s="95">
        <v>1013</v>
      </c>
      <c r="B1028" s="95" t="s">
        <v>1237</v>
      </c>
      <c r="C1028" s="95" t="s">
        <v>1078</v>
      </c>
      <c r="D1028" s="95" t="s">
        <v>999</v>
      </c>
      <c r="E1028" s="95">
        <v>10</v>
      </c>
      <c r="F1028" s="95" t="s">
        <v>1000</v>
      </c>
      <c r="G1028" s="95"/>
      <c r="H1028" s="95"/>
      <c r="I1028" s="175" t="s">
        <v>999</v>
      </c>
      <c r="J1028" s="176">
        <v>10</v>
      </c>
      <c r="K1028" s="175" t="s">
        <v>1000</v>
      </c>
      <c r="L1028" s="95"/>
      <c r="M1028" s="95"/>
      <c r="N1028" s="95"/>
      <c r="O1028" s="95"/>
      <c r="P1028" s="95"/>
      <c r="Q1028" s="95"/>
      <c r="R1028" s="95"/>
      <c r="S1028" s="95"/>
      <c r="T1028" s="95"/>
      <c r="U1028" s="95"/>
      <c r="V1028" s="95"/>
      <c r="W1028" s="95"/>
      <c r="X1028" s="95"/>
      <c r="Y1028" s="95"/>
      <c r="Z1028" s="95"/>
      <c r="AA1028" s="95"/>
      <c r="AB1028" s="95"/>
      <c r="AC1028" s="95"/>
      <c r="AD1028" s="95"/>
      <c r="AE1028" s="95"/>
      <c r="AF1028" s="95"/>
      <c r="AG1028" s="95"/>
      <c r="AH1028" s="95"/>
      <c r="AI1028" s="95"/>
      <c r="AJ1028" s="95"/>
      <c r="AK1028" s="95"/>
      <c r="AL1028" s="95"/>
      <c r="AM1028" s="95"/>
      <c r="AN1028" s="95"/>
      <c r="AO1028" s="95"/>
      <c r="AP1028" s="95"/>
      <c r="AQ1028" s="95"/>
      <c r="AR1028" s="95"/>
      <c r="AS1028" s="95"/>
      <c r="AT1028" s="95"/>
      <c r="AU1028" s="95"/>
      <c r="AV1028" s="95"/>
      <c r="AW1028" s="192">
        <f t="shared" si="15"/>
        <v>2000</v>
      </c>
    </row>
    <row r="1029" spans="1:49" ht="15.75" x14ac:dyDescent="0.25">
      <c r="A1029" s="95">
        <v>1014</v>
      </c>
      <c r="B1029" s="95" t="s">
        <v>1237</v>
      </c>
      <c r="C1029" s="95" t="s">
        <v>1068</v>
      </c>
      <c r="D1029" s="95" t="s">
        <v>999</v>
      </c>
      <c r="E1029" s="95">
        <v>10</v>
      </c>
      <c r="F1029" s="95" t="s">
        <v>1000</v>
      </c>
      <c r="G1029" s="95"/>
      <c r="H1029" s="95"/>
      <c r="I1029" s="175" t="s">
        <v>999</v>
      </c>
      <c r="J1029" s="176">
        <v>10</v>
      </c>
      <c r="K1029" s="175" t="s">
        <v>1000</v>
      </c>
      <c r="L1029" s="95"/>
      <c r="M1029" s="95"/>
      <c r="N1029" s="95"/>
      <c r="O1029" s="95"/>
      <c r="P1029" s="95"/>
      <c r="Q1029" s="95"/>
      <c r="R1029" s="95"/>
      <c r="S1029" s="95"/>
      <c r="T1029" s="95"/>
      <c r="U1029" s="95"/>
      <c r="V1029" s="95"/>
      <c r="W1029" s="95"/>
      <c r="X1029" s="95"/>
      <c r="Y1029" s="95"/>
      <c r="Z1029" s="95"/>
      <c r="AA1029" s="95"/>
      <c r="AB1029" s="95"/>
      <c r="AC1029" s="95"/>
      <c r="AD1029" s="95"/>
      <c r="AE1029" s="95"/>
      <c r="AF1029" s="95"/>
      <c r="AG1029" s="95"/>
      <c r="AH1029" s="95"/>
      <c r="AI1029" s="95"/>
      <c r="AJ1029" s="95"/>
      <c r="AK1029" s="95"/>
      <c r="AL1029" s="95"/>
      <c r="AM1029" s="95"/>
      <c r="AN1029" s="95"/>
      <c r="AO1029" s="95"/>
      <c r="AP1029" s="95"/>
      <c r="AQ1029" s="95"/>
      <c r="AR1029" s="95"/>
      <c r="AS1029" s="95"/>
      <c r="AT1029" s="95"/>
      <c r="AU1029" s="95"/>
      <c r="AV1029" s="95"/>
      <c r="AW1029" s="192">
        <f t="shared" si="15"/>
        <v>2000</v>
      </c>
    </row>
    <row r="1030" spans="1:49" ht="15.75" x14ac:dyDescent="0.25">
      <c r="A1030" s="95">
        <v>1015</v>
      </c>
      <c r="B1030" s="95" t="s">
        <v>1237</v>
      </c>
      <c r="C1030" s="95" t="s">
        <v>1041</v>
      </c>
      <c r="D1030" s="95" t="s">
        <v>1202</v>
      </c>
      <c r="E1030" s="95">
        <v>1</v>
      </c>
      <c r="F1030" s="95" t="s">
        <v>1202</v>
      </c>
      <c r="G1030" s="95"/>
      <c r="H1030" s="95"/>
      <c r="I1030" s="175" t="s">
        <v>1202</v>
      </c>
      <c r="J1030" s="176">
        <v>1</v>
      </c>
      <c r="K1030" s="175" t="s">
        <v>1202</v>
      </c>
      <c r="L1030" s="95"/>
      <c r="M1030" s="95"/>
      <c r="N1030" s="95"/>
      <c r="O1030" s="95"/>
      <c r="P1030" s="95"/>
      <c r="Q1030" s="95"/>
      <c r="R1030" s="95"/>
      <c r="S1030" s="95"/>
      <c r="T1030" s="95"/>
      <c r="U1030" s="95"/>
      <c r="V1030" s="95"/>
      <c r="W1030" s="95"/>
      <c r="X1030" s="95"/>
      <c r="Y1030" s="95"/>
      <c r="Z1030" s="95"/>
      <c r="AA1030" s="95"/>
      <c r="AB1030" s="95"/>
      <c r="AC1030" s="95"/>
      <c r="AD1030" s="95"/>
      <c r="AE1030" s="95"/>
      <c r="AF1030" s="95"/>
      <c r="AG1030" s="95"/>
      <c r="AH1030" s="95"/>
      <c r="AI1030" s="95"/>
      <c r="AJ1030" s="95"/>
      <c r="AK1030" s="95"/>
      <c r="AL1030" s="95"/>
      <c r="AM1030" s="95"/>
      <c r="AN1030" s="95"/>
      <c r="AO1030" s="95"/>
      <c r="AP1030" s="95"/>
      <c r="AQ1030" s="95"/>
      <c r="AR1030" s="95"/>
      <c r="AS1030" s="95"/>
      <c r="AT1030" s="95"/>
      <c r="AU1030" s="95"/>
      <c r="AV1030" s="95"/>
      <c r="AW1030" s="192">
        <f t="shared" si="15"/>
        <v>14100</v>
      </c>
    </row>
    <row r="1031" spans="1:49" ht="15.75" x14ac:dyDescent="0.25">
      <c r="A1031" s="95">
        <v>1016</v>
      </c>
      <c r="B1031" s="95" t="s">
        <v>1237</v>
      </c>
      <c r="C1031" s="95" t="s">
        <v>1016</v>
      </c>
      <c r="D1031" s="95" t="s">
        <v>1009</v>
      </c>
      <c r="E1031" s="95">
        <v>10</v>
      </c>
      <c r="F1031" s="95" t="s">
        <v>1017</v>
      </c>
      <c r="G1031" s="95"/>
      <c r="H1031" s="95"/>
      <c r="I1031" s="175" t="s">
        <v>1009</v>
      </c>
      <c r="J1031" s="176">
        <v>10</v>
      </c>
      <c r="K1031" s="175" t="s">
        <v>1017</v>
      </c>
      <c r="L1031" s="95"/>
      <c r="M1031" s="95"/>
      <c r="N1031" s="95"/>
      <c r="O1031" s="95"/>
      <c r="P1031" s="95"/>
      <c r="Q1031" s="95"/>
      <c r="R1031" s="95"/>
      <c r="S1031" s="95"/>
      <c r="T1031" s="95"/>
      <c r="U1031" s="95"/>
      <c r="V1031" s="95"/>
      <c r="W1031" s="95"/>
      <c r="X1031" s="95"/>
      <c r="Y1031" s="95"/>
      <c r="Z1031" s="95"/>
      <c r="AA1031" s="95"/>
      <c r="AB1031" s="95"/>
      <c r="AC1031" s="95"/>
      <c r="AD1031" s="95"/>
      <c r="AE1031" s="95"/>
      <c r="AF1031" s="95"/>
      <c r="AG1031" s="95"/>
      <c r="AH1031" s="95"/>
      <c r="AI1031" s="95"/>
      <c r="AJ1031" s="95"/>
      <c r="AK1031" s="95"/>
      <c r="AL1031" s="95"/>
      <c r="AM1031" s="95"/>
      <c r="AN1031" s="95"/>
      <c r="AO1031" s="95"/>
      <c r="AP1031" s="95"/>
      <c r="AQ1031" s="95"/>
      <c r="AR1031" s="95"/>
      <c r="AS1031" s="95"/>
      <c r="AT1031" s="95"/>
      <c r="AU1031" s="95"/>
      <c r="AV1031" s="95"/>
      <c r="AW1031" s="192">
        <f t="shared" si="15"/>
        <v>5000</v>
      </c>
    </row>
    <row r="1032" spans="1:49" ht="15.75" x14ac:dyDescent="0.25">
      <c r="A1032" s="95">
        <v>1017</v>
      </c>
      <c r="B1032" s="95" t="s">
        <v>1237</v>
      </c>
      <c r="C1032" s="95" t="s">
        <v>1229</v>
      </c>
      <c r="D1032" s="95" t="s">
        <v>1230</v>
      </c>
      <c r="E1032" s="95">
        <v>1</v>
      </c>
      <c r="F1032" s="95" t="s">
        <v>1230</v>
      </c>
      <c r="G1032" s="95"/>
      <c r="H1032" s="95"/>
      <c r="I1032" s="175" t="s">
        <v>1230</v>
      </c>
      <c r="J1032" s="176">
        <v>1</v>
      </c>
      <c r="K1032" s="175" t="s">
        <v>1230</v>
      </c>
      <c r="L1032" s="95"/>
      <c r="M1032" s="95"/>
      <c r="N1032" s="95"/>
      <c r="O1032" s="95"/>
      <c r="P1032" s="95"/>
      <c r="Q1032" s="95"/>
      <c r="R1032" s="95"/>
      <c r="S1032" s="95"/>
      <c r="T1032" s="95"/>
      <c r="U1032" s="95"/>
      <c r="V1032" s="95"/>
      <c r="W1032" s="95"/>
      <c r="X1032" s="95"/>
      <c r="Y1032" s="95"/>
      <c r="Z1032" s="95"/>
      <c r="AA1032" s="95"/>
      <c r="AB1032" s="95"/>
      <c r="AC1032" s="95"/>
      <c r="AD1032" s="95"/>
      <c r="AE1032" s="95"/>
      <c r="AF1032" s="95"/>
      <c r="AG1032" s="95"/>
      <c r="AH1032" s="95"/>
      <c r="AI1032" s="95"/>
      <c r="AJ1032" s="95"/>
      <c r="AK1032" s="95"/>
      <c r="AL1032" s="95"/>
      <c r="AM1032" s="95"/>
      <c r="AN1032" s="95"/>
      <c r="AO1032" s="95"/>
      <c r="AP1032" s="95"/>
      <c r="AQ1032" s="95"/>
      <c r="AR1032" s="95"/>
      <c r="AS1032" s="95"/>
      <c r="AT1032" s="95"/>
      <c r="AU1032" s="95"/>
      <c r="AV1032" s="95"/>
      <c r="AW1032" s="192">
        <f t="shared" si="15"/>
        <v>15200</v>
      </c>
    </row>
    <row r="1033" spans="1:49" ht="15.75" x14ac:dyDescent="0.25">
      <c r="A1033" s="95">
        <v>1018</v>
      </c>
      <c r="B1033" s="95" t="s">
        <v>1237</v>
      </c>
      <c r="C1033" s="95" t="s">
        <v>1152</v>
      </c>
      <c r="D1033" s="95" t="s">
        <v>1096</v>
      </c>
      <c r="E1033" s="95">
        <v>8</v>
      </c>
      <c r="F1033" s="95" t="s">
        <v>1240</v>
      </c>
      <c r="G1033" s="95"/>
      <c r="H1033" s="95"/>
      <c r="I1033" s="175" t="s">
        <v>1096</v>
      </c>
      <c r="J1033" s="176">
        <v>8</v>
      </c>
      <c r="K1033" s="175" t="s">
        <v>1240</v>
      </c>
      <c r="L1033" s="95"/>
      <c r="M1033" s="95"/>
      <c r="N1033" s="95"/>
      <c r="O1033" s="95"/>
      <c r="P1033" s="95"/>
      <c r="Q1033" s="95"/>
      <c r="R1033" s="95"/>
      <c r="S1033" s="95"/>
      <c r="T1033" s="95"/>
      <c r="U1033" s="95"/>
      <c r="V1033" s="95"/>
      <c r="W1033" s="95"/>
      <c r="X1033" s="95"/>
      <c r="Y1033" s="95"/>
      <c r="Z1033" s="95"/>
      <c r="AA1033" s="95"/>
      <c r="AB1033" s="95"/>
      <c r="AC1033" s="95"/>
      <c r="AD1033" s="95"/>
      <c r="AE1033" s="95"/>
      <c r="AF1033" s="95"/>
      <c r="AG1033" s="95"/>
      <c r="AH1033" s="95"/>
      <c r="AI1033" s="95"/>
      <c r="AJ1033" s="95"/>
      <c r="AK1033" s="95"/>
      <c r="AL1033" s="95"/>
      <c r="AM1033" s="95"/>
      <c r="AN1033" s="95"/>
      <c r="AO1033" s="95"/>
      <c r="AP1033" s="95"/>
      <c r="AQ1033" s="95"/>
      <c r="AR1033" s="95"/>
      <c r="AS1033" s="95"/>
      <c r="AT1033" s="95"/>
      <c r="AU1033" s="95"/>
      <c r="AV1033" s="95"/>
      <c r="AW1033" s="192">
        <f t="shared" si="15"/>
        <v>26400</v>
      </c>
    </row>
    <row r="1034" spans="1:49" ht="15.75" x14ac:dyDescent="0.25">
      <c r="A1034" s="95">
        <v>1019</v>
      </c>
      <c r="B1034" s="95" t="s">
        <v>1237</v>
      </c>
      <c r="C1034" s="95" t="s">
        <v>1049</v>
      </c>
      <c r="D1034" s="95" t="s">
        <v>1238</v>
      </c>
      <c r="E1034" s="95">
        <v>1</v>
      </c>
      <c r="F1034" s="95" t="s">
        <v>1238</v>
      </c>
      <c r="G1034" s="95"/>
      <c r="H1034" s="95"/>
      <c r="I1034" s="175" t="s">
        <v>1238</v>
      </c>
      <c r="J1034" s="176">
        <v>1</v>
      </c>
      <c r="K1034" s="175" t="s">
        <v>1238</v>
      </c>
      <c r="L1034" s="95"/>
      <c r="M1034" s="95"/>
      <c r="N1034" s="95"/>
      <c r="O1034" s="95"/>
      <c r="P1034" s="95"/>
      <c r="Q1034" s="95"/>
      <c r="R1034" s="95"/>
      <c r="S1034" s="95"/>
      <c r="T1034" s="95"/>
      <c r="U1034" s="95"/>
      <c r="V1034" s="95"/>
      <c r="W1034" s="95"/>
      <c r="X1034" s="95"/>
      <c r="Y1034" s="95"/>
      <c r="Z1034" s="95"/>
      <c r="AA1034" s="95"/>
      <c r="AB1034" s="95"/>
      <c r="AC1034" s="95"/>
      <c r="AD1034" s="95"/>
      <c r="AE1034" s="95"/>
      <c r="AF1034" s="95"/>
      <c r="AG1034" s="95"/>
      <c r="AH1034" s="95"/>
      <c r="AI1034" s="95"/>
      <c r="AJ1034" s="95"/>
      <c r="AK1034" s="95"/>
      <c r="AL1034" s="95"/>
      <c r="AM1034" s="95"/>
      <c r="AN1034" s="95"/>
      <c r="AO1034" s="95"/>
      <c r="AP1034" s="95"/>
      <c r="AQ1034" s="95"/>
      <c r="AR1034" s="95"/>
      <c r="AS1034" s="95"/>
      <c r="AT1034" s="95"/>
      <c r="AU1034" s="95"/>
      <c r="AV1034" s="95"/>
      <c r="AW1034" s="192">
        <f t="shared" si="15"/>
        <v>13800</v>
      </c>
    </row>
    <row r="1035" spans="1:49" ht="15.75" x14ac:dyDescent="0.25">
      <c r="A1035" s="95">
        <v>1020</v>
      </c>
      <c r="B1035" s="95" t="s">
        <v>1237</v>
      </c>
      <c r="C1035" s="95" t="s">
        <v>1241</v>
      </c>
      <c r="D1035" s="95" t="s">
        <v>996</v>
      </c>
      <c r="E1035" s="95">
        <v>1</v>
      </c>
      <c r="F1035" s="95" t="s">
        <v>996</v>
      </c>
      <c r="G1035" s="95"/>
      <c r="H1035" s="95"/>
      <c r="I1035" s="175" t="s">
        <v>996</v>
      </c>
      <c r="J1035" s="176">
        <v>1</v>
      </c>
      <c r="K1035" s="175" t="s">
        <v>996</v>
      </c>
      <c r="L1035" s="95"/>
      <c r="M1035" s="95"/>
      <c r="N1035" s="95"/>
      <c r="O1035" s="95"/>
      <c r="P1035" s="95"/>
      <c r="Q1035" s="95"/>
      <c r="R1035" s="95"/>
      <c r="S1035" s="95"/>
      <c r="T1035" s="95"/>
      <c r="U1035" s="95"/>
      <c r="V1035" s="95"/>
      <c r="W1035" s="95"/>
      <c r="X1035" s="95"/>
      <c r="Y1035" s="95"/>
      <c r="Z1035" s="95"/>
      <c r="AA1035" s="95"/>
      <c r="AB1035" s="95"/>
      <c r="AC1035" s="95"/>
      <c r="AD1035" s="95"/>
      <c r="AE1035" s="95"/>
      <c r="AF1035" s="95"/>
      <c r="AG1035" s="95"/>
      <c r="AH1035" s="95"/>
      <c r="AI1035" s="95"/>
      <c r="AJ1035" s="95"/>
      <c r="AK1035" s="95"/>
      <c r="AL1035" s="95"/>
      <c r="AM1035" s="95"/>
      <c r="AN1035" s="95"/>
      <c r="AO1035" s="95"/>
      <c r="AP1035" s="95"/>
      <c r="AQ1035" s="95"/>
      <c r="AR1035" s="95"/>
      <c r="AS1035" s="95"/>
      <c r="AT1035" s="95"/>
      <c r="AU1035" s="95"/>
      <c r="AV1035" s="95"/>
      <c r="AW1035" s="192">
        <f t="shared" si="15"/>
        <v>3000</v>
      </c>
    </row>
    <row r="1036" spans="1:49" ht="15.75" x14ac:dyDescent="0.25">
      <c r="A1036" s="95">
        <v>1021</v>
      </c>
      <c r="B1036" s="95" t="s">
        <v>1237</v>
      </c>
      <c r="C1036" s="95" t="s">
        <v>1030</v>
      </c>
      <c r="D1036" s="95" t="s">
        <v>1124</v>
      </c>
      <c r="E1036" s="95">
        <v>30</v>
      </c>
      <c r="F1036" s="95" t="s">
        <v>1242</v>
      </c>
      <c r="G1036" s="95"/>
      <c r="H1036" s="95"/>
      <c r="I1036" s="175" t="s">
        <v>1124</v>
      </c>
      <c r="J1036" s="176">
        <v>30</v>
      </c>
      <c r="K1036" s="175" t="s">
        <v>1242</v>
      </c>
      <c r="L1036" s="95"/>
      <c r="M1036" s="95"/>
      <c r="N1036" s="95"/>
      <c r="O1036" s="95"/>
      <c r="P1036" s="95"/>
      <c r="Q1036" s="95"/>
      <c r="R1036" s="95"/>
      <c r="S1036" s="95"/>
      <c r="T1036" s="95"/>
      <c r="U1036" s="95"/>
      <c r="V1036" s="95"/>
      <c r="W1036" s="95"/>
      <c r="X1036" s="95"/>
      <c r="Y1036" s="95"/>
      <c r="Z1036" s="95"/>
      <c r="AA1036" s="95"/>
      <c r="AB1036" s="95"/>
      <c r="AC1036" s="95"/>
      <c r="AD1036" s="95"/>
      <c r="AE1036" s="95"/>
      <c r="AF1036" s="95"/>
      <c r="AG1036" s="95"/>
      <c r="AH1036" s="95"/>
      <c r="AI1036" s="95"/>
      <c r="AJ1036" s="95"/>
      <c r="AK1036" s="95"/>
      <c r="AL1036" s="95"/>
      <c r="AM1036" s="95"/>
      <c r="AN1036" s="95"/>
      <c r="AO1036" s="95"/>
      <c r="AP1036" s="95"/>
      <c r="AQ1036" s="95"/>
      <c r="AR1036" s="95"/>
      <c r="AS1036" s="95"/>
      <c r="AT1036" s="95"/>
      <c r="AU1036" s="95"/>
      <c r="AV1036" s="95"/>
      <c r="AW1036" s="192">
        <f t="shared" si="15"/>
        <v>144000</v>
      </c>
    </row>
    <row r="1037" spans="1:49" ht="15.75" x14ac:dyDescent="0.25">
      <c r="A1037" s="95">
        <v>1022</v>
      </c>
      <c r="B1037" s="95" t="s">
        <v>1237</v>
      </c>
      <c r="C1037" s="95" t="s">
        <v>1041</v>
      </c>
      <c r="D1037" s="95" t="s">
        <v>1235</v>
      </c>
      <c r="E1037" s="95">
        <v>1</v>
      </c>
      <c r="F1037" s="95" t="s">
        <v>1235</v>
      </c>
      <c r="G1037" s="95"/>
      <c r="H1037" s="95"/>
      <c r="I1037" s="175" t="s">
        <v>1235</v>
      </c>
      <c r="J1037" s="176">
        <v>1</v>
      </c>
      <c r="K1037" s="175" t="s">
        <v>1235</v>
      </c>
      <c r="L1037" s="95"/>
      <c r="M1037" s="95"/>
      <c r="N1037" s="95"/>
      <c r="O1037" s="95"/>
      <c r="P1037" s="95"/>
      <c r="Q1037" s="95"/>
      <c r="R1037" s="95"/>
      <c r="S1037" s="95"/>
      <c r="T1037" s="95"/>
      <c r="U1037" s="95"/>
      <c r="V1037" s="95"/>
      <c r="W1037" s="95"/>
      <c r="X1037" s="95"/>
      <c r="Y1037" s="95"/>
      <c r="Z1037" s="95"/>
      <c r="AA1037" s="95"/>
      <c r="AB1037" s="95"/>
      <c r="AC1037" s="95"/>
      <c r="AD1037" s="95"/>
      <c r="AE1037" s="95"/>
      <c r="AF1037" s="95"/>
      <c r="AG1037" s="95"/>
      <c r="AH1037" s="95"/>
      <c r="AI1037" s="95"/>
      <c r="AJ1037" s="95"/>
      <c r="AK1037" s="95"/>
      <c r="AL1037" s="95"/>
      <c r="AM1037" s="95"/>
      <c r="AN1037" s="95"/>
      <c r="AO1037" s="95"/>
      <c r="AP1037" s="95"/>
      <c r="AQ1037" s="95"/>
      <c r="AR1037" s="95"/>
      <c r="AS1037" s="95"/>
      <c r="AT1037" s="95"/>
      <c r="AU1037" s="95"/>
      <c r="AV1037" s="95"/>
      <c r="AW1037" s="192">
        <f t="shared" si="15"/>
        <v>16900</v>
      </c>
    </row>
    <row r="1038" spans="1:49" ht="15.75" x14ac:dyDescent="0.25">
      <c r="A1038" s="95">
        <v>1023</v>
      </c>
      <c r="B1038" s="95" t="s">
        <v>1237</v>
      </c>
      <c r="C1038" s="95" t="s">
        <v>1011</v>
      </c>
      <c r="D1038" s="95" t="s">
        <v>995</v>
      </c>
      <c r="E1038" s="95">
        <v>36</v>
      </c>
      <c r="F1038" s="95" t="s">
        <v>1165</v>
      </c>
      <c r="G1038" s="95"/>
      <c r="H1038" s="95"/>
      <c r="I1038" s="175" t="s">
        <v>995</v>
      </c>
      <c r="J1038" s="176">
        <v>36</v>
      </c>
      <c r="K1038" s="175" t="s">
        <v>1165</v>
      </c>
      <c r="L1038" s="95"/>
      <c r="M1038" s="95"/>
      <c r="N1038" s="95"/>
      <c r="O1038" s="95"/>
      <c r="P1038" s="95"/>
      <c r="Q1038" s="95"/>
      <c r="R1038" s="95"/>
      <c r="S1038" s="95"/>
      <c r="T1038" s="95"/>
      <c r="U1038" s="95"/>
      <c r="V1038" s="95"/>
      <c r="W1038" s="95"/>
      <c r="X1038" s="95"/>
      <c r="Y1038" s="95"/>
      <c r="Z1038" s="95"/>
      <c r="AA1038" s="95"/>
      <c r="AB1038" s="95"/>
      <c r="AC1038" s="95"/>
      <c r="AD1038" s="95"/>
      <c r="AE1038" s="95"/>
      <c r="AF1038" s="95"/>
      <c r="AG1038" s="95"/>
      <c r="AH1038" s="95"/>
      <c r="AI1038" s="95"/>
      <c r="AJ1038" s="95"/>
      <c r="AK1038" s="95"/>
      <c r="AL1038" s="95"/>
      <c r="AM1038" s="95"/>
      <c r="AN1038" s="95"/>
      <c r="AO1038" s="95"/>
      <c r="AP1038" s="95"/>
      <c r="AQ1038" s="95"/>
      <c r="AR1038" s="95"/>
      <c r="AS1038" s="95"/>
      <c r="AT1038" s="95"/>
      <c r="AU1038" s="95"/>
      <c r="AV1038" s="95"/>
      <c r="AW1038" s="192">
        <f t="shared" si="15"/>
        <v>10800</v>
      </c>
    </row>
    <row r="1039" spans="1:49" ht="15.75" x14ac:dyDescent="0.25">
      <c r="A1039" s="95">
        <v>1024</v>
      </c>
      <c r="B1039" s="95" t="s">
        <v>1237</v>
      </c>
      <c r="C1039" s="95" t="s">
        <v>1011</v>
      </c>
      <c r="D1039" s="95" t="s">
        <v>995</v>
      </c>
      <c r="E1039" s="95">
        <v>54</v>
      </c>
      <c r="F1039" s="95" t="s">
        <v>1076</v>
      </c>
      <c r="G1039" s="95"/>
      <c r="H1039" s="95"/>
      <c r="I1039" s="175" t="s">
        <v>995</v>
      </c>
      <c r="J1039" s="176">
        <v>54</v>
      </c>
      <c r="K1039" s="175" t="s">
        <v>1076</v>
      </c>
      <c r="L1039" s="95"/>
      <c r="M1039" s="95"/>
      <c r="N1039" s="95"/>
      <c r="O1039" s="95"/>
      <c r="P1039" s="95"/>
      <c r="Q1039" s="95"/>
      <c r="R1039" s="95"/>
      <c r="S1039" s="95"/>
      <c r="T1039" s="95"/>
      <c r="U1039" s="95"/>
      <c r="V1039" s="95"/>
      <c r="W1039" s="95"/>
      <c r="X1039" s="95"/>
      <c r="Y1039" s="95"/>
      <c r="Z1039" s="95"/>
      <c r="AA1039" s="95"/>
      <c r="AB1039" s="95"/>
      <c r="AC1039" s="95"/>
      <c r="AD1039" s="95"/>
      <c r="AE1039" s="95"/>
      <c r="AF1039" s="95"/>
      <c r="AG1039" s="95"/>
      <c r="AH1039" s="95"/>
      <c r="AI1039" s="95"/>
      <c r="AJ1039" s="95"/>
      <c r="AK1039" s="95"/>
      <c r="AL1039" s="95"/>
      <c r="AM1039" s="95"/>
      <c r="AN1039" s="95"/>
      <c r="AO1039" s="95"/>
      <c r="AP1039" s="95"/>
      <c r="AQ1039" s="95"/>
      <c r="AR1039" s="95"/>
      <c r="AS1039" s="95"/>
      <c r="AT1039" s="95"/>
      <c r="AU1039" s="95"/>
      <c r="AV1039" s="95"/>
      <c r="AW1039" s="192">
        <f t="shared" si="15"/>
        <v>16200</v>
      </c>
    </row>
    <row r="1040" spans="1:49" ht="15.75" x14ac:dyDescent="0.25">
      <c r="A1040" s="95">
        <v>1025</v>
      </c>
      <c r="B1040" s="95" t="s">
        <v>1237</v>
      </c>
      <c r="C1040" s="95" t="s">
        <v>1030</v>
      </c>
      <c r="D1040" s="95" t="s">
        <v>989</v>
      </c>
      <c r="E1040" s="95">
        <v>10</v>
      </c>
      <c r="F1040" s="95" t="s">
        <v>1172</v>
      </c>
      <c r="G1040" s="95"/>
      <c r="H1040" s="95"/>
      <c r="I1040" s="175" t="s">
        <v>989</v>
      </c>
      <c r="J1040" s="176">
        <v>10</v>
      </c>
      <c r="K1040" s="175" t="s">
        <v>1172</v>
      </c>
      <c r="L1040" s="95"/>
      <c r="M1040" s="95"/>
      <c r="N1040" s="95"/>
      <c r="O1040" s="95"/>
      <c r="P1040" s="95"/>
      <c r="Q1040" s="95"/>
      <c r="R1040" s="95"/>
      <c r="S1040" s="95"/>
      <c r="T1040" s="95"/>
      <c r="U1040" s="95"/>
      <c r="V1040" s="95"/>
      <c r="W1040" s="95"/>
      <c r="X1040" s="95"/>
      <c r="Y1040" s="95"/>
      <c r="Z1040" s="95"/>
      <c r="AA1040" s="95"/>
      <c r="AB1040" s="95"/>
      <c r="AC1040" s="95"/>
      <c r="AD1040" s="95"/>
      <c r="AE1040" s="95"/>
      <c r="AF1040" s="95"/>
      <c r="AG1040" s="95"/>
      <c r="AH1040" s="95"/>
      <c r="AI1040" s="95"/>
      <c r="AJ1040" s="95"/>
      <c r="AK1040" s="95"/>
      <c r="AL1040" s="95"/>
      <c r="AM1040" s="95"/>
      <c r="AN1040" s="95"/>
      <c r="AO1040" s="95"/>
      <c r="AP1040" s="95"/>
      <c r="AQ1040" s="95"/>
      <c r="AR1040" s="95"/>
      <c r="AS1040" s="95"/>
      <c r="AT1040" s="95"/>
      <c r="AU1040" s="95"/>
      <c r="AV1040" s="95"/>
      <c r="AW1040" s="192">
        <f t="shared" si="15"/>
        <v>40000</v>
      </c>
    </row>
    <row r="1041" spans="1:49" ht="15.75" x14ac:dyDescent="0.25">
      <c r="A1041" s="95">
        <v>1026</v>
      </c>
      <c r="B1041" s="95" t="s">
        <v>1237</v>
      </c>
      <c r="C1041" s="95" t="s">
        <v>1016</v>
      </c>
      <c r="D1041" s="95" t="s">
        <v>1009</v>
      </c>
      <c r="E1041" s="95">
        <v>10</v>
      </c>
      <c r="F1041" s="95" t="s">
        <v>1017</v>
      </c>
      <c r="G1041" s="95"/>
      <c r="H1041" s="95"/>
      <c r="I1041" s="175" t="s">
        <v>1009</v>
      </c>
      <c r="J1041" s="176">
        <v>10</v>
      </c>
      <c r="K1041" s="175" t="s">
        <v>1017</v>
      </c>
      <c r="L1041" s="95"/>
      <c r="M1041" s="95"/>
      <c r="N1041" s="95"/>
      <c r="O1041" s="95"/>
      <c r="P1041" s="95"/>
      <c r="Q1041" s="95"/>
      <c r="R1041" s="95"/>
      <c r="S1041" s="95"/>
      <c r="T1041" s="95"/>
      <c r="U1041" s="95"/>
      <c r="V1041" s="95"/>
      <c r="W1041" s="95"/>
      <c r="X1041" s="95"/>
      <c r="Y1041" s="95"/>
      <c r="Z1041" s="95"/>
      <c r="AA1041" s="95"/>
      <c r="AB1041" s="95"/>
      <c r="AC1041" s="95"/>
      <c r="AD1041" s="95"/>
      <c r="AE1041" s="95"/>
      <c r="AF1041" s="95"/>
      <c r="AG1041" s="95"/>
      <c r="AH1041" s="95"/>
      <c r="AI1041" s="95"/>
      <c r="AJ1041" s="95"/>
      <c r="AK1041" s="95"/>
      <c r="AL1041" s="95"/>
      <c r="AM1041" s="95"/>
      <c r="AN1041" s="95"/>
      <c r="AO1041" s="95"/>
      <c r="AP1041" s="95"/>
      <c r="AQ1041" s="95"/>
      <c r="AR1041" s="95"/>
      <c r="AS1041" s="95"/>
      <c r="AT1041" s="95"/>
      <c r="AU1041" s="95"/>
      <c r="AV1041" s="95"/>
      <c r="AW1041" s="192">
        <f t="shared" ref="AW1041:AW1045" si="16">I1041*J1041</f>
        <v>5000</v>
      </c>
    </row>
    <row r="1042" spans="1:49" ht="15.75" x14ac:dyDescent="0.25">
      <c r="A1042" s="95">
        <v>1027</v>
      </c>
      <c r="B1042" s="95" t="s">
        <v>1237</v>
      </c>
      <c r="C1042" s="95" t="s">
        <v>1049</v>
      </c>
      <c r="D1042" s="95" t="s">
        <v>1238</v>
      </c>
      <c r="E1042" s="95">
        <v>1</v>
      </c>
      <c r="F1042" s="95" t="s">
        <v>1238</v>
      </c>
      <c r="G1042" s="95"/>
      <c r="H1042" s="95"/>
      <c r="I1042" s="175" t="s">
        <v>1238</v>
      </c>
      <c r="J1042" s="176">
        <v>1</v>
      </c>
      <c r="K1042" s="175" t="s">
        <v>1238</v>
      </c>
      <c r="L1042" s="95"/>
      <c r="M1042" s="95"/>
      <c r="N1042" s="95"/>
      <c r="O1042" s="95"/>
      <c r="P1042" s="95"/>
      <c r="Q1042" s="95"/>
      <c r="R1042" s="95"/>
      <c r="S1042" s="95"/>
      <c r="T1042" s="95"/>
      <c r="U1042" s="95"/>
      <c r="V1042" s="95"/>
      <c r="W1042" s="95"/>
      <c r="X1042" s="95"/>
      <c r="Y1042" s="95"/>
      <c r="Z1042" s="95"/>
      <c r="AA1042" s="95"/>
      <c r="AB1042" s="95"/>
      <c r="AC1042" s="95"/>
      <c r="AD1042" s="95"/>
      <c r="AE1042" s="95"/>
      <c r="AF1042" s="95"/>
      <c r="AG1042" s="95"/>
      <c r="AH1042" s="95"/>
      <c r="AI1042" s="95"/>
      <c r="AJ1042" s="95"/>
      <c r="AK1042" s="95"/>
      <c r="AL1042" s="95"/>
      <c r="AM1042" s="95"/>
      <c r="AN1042" s="95"/>
      <c r="AO1042" s="95"/>
      <c r="AP1042" s="95"/>
      <c r="AQ1042" s="95"/>
      <c r="AR1042" s="95"/>
      <c r="AS1042" s="95"/>
      <c r="AT1042" s="95"/>
      <c r="AU1042" s="95"/>
      <c r="AV1042" s="95"/>
      <c r="AW1042" s="192">
        <f t="shared" si="16"/>
        <v>13800</v>
      </c>
    </row>
    <row r="1043" spans="1:49" ht="15.75" x14ac:dyDescent="0.25">
      <c r="A1043" s="95">
        <v>1028</v>
      </c>
      <c r="B1043" s="95" t="s">
        <v>1237</v>
      </c>
      <c r="C1043" s="95" t="s">
        <v>1058</v>
      </c>
      <c r="D1043" s="95" t="s">
        <v>1207</v>
      </c>
      <c r="E1043" s="95">
        <v>1</v>
      </c>
      <c r="F1043" s="95" t="s">
        <v>1207</v>
      </c>
      <c r="G1043" s="95"/>
      <c r="H1043" s="95"/>
      <c r="I1043" s="175" t="s">
        <v>1207</v>
      </c>
      <c r="J1043" s="176">
        <v>1</v>
      </c>
      <c r="K1043" s="175" t="s">
        <v>1207</v>
      </c>
      <c r="L1043" s="95"/>
      <c r="M1043" s="95"/>
      <c r="N1043" s="95"/>
      <c r="O1043" s="95"/>
      <c r="P1043" s="95"/>
      <c r="Q1043" s="95"/>
      <c r="R1043" s="95"/>
      <c r="S1043" s="95"/>
      <c r="T1043" s="95"/>
      <c r="U1043" s="95"/>
      <c r="V1043" s="95"/>
      <c r="W1043" s="95"/>
      <c r="X1043" s="95"/>
      <c r="Y1043" s="95"/>
      <c r="Z1043" s="95"/>
      <c r="AA1043" s="95"/>
      <c r="AB1043" s="95"/>
      <c r="AC1043" s="95"/>
      <c r="AD1043" s="95"/>
      <c r="AE1043" s="95"/>
      <c r="AF1043" s="95"/>
      <c r="AG1043" s="95"/>
      <c r="AH1043" s="95"/>
      <c r="AI1043" s="95"/>
      <c r="AJ1043" s="95"/>
      <c r="AK1043" s="95"/>
      <c r="AL1043" s="95"/>
      <c r="AM1043" s="95"/>
      <c r="AN1043" s="95"/>
      <c r="AO1043" s="95"/>
      <c r="AP1043" s="95"/>
      <c r="AQ1043" s="95"/>
      <c r="AR1043" s="95"/>
      <c r="AS1043" s="95"/>
      <c r="AT1043" s="95"/>
      <c r="AU1043" s="95"/>
      <c r="AV1043" s="95"/>
      <c r="AW1043" s="192">
        <f t="shared" si="16"/>
        <v>19100</v>
      </c>
    </row>
    <row r="1044" spans="1:49" ht="15.75" x14ac:dyDescent="0.25">
      <c r="A1044" s="95">
        <v>1029</v>
      </c>
      <c r="B1044" s="95" t="s">
        <v>1237</v>
      </c>
      <c r="C1044" s="95" t="s">
        <v>1174</v>
      </c>
      <c r="D1044" s="95" t="s">
        <v>1175</v>
      </c>
      <c r="E1044" s="95">
        <v>1</v>
      </c>
      <c r="F1044" s="95" t="s">
        <v>1175</v>
      </c>
      <c r="G1044" s="95"/>
      <c r="H1044" s="95"/>
      <c r="I1044" s="175" t="s">
        <v>1175</v>
      </c>
      <c r="J1044" s="176">
        <v>1</v>
      </c>
      <c r="K1044" s="175" t="s">
        <v>1175</v>
      </c>
      <c r="L1044" s="95"/>
      <c r="M1044" s="95"/>
      <c r="N1044" s="95"/>
      <c r="O1044" s="95"/>
      <c r="P1044" s="95"/>
      <c r="Q1044" s="95"/>
      <c r="R1044" s="95"/>
      <c r="S1044" s="95"/>
      <c r="T1044" s="95"/>
      <c r="U1044" s="95"/>
      <c r="V1044" s="95"/>
      <c r="W1044" s="95"/>
      <c r="X1044" s="95"/>
      <c r="Y1044" s="95"/>
      <c r="Z1044" s="95"/>
      <c r="AA1044" s="95"/>
      <c r="AB1044" s="95"/>
      <c r="AC1044" s="95"/>
      <c r="AD1044" s="95"/>
      <c r="AE1044" s="95"/>
      <c r="AF1044" s="95"/>
      <c r="AG1044" s="95"/>
      <c r="AH1044" s="95"/>
      <c r="AI1044" s="95"/>
      <c r="AJ1044" s="95"/>
      <c r="AK1044" s="95"/>
      <c r="AL1044" s="95"/>
      <c r="AM1044" s="95"/>
      <c r="AN1044" s="95"/>
      <c r="AO1044" s="95"/>
      <c r="AP1044" s="95"/>
      <c r="AQ1044" s="95"/>
      <c r="AR1044" s="95"/>
      <c r="AS1044" s="95"/>
      <c r="AT1044" s="95"/>
      <c r="AU1044" s="95"/>
      <c r="AV1044" s="95"/>
      <c r="AW1044" s="192">
        <f t="shared" si="16"/>
        <v>37200</v>
      </c>
    </row>
    <row r="1045" spans="1:49" ht="15.75" x14ac:dyDescent="0.25">
      <c r="A1045" s="95">
        <v>1030</v>
      </c>
      <c r="B1045" s="95" t="s">
        <v>1237</v>
      </c>
      <c r="C1045" s="95" t="s">
        <v>139</v>
      </c>
      <c r="D1045" s="95" t="s">
        <v>1153</v>
      </c>
      <c r="E1045" s="95">
        <v>1</v>
      </c>
      <c r="F1045" s="95" t="s">
        <v>1153</v>
      </c>
      <c r="G1045" s="95"/>
      <c r="H1045" s="95"/>
      <c r="I1045" s="175" t="s">
        <v>1153</v>
      </c>
      <c r="J1045" s="176">
        <v>1</v>
      </c>
      <c r="K1045" s="175" t="s">
        <v>1153</v>
      </c>
      <c r="L1045" s="95"/>
      <c r="M1045" s="95"/>
      <c r="N1045" s="95"/>
      <c r="O1045" s="95"/>
      <c r="P1045" s="95"/>
      <c r="Q1045" s="95"/>
      <c r="R1045" s="95"/>
      <c r="S1045" s="95"/>
      <c r="T1045" s="95"/>
      <c r="U1045" s="95"/>
      <c r="V1045" s="95"/>
      <c r="W1045" s="95"/>
      <c r="X1045" s="95"/>
      <c r="Y1045" s="95"/>
      <c r="Z1045" s="95"/>
      <c r="AA1045" s="95"/>
      <c r="AB1045" s="95"/>
      <c r="AC1045" s="95"/>
      <c r="AD1045" s="95"/>
      <c r="AE1045" s="95"/>
      <c r="AF1045" s="95"/>
      <c r="AG1045" s="95"/>
      <c r="AH1045" s="95"/>
      <c r="AI1045" s="95"/>
      <c r="AJ1045" s="95"/>
      <c r="AK1045" s="95"/>
      <c r="AL1045" s="95"/>
      <c r="AM1045" s="95"/>
      <c r="AN1045" s="95"/>
      <c r="AO1045" s="95"/>
      <c r="AP1045" s="95"/>
      <c r="AQ1045" s="95"/>
      <c r="AR1045" s="95"/>
      <c r="AS1045" s="95"/>
      <c r="AT1045" s="95"/>
      <c r="AU1045" s="95"/>
      <c r="AV1045" s="95"/>
      <c r="AW1045" s="192">
        <f t="shared" si="16"/>
        <v>4300</v>
      </c>
    </row>
    <row r="1046" spans="1:49" ht="15.75" x14ac:dyDescent="0.25">
      <c r="A1046" s="182" t="s">
        <v>1243</v>
      </c>
      <c r="B1046" s="182"/>
      <c r="C1046" s="182"/>
      <c r="D1046" s="182"/>
      <c r="E1046" s="182"/>
      <c r="F1046" s="182"/>
      <c r="G1046" s="182"/>
      <c r="H1046" s="182"/>
      <c r="I1046" s="182"/>
      <c r="J1046" s="182"/>
      <c r="K1046" s="95"/>
      <c r="L1046" s="95"/>
      <c r="M1046" s="95"/>
      <c r="N1046" s="95"/>
      <c r="O1046" s="95"/>
      <c r="P1046" s="95"/>
      <c r="Q1046" s="95"/>
      <c r="R1046" s="95"/>
      <c r="S1046" s="95"/>
      <c r="T1046" s="95"/>
      <c r="U1046" s="95"/>
      <c r="V1046" s="95"/>
      <c r="W1046" s="95"/>
      <c r="X1046" s="95"/>
      <c r="Y1046" s="95"/>
      <c r="Z1046" s="95"/>
      <c r="AA1046" s="95"/>
      <c r="AB1046" s="95"/>
      <c r="AC1046" s="95"/>
      <c r="AD1046" s="95"/>
      <c r="AE1046" s="95"/>
      <c r="AF1046" s="95"/>
      <c r="AG1046" s="95"/>
      <c r="AH1046" s="95"/>
      <c r="AI1046" s="95"/>
      <c r="AJ1046" s="95"/>
      <c r="AK1046" s="95"/>
      <c r="AL1046" s="95"/>
      <c r="AM1046" s="95"/>
      <c r="AN1046" s="95"/>
      <c r="AO1046" s="95"/>
      <c r="AP1046" s="95"/>
      <c r="AQ1046" s="95"/>
      <c r="AR1046" s="95"/>
      <c r="AS1046" s="95"/>
      <c r="AT1046" s="95"/>
      <c r="AU1046" s="95"/>
      <c r="AV1046" s="95"/>
      <c r="AW1046" s="192">
        <f>SUM(AW16:AW1045)</f>
        <v>11669700</v>
      </c>
    </row>
  </sheetData>
  <mergeCells count="3">
    <mergeCell ref="A1046:J1046"/>
    <mergeCell ref="C7:J7"/>
    <mergeCell ref="C8:J8"/>
  </mergeCells>
  <pageMargins left="0.7" right="0.7" top="0.75" bottom="0.75" header="0.3" footer="0.3"/>
  <pageSetup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G1040"/>
  <sheetViews>
    <sheetView workbookViewId="0">
      <selection activeCell="D8" sqref="D7:E8"/>
    </sheetView>
  </sheetViews>
  <sheetFormatPr defaultRowHeight="15" x14ac:dyDescent="0.25"/>
  <cols>
    <col min="2" max="2" width="18" customWidth="1"/>
    <col min="3" max="3" width="11.42578125" customWidth="1"/>
    <col min="4" max="4" width="34.140625" customWidth="1"/>
    <col min="5" max="5" width="34.85546875" customWidth="1"/>
    <col min="6" max="6" width="14.85546875" customWidth="1"/>
    <col min="7" max="7" width="22.28515625" customWidth="1"/>
  </cols>
  <sheetData>
    <row r="7" spans="1:7" ht="15.75" x14ac:dyDescent="0.25">
      <c r="D7" s="185" t="s">
        <v>2258</v>
      </c>
      <c r="E7" s="185"/>
    </row>
    <row r="8" spans="1:7" ht="15.75" x14ac:dyDescent="0.25">
      <c r="D8" s="186">
        <v>44682</v>
      </c>
      <c r="E8" s="185"/>
    </row>
    <row r="10" spans="1:7" x14ac:dyDescent="0.25">
      <c r="A10" s="172" t="s">
        <v>976</v>
      </c>
      <c r="B10" s="172" t="s">
        <v>977</v>
      </c>
      <c r="C10" s="172" t="s">
        <v>1251</v>
      </c>
      <c r="D10" s="172" t="s">
        <v>1252</v>
      </c>
      <c r="E10" s="172" t="s">
        <v>978</v>
      </c>
      <c r="F10" s="172" t="s">
        <v>979</v>
      </c>
      <c r="G10" s="172" t="s">
        <v>888</v>
      </c>
    </row>
    <row r="11" spans="1:7" x14ac:dyDescent="0.25">
      <c r="A11" s="172">
        <v>1</v>
      </c>
      <c r="B11" s="172" t="s">
        <v>980</v>
      </c>
      <c r="C11" s="172" t="s">
        <v>1253</v>
      </c>
      <c r="D11" s="93" t="s">
        <v>1254</v>
      </c>
      <c r="E11" s="93" t="s">
        <v>981</v>
      </c>
      <c r="F11" s="172">
        <v>10</v>
      </c>
      <c r="G11" s="173" t="s">
        <v>983</v>
      </c>
    </row>
    <row r="12" spans="1:7" x14ac:dyDescent="0.25">
      <c r="A12" s="172">
        <v>2</v>
      </c>
      <c r="B12" s="172" t="s">
        <v>980</v>
      </c>
      <c r="C12" s="172" t="s">
        <v>1255</v>
      </c>
      <c r="D12" s="93" t="s">
        <v>1254</v>
      </c>
      <c r="E12" s="93" t="s">
        <v>984</v>
      </c>
      <c r="F12" s="172">
        <v>10</v>
      </c>
      <c r="G12" s="173" t="s">
        <v>986</v>
      </c>
    </row>
    <row r="13" spans="1:7" x14ac:dyDescent="0.25">
      <c r="A13" s="172">
        <v>3</v>
      </c>
      <c r="B13" s="172" t="s">
        <v>980</v>
      </c>
      <c r="C13" s="172" t="s">
        <v>1256</v>
      </c>
      <c r="D13" s="93" t="s">
        <v>1257</v>
      </c>
      <c r="E13" s="93" t="s">
        <v>987</v>
      </c>
      <c r="F13" s="172">
        <v>10</v>
      </c>
      <c r="G13" s="173" t="s">
        <v>989</v>
      </c>
    </row>
    <row r="14" spans="1:7" x14ac:dyDescent="0.25">
      <c r="A14" s="172">
        <v>4</v>
      </c>
      <c r="B14" s="172" t="s">
        <v>980</v>
      </c>
      <c r="C14" s="172" t="s">
        <v>1258</v>
      </c>
      <c r="D14" s="93" t="s">
        <v>1259</v>
      </c>
      <c r="E14" s="93" t="s">
        <v>990</v>
      </c>
      <c r="F14" s="172">
        <v>10</v>
      </c>
      <c r="G14" s="173" t="s">
        <v>989</v>
      </c>
    </row>
    <row r="15" spans="1:7" x14ac:dyDescent="0.25">
      <c r="A15" s="172">
        <v>5</v>
      </c>
      <c r="B15" s="172" t="s">
        <v>980</v>
      </c>
      <c r="C15" s="172" t="s">
        <v>1260</v>
      </c>
      <c r="D15" s="93" t="s">
        <v>1259</v>
      </c>
      <c r="E15" s="93" t="s">
        <v>991</v>
      </c>
      <c r="F15" s="172">
        <v>10</v>
      </c>
      <c r="G15" s="173" t="s">
        <v>993</v>
      </c>
    </row>
    <row r="16" spans="1:7" x14ac:dyDescent="0.25">
      <c r="A16" s="172">
        <v>6</v>
      </c>
      <c r="B16" s="172" t="s">
        <v>980</v>
      </c>
      <c r="C16" s="172" t="s">
        <v>1261</v>
      </c>
      <c r="D16" s="93" t="s">
        <v>1254</v>
      </c>
      <c r="E16" s="93" t="s">
        <v>994</v>
      </c>
      <c r="F16" s="172">
        <v>10</v>
      </c>
      <c r="G16" s="173" t="s">
        <v>996</v>
      </c>
    </row>
    <row r="17" spans="1:7" x14ac:dyDescent="0.25">
      <c r="A17" s="172">
        <v>7</v>
      </c>
      <c r="B17" s="172" t="s">
        <v>980</v>
      </c>
      <c r="C17" s="172" t="s">
        <v>1262</v>
      </c>
      <c r="D17" s="93" t="s">
        <v>1254</v>
      </c>
      <c r="E17" s="93" t="s">
        <v>997</v>
      </c>
      <c r="F17" s="172">
        <v>10</v>
      </c>
      <c r="G17" s="173" t="s">
        <v>996</v>
      </c>
    </row>
    <row r="18" spans="1:7" x14ac:dyDescent="0.25">
      <c r="A18" s="172">
        <v>8</v>
      </c>
      <c r="B18" s="172" t="s">
        <v>980</v>
      </c>
      <c r="C18" s="172" t="s">
        <v>1263</v>
      </c>
      <c r="D18" s="93" t="s">
        <v>1254</v>
      </c>
      <c r="E18" s="93" t="s">
        <v>998</v>
      </c>
      <c r="F18" s="172">
        <v>10</v>
      </c>
      <c r="G18" s="173" t="s">
        <v>1000</v>
      </c>
    </row>
    <row r="19" spans="1:7" x14ac:dyDescent="0.25">
      <c r="A19" s="172">
        <v>9</v>
      </c>
      <c r="B19" s="172" t="s">
        <v>980</v>
      </c>
      <c r="C19" s="172" t="s">
        <v>1264</v>
      </c>
      <c r="D19" s="93" t="s">
        <v>1254</v>
      </c>
      <c r="E19" s="93" t="s">
        <v>1001</v>
      </c>
      <c r="F19" s="172">
        <v>30</v>
      </c>
      <c r="G19" s="173" t="s">
        <v>1002</v>
      </c>
    </row>
    <row r="20" spans="1:7" x14ac:dyDescent="0.25">
      <c r="A20" s="172">
        <v>10</v>
      </c>
      <c r="B20" s="172" t="s">
        <v>980</v>
      </c>
      <c r="C20" s="172" t="s">
        <v>1265</v>
      </c>
      <c r="D20" s="93" t="s">
        <v>1254</v>
      </c>
      <c r="E20" s="93" t="s">
        <v>1003</v>
      </c>
      <c r="F20" s="172">
        <v>1</v>
      </c>
      <c r="G20" s="173" t="s">
        <v>1004</v>
      </c>
    </row>
    <row r="21" spans="1:7" x14ac:dyDescent="0.25">
      <c r="A21" s="172">
        <v>11</v>
      </c>
      <c r="B21" s="172" t="s">
        <v>980</v>
      </c>
      <c r="C21" s="172" t="s">
        <v>1266</v>
      </c>
      <c r="D21" s="93" t="s">
        <v>1254</v>
      </c>
      <c r="E21" s="93" t="s">
        <v>1005</v>
      </c>
      <c r="F21" s="172">
        <v>30</v>
      </c>
      <c r="G21" s="173" t="s">
        <v>1007</v>
      </c>
    </row>
    <row r="22" spans="1:7" x14ac:dyDescent="0.25">
      <c r="A22" s="172">
        <v>12</v>
      </c>
      <c r="B22" s="172" t="s">
        <v>980</v>
      </c>
      <c r="C22" s="172" t="s">
        <v>1267</v>
      </c>
      <c r="D22" s="93" t="s">
        <v>1254</v>
      </c>
      <c r="E22" s="93" t="s">
        <v>1008</v>
      </c>
      <c r="F22" s="172">
        <v>30</v>
      </c>
      <c r="G22" s="173" t="s">
        <v>1010</v>
      </c>
    </row>
    <row r="23" spans="1:7" x14ac:dyDescent="0.25">
      <c r="A23" s="172">
        <v>13</v>
      </c>
      <c r="B23" s="172" t="s">
        <v>980</v>
      </c>
      <c r="C23" s="172" t="s">
        <v>1268</v>
      </c>
      <c r="D23" s="93" t="s">
        <v>1254</v>
      </c>
      <c r="E23" s="93" t="s">
        <v>1011</v>
      </c>
      <c r="F23" s="172">
        <v>30</v>
      </c>
      <c r="G23" s="173" t="s">
        <v>1012</v>
      </c>
    </row>
    <row r="24" spans="1:7" x14ac:dyDescent="0.25">
      <c r="A24" s="172">
        <v>14</v>
      </c>
      <c r="B24" s="172" t="s">
        <v>980</v>
      </c>
      <c r="C24" s="172" t="s">
        <v>1269</v>
      </c>
      <c r="D24" s="93" t="s">
        <v>1254</v>
      </c>
      <c r="E24" s="93" t="s">
        <v>1013</v>
      </c>
      <c r="F24" s="172">
        <v>10</v>
      </c>
      <c r="G24" s="173" t="s">
        <v>1015</v>
      </c>
    </row>
    <row r="25" spans="1:7" x14ac:dyDescent="0.25">
      <c r="A25" s="172">
        <v>15</v>
      </c>
      <c r="B25" s="172" t="s">
        <v>980</v>
      </c>
      <c r="C25" s="172" t="s">
        <v>1270</v>
      </c>
      <c r="D25" s="93" t="s">
        <v>1254</v>
      </c>
      <c r="E25" s="93" t="s">
        <v>1016</v>
      </c>
      <c r="F25" s="172">
        <v>10</v>
      </c>
      <c r="G25" s="173" t="s">
        <v>1017</v>
      </c>
    </row>
    <row r="26" spans="1:7" x14ac:dyDescent="0.25">
      <c r="A26" s="172">
        <v>16</v>
      </c>
      <c r="B26" s="172" t="s">
        <v>980</v>
      </c>
      <c r="C26" s="172" t="s">
        <v>1271</v>
      </c>
      <c r="D26" s="93" t="s">
        <v>1254</v>
      </c>
      <c r="E26" s="93" t="s">
        <v>1018</v>
      </c>
      <c r="F26" s="172">
        <v>10</v>
      </c>
      <c r="G26" s="173" t="s">
        <v>996</v>
      </c>
    </row>
    <row r="27" spans="1:7" x14ac:dyDescent="0.25">
      <c r="A27" s="172">
        <v>17</v>
      </c>
      <c r="B27" s="172" t="s">
        <v>980</v>
      </c>
      <c r="C27" s="172" t="s">
        <v>1272</v>
      </c>
      <c r="D27" s="93" t="s">
        <v>1254</v>
      </c>
      <c r="E27" s="93" t="s">
        <v>991</v>
      </c>
      <c r="F27" s="172">
        <v>10</v>
      </c>
      <c r="G27" s="173" t="s">
        <v>1015</v>
      </c>
    </row>
    <row r="28" spans="1:7" x14ac:dyDescent="0.25">
      <c r="A28" s="172">
        <v>18</v>
      </c>
      <c r="B28" s="172" t="s">
        <v>980</v>
      </c>
      <c r="C28" s="172" t="s">
        <v>1273</v>
      </c>
      <c r="D28" s="93" t="s">
        <v>1254</v>
      </c>
      <c r="E28" s="93" t="s">
        <v>1019</v>
      </c>
      <c r="F28" s="172">
        <v>13</v>
      </c>
      <c r="G28" s="173" t="s">
        <v>1020</v>
      </c>
    </row>
    <row r="29" spans="1:7" x14ac:dyDescent="0.25">
      <c r="A29" s="172">
        <v>19</v>
      </c>
      <c r="B29" s="172" t="s">
        <v>980</v>
      </c>
      <c r="C29" s="172" t="s">
        <v>1274</v>
      </c>
      <c r="D29" s="93" t="s">
        <v>1254</v>
      </c>
      <c r="E29" s="93" t="s">
        <v>1021</v>
      </c>
      <c r="F29" s="172">
        <v>60</v>
      </c>
      <c r="G29" s="173" t="s">
        <v>1022</v>
      </c>
    </row>
    <row r="30" spans="1:7" x14ac:dyDescent="0.25">
      <c r="A30" s="172">
        <v>20</v>
      </c>
      <c r="B30" s="172" t="s">
        <v>980</v>
      </c>
      <c r="C30" s="172" t="s">
        <v>1275</v>
      </c>
      <c r="D30" s="93" t="s">
        <v>1254</v>
      </c>
      <c r="E30" s="93" t="s">
        <v>1023</v>
      </c>
      <c r="F30" s="172">
        <v>30</v>
      </c>
      <c r="G30" s="173" t="s">
        <v>1010</v>
      </c>
    </row>
    <row r="31" spans="1:7" x14ac:dyDescent="0.25">
      <c r="A31" s="172">
        <v>21</v>
      </c>
      <c r="B31" s="172" t="s">
        <v>980</v>
      </c>
      <c r="C31" s="172" t="s">
        <v>1276</v>
      </c>
      <c r="D31" s="93" t="s">
        <v>1254</v>
      </c>
      <c r="E31" s="93" t="s">
        <v>1011</v>
      </c>
      <c r="F31" s="172">
        <v>60</v>
      </c>
      <c r="G31" s="173" t="s">
        <v>986</v>
      </c>
    </row>
    <row r="32" spans="1:7" x14ac:dyDescent="0.25">
      <c r="A32" s="172">
        <v>22</v>
      </c>
      <c r="B32" s="172" t="s">
        <v>980</v>
      </c>
      <c r="C32" s="172" t="s">
        <v>1277</v>
      </c>
      <c r="D32" s="93" t="s">
        <v>1254</v>
      </c>
      <c r="E32" s="93" t="s">
        <v>1019</v>
      </c>
      <c r="F32" s="172">
        <v>17</v>
      </c>
      <c r="G32" s="173" t="s">
        <v>1024</v>
      </c>
    </row>
    <row r="33" spans="1:7" x14ac:dyDescent="0.25">
      <c r="A33" s="172">
        <v>23</v>
      </c>
      <c r="B33" s="172" t="s">
        <v>980</v>
      </c>
      <c r="C33" s="172" t="s">
        <v>1278</v>
      </c>
      <c r="D33" s="93" t="s">
        <v>1259</v>
      </c>
      <c r="E33" s="93" t="s">
        <v>1013</v>
      </c>
      <c r="F33" s="172">
        <v>10</v>
      </c>
      <c r="G33" s="173" t="s">
        <v>1015</v>
      </c>
    </row>
    <row r="34" spans="1:7" x14ac:dyDescent="0.25">
      <c r="A34" s="172">
        <v>24</v>
      </c>
      <c r="B34" s="172" t="s">
        <v>980</v>
      </c>
      <c r="C34" s="172" t="s">
        <v>1279</v>
      </c>
      <c r="D34" s="93" t="s">
        <v>1259</v>
      </c>
      <c r="E34" s="93" t="s">
        <v>1025</v>
      </c>
      <c r="F34" s="172">
        <v>1</v>
      </c>
      <c r="G34" s="173" t="s">
        <v>1026</v>
      </c>
    </row>
    <row r="35" spans="1:7" x14ac:dyDescent="0.25">
      <c r="A35" s="172">
        <v>25</v>
      </c>
      <c r="B35" s="172" t="s">
        <v>980</v>
      </c>
      <c r="C35" s="172" t="s">
        <v>1280</v>
      </c>
      <c r="D35" s="93" t="s">
        <v>1254</v>
      </c>
      <c r="E35" s="93" t="s">
        <v>984</v>
      </c>
      <c r="F35" s="172">
        <v>10</v>
      </c>
      <c r="G35" s="173" t="s">
        <v>1010</v>
      </c>
    </row>
    <row r="36" spans="1:7" x14ac:dyDescent="0.25">
      <c r="A36" s="172">
        <v>26</v>
      </c>
      <c r="B36" s="172" t="s">
        <v>980</v>
      </c>
      <c r="C36" s="172" t="s">
        <v>1281</v>
      </c>
      <c r="D36" s="93" t="s">
        <v>1254</v>
      </c>
      <c r="E36" s="93" t="s">
        <v>1016</v>
      </c>
      <c r="F36" s="172">
        <v>10</v>
      </c>
      <c r="G36" s="173" t="s">
        <v>1017</v>
      </c>
    </row>
    <row r="37" spans="1:7" x14ac:dyDescent="0.25">
      <c r="A37" s="172">
        <v>27</v>
      </c>
      <c r="B37" s="172" t="s">
        <v>980</v>
      </c>
      <c r="C37" s="172" t="s">
        <v>1282</v>
      </c>
      <c r="D37" s="93" t="s">
        <v>1254</v>
      </c>
      <c r="E37" s="93" t="s">
        <v>1013</v>
      </c>
      <c r="F37" s="172">
        <v>10</v>
      </c>
      <c r="G37" s="173" t="s">
        <v>1022</v>
      </c>
    </row>
    <row r="38" spans="1:7" x14ac:dyDescent="0.25">
      <c r="A38" s="172">
        <v>28</v>
      </c>
      <c r="B38" s="172" t="s">
        <v>980</v>
      </c>
      <c r="C38" s="172" t="s">
        <v>1283</v>
      </c>
      <c r="D38" s="93" t="s">
        <v>1259</v>
      </c>
      <c r="E38" s="93" t="s">
        <v>1028</v>
      </c>
      <c r="F38" s="172">
        <v>1</v>
      </c>
      <c r="G38" s="173" t="s">
        <v>1029</v>
      </c>
    </row>
    <row r="39" spans="1:7" x14ac:dyDescent="0.25">
      <c r="A39" s="172">
        <v>29</v>
      </c>
      <c r="B39" s="172" t="s">
        <v>980</v>
      </c>
      <c r="C39" s="172" t="s">
        <v>1284</v>
      </c>
      <c r="D39" s="93" t="s">
        <v>1259</v>
      </c>
      <c r="E39" s="93" t="s">
        <v>1030</v>
      </c>
      <c r="F39" s="172">
        <v>10</v>
      </c>
      <c r="G39" s="173" t="s">
        <v>1032</v>
      </c>
    </row>
    <row r="40" spans="1:7" x14ac:dyDescent="0.25">
      <c r="A40" s="172">
        <v>30</v>
      </c>
      <c r="B40" s="172" t="s">
        <v>980</v>
      </c>
      <c r="C40" s="172" t="s">
        <v>1285</v>
      </c>
      <c r="D40" s="93" t="s">
        <v>1259</v>
      </c>
      <c r="E40" s="93" t="s">
        <v>1033</v>
      </c>
      <c r="F40" s="172">
        <v>10</v>
      </c>
      <c r="G40" s="173" t="s">
        <v>989</v>
      </c>
    </row>
    <row r="41" spans="1:7" x14ac:dyDescent="0.25">
      <c r="A41" s="172">
        <v>31</v>
      </c>
      <c r="B41" s="172" t="s">
        <v>980</v>
      </c>
      <c r="C41" s="172" t="s">
        <v>1286</v>
      </c>
      <c r="D41" s="93" t="s">
        <v>1259</v>
      </c>
      <c r="E41" s="93" t="s">
        <v>1034</v>
      </c>
      <c r="F41" s="172">
        <v>10</v>
      </c>
      <c r="G41" s="173" t="s">
        <v>1036</v>
      </c>
    </row>
    <row r="42" spans="1:7" x14ac:dyDescent="0.25">
      <c r="A42" s="172">
        <v>32</v>
      </c>
      <c r="B42" s="172" t="s">
        <v>980</v>
      </c>
      <c r="C42" s="172" t="s">
        <v>1287</v>
      </c>
      <c r="D42" s="93" t="s">
        <v>1254</v>
      </c>
      <c r="E42" s="93" t="s">
        <v>1037</v>
      </c>
      <c r="F42" s="172">
        <v>10</v>
      </c>
      <c r="G42" s="173" t="s">
        <v>1010</v>
      </c>
    </row>
    <row r="43" spans="1:7" x14ac:dyDescent="0.25">
      <c r="A43" s="172">
        <v>33</v>
      </c>
      <c r="B43" s="172" t="s">
        <v>980</v>
      </c>
      <c r="C43" s="172" t="s">
        <v>1288</v>
      </c>
      <c r="D43" s="93" t="s">
        <v>1254</v>
      </c>
      <c r="E43" s="93" t="s">
        <v>1038</v>
      </c>
      <c r="F43" s="172">
        <v>10</v>
      </c>
      <c r="G43" s="173" t="s">
        <v>1040</v>
      </c>
    </row>
    <row r="44" spans="1:7" x14ac:dyDescent="0.25">
      <c r="A44" s="172">
        <v>34</v>
      </c>
      <c r="B44" s="172" t="s">
        <v>980</v>
      </c>
      <c r="C44" s="172" t="s">
        <v>1289</v>
      </c>
      <c r="D44" s="93" t="s">
        <v>1254</v>
      </c>
      <c r="E44" s="93" t="s">
        <v>1013</v>
      </c>
      <c r="F44" s="172">
        <v>10</v>
      </c>
      <c r="G44" s="173" t="s">
        <v>1015</v>
      </c>
    </row>
    <row r="45" spans="1:7" x14ac:dyDescent="0.25">
      <c r="A45" s="172">
        <v>35</v>
      </c>
      <c r="B45" s="172" t="s">
        <v>980</v>
      </c>
      <c r="C45" s="172" t="s">
        <v>1290</v>
      </c>
      <c r="D45" s="93" t="s">
        <v>1254</v>
      </c>
      <c r="E45" s="93" t="s">
        <v>987</v>
      </c>
      <c r="F45" s="172">
        <v>10</v>
      </c>
      <c r="G45" s="173" t="s">
        <v>989</v>
      </c>
    </row>
    <row r="46" spans="1:7" x14ac:dyDescent="0.25">
      <c r="A46" s="172">
        <v>36</v>
      </c>
      <c r="B46" s="172" t="s">
        <v>980</v>
      </c>
      <c r="C46" s="172" t="s">
        <v>1291</v>
      </c>
      <c r="D46" s="93" t="s">
        <v>1259</v>
      </c>
      <c r="E46" s="93" t="s">
        <v>1041</v>
      </c>
      <c r="F46" s="172">
        <v>1</v>
      </c>
      <c r="G46" s="173" t="s">
        <v>1042</v>
      </c>
    </row>
    <row r="47" spans="1:7" x14ac:dyDescent="0.25">
      <c r="A47" s="172">
        <v>37</v>
      </c>
      <c r="B47" s="172" t="s">
        <v>980</v>
      </c>
      <c r="C47" s="172" t="s">
        <v>1292</v>
      </c>
      <c r="D47" s="93" t="s">
        <v>1259</v>
      </c>
      <c r="E47" s="93" t="s">
        <v>1016</v>
      </c>
      <c r="F47" s="172">
        <v>10</v>
      </c>
      <c r="G47" s="173" t="s">
        <v>1017</v>
      </c>
    </row>
    <row r="48" spans="1:7" x14ac:dyDescent="0.25">
      <c r="A48" s="172">
        <v>38</v>
      </c>
      <c r="B48" s="172" t="s">
        <v>980</v>
      </c>
      <c r="C48" s="172" t="s">
        <v>1293</v>
      </c>
      <c r="D48" s="93" t="s">
        <v>1259</v>
      </c>
      <c r="E48" s="93" t="s">
        <v>778</v>
      </c>
      <c r="F48" s="172">
        <v>8</v>
      </c>
      <c r="G48" s="173" t="s">
        <v>1044</v>
      </c>
    </row>
    <row r="49" spans="1:7" x14ac:dyDescent="0.25">
      <c r="A49" s="172">
        <v>39</v>
      </c>
      <c r="B49" s="172" t="s">
        <v>980</v>
      </c>
      <c r="C49" s="172" t="s">
        <v>1294</v>
      </c>
      <c r="D49" s="93" t="s">
        <v>1259</v>
      </c>
      <c r="E49" s="93" t="s">
        <v>1045</v>
      </c>
      <c r="F49" s="172">
        <v>1</v>
      </c>
      <c r="G49" s="173" t="s">
        <v>1017</v>
      </c>
    </row>
    <row r="50" spans="1:7" x14ac:dyDescent="0.25">
      <c r="A50" s="172">
        <v>40</v>
      </c>
      <c r="B50" s="172" t="s">
        <v>980</v>
      </c>
      <c r="C50" s="172" t="s">
        <v>1295</v>
      </c>
      <c r="D50" s="93" t="s">
        <v>1259</v>
      </c>
      <c r="E50" s="93" t="s">
        <v>998</v>
      </c>
      <c r="F50" s="172">
        <v>10</v>
      </c>
      <c r="G50" s="173" t="s">
        <v>1000</v>
      </c>
    </row>
    <row r="51" spans="1:7" x14ac:dyDescent="0.25">
      <c r="A51" s="172">
        <v>41</v>
      </c>
      <c r="B51" s="172" t="s">
        <v>980</v>
      </c>
      <c r="C51" s="172" t="s">
        <v>1296</v>
      </c>
      <c r="D51" s="93" t="s">
        <v>1259</v>
      </c>
      <c r="E51" s="93" t="s">
        <v>994</v>
      </c>
      <c r="F51" s="172">
        <v>10</v>
      </c>
      <c r="G51" s="173" t="s">
        <v>996</v>
      </c>
    </row>
    <row r="52" spans="1:7" x14ac:dyDescent="0.25">
      <c r="A52" s="172">
        <v>42</v>
      </c>
      <c r="B52" s="172" t="s">
        <v>980</v>
      </c>
      <c r="C52" s="172" t="s">
        <v>1295</v>
      </c>
      <c r="D52" s="93" t="s">
        <v>1297</v>
      </c>
      <c r="E52" s="93" t="s">
        <v>1046</v>
      </c>
      <c r="F52" s="172">
        <v>10</v>
      </c>
      <c r="G52" s="173" t="s">
        <v>989</v>
      </c>
    </row>
    <row r="53" spans="1:7" x14ac:dyDescent="0.25">
      <c r="A53" s="172">
        <v>43</v>
      </c>
      <c r="B53" s="172" t="s">
        <v>980</v>
      </c>
      <c r="C53" s="172" t="s">
        <v>1296</v>
      </c>
      <c r="D53" s="93" t="s">
        <v>1297</v>
      </c>
      <c r="E53" s="93" t="s">
        <v>1047</v>
      </c>
      <c r="F53" s="172">
        <v>15</v>
      </c>
      <c r="G53" s="173" t="s">
        <v>1002</v>
      </c>
    </row>
    <row r="54" spans="1:7" x14ac:dyDescent="0.25">
      <c r="A54" s="172">
        <v>44</v>
      </c>
      <c r="B54" s="172" t="s">
        <v>980</v>
      </c>
      <c r="C54" s="172" t="s">
        <v>1294</v>
      </c>
      <c r="D54" s="93" t="s">
        <v>1297</v>
      </c>
      <c r="E54" s="93" t="s">
        <v>1005</v>
      </c>
      <c r="F54" s="172">
        <v>30</v>
      </c>
      <c r="G54" s="173" t="s">
        <v>1007</v>
      </c>
    </row>
    <row r="55" spans="1:7" x14ac:dyDescent="0.25">
      <c r="A55" s="172">
        <v>45</v>
      </c>
      <c r="B55" s="172" t="s">
        <v>980</v>
      </c>
      <c r="C55" s="172" t="s">
        <v>1298</v>
      </c>
      <c r="D55" s="93" t="s">
        <v>1297</v>
      </c>
      <c r="E55" s="93" t="s">
        <v>991</v>
      </c>
      <c r="F55" s="172">
        <v>10</v>
      </c>
      <c r="G55" s="173" t="s">
        <v>1015</v>
      </c>
    </row>
    <row r="56" spans="1:7" x14ac:dyDescent="0.25">
      <c r="A56" s="172">
        <v>46</v>
      </c>
      <c r="B56" s="172" t="s">
        <v>980</v>
      </c>
      <c r="C56" s="172" t="s">
        <v>1299</v>
      </c>
      <c r="D56" s="93" t="s">
        <v>1297</v>
      </c>
      <c r="E56" s="93" t="s">
        <v>1049</v>
      </c>
      <c r="F56" s="172">
        <v>1</v>
      </c>
      <c r="G56" s="173" t="s">
        <v>1042</v>
      </c>
    </row>
    <row r="57" spans="1:7" x14ac:dyDescent="0.25">
      <c r="A57" s="172">
        <v>47</v>
      </c>
      <c r="B57" s="172" t="s">
        <v>980</v>
      </c>
      <c r="C57" s="172" t="s">
        <v>1300</v>
      </c>
      <c r="D57" s="93" t="s">
        <v>1297</v>
      </c>
      <c r="E57" s="93" t="s">
        <v>1046</v>
      </c>
      <c r="F57" s="172">
        <v>10</v>
      </c>
      <c r="G57" s="173" t="s">
        <v>989</v>
      </c>
    </row>
    <row r="58" spans="1:7" x14ac:dyDescent="0.25">
      <c r="A58" s="172">
        <v>48</v>
      </c>
      <c r="B58" s="172" t="s">
        <v>980</v>
      </c>
      <c r="C58" s="172" t="s">
        <v>1301</v>
      </c>
      <c r="D58" s="93" t="s">
        <v>1297</v>
      </c>
      <c r="E58" s="93" t="s">
        <v>1050</v>
      </c>
      <c r="F58" s="172">
        <v>1</v>
      </c>
      <c r="G58" s="173" t="s">
        <v>1051</v>
      </c>
    </row>
    <row r="59" spans="1:7" x14ac:dyDescent="0.25">
      <c r="A59" s="172">
        <v>49</v>
      </c>
      <c r="B59" s="172" t="s">
        <v>980</v>
      </c>
      <c r="C59" s="172" t="s">
        <v>1302</v>
      </c>
      <c r="D59" s="93" t="s">
        <v>1297</v>
      </c>
      <c r="E59" s="93" t="s">
        <v>1018</v>
      </c>
      <c r="F59" s="172">
        <v>10</v>
      </c>
      <c r="G59" s="173" t="s">
        <v>996</v>
      </c>
    </row>
    <row r="60" spans="1:7" x14ac:dyDescent="0.25">
      <c r="A60" s="172">
        <v>50</v>
      </c>
      <c r="B60" s="172" t="s">
        <v>980</v>
      </c>
      <c r="C60" s="172" t="s">
        <v>1303</v>
      </c>
      <c r="D60" s="93" t="s">
        <v>1297</v>
      </c>
      <c r="E60" s="93" t="s">
        <v>1052</v>
      </c>
      <c r="F60" s="172">
        <v>15</v>
      </c>
      <c r="G60" s="173" t="s">
        <v>1054</v>
      </c>
    </row>
    <row r="61" spans="1:7" x14ac:dyDescent="0.25">
      <c r="A61" s="172">
        <v>51</v>
      </c>
      <c r="B61" s="172" t="s">
        <v>980</v>
      </c>
      <c r="C61" s="172" t="s">
        <v>1304</v>
      </c>
      <c r="D61" s="93" t="s">
        <v>1297</v>
      </c>
      <c r="E61" s="93" t="s">
        <v>1046</v>
      </c>
      <c r="F61" s="172">
        <v>10</v>
      </c>
      <c r="G61" s="173" t="s">
        <v>989</v>
      </c>
    </row>
    <row r="62" spans="1:7" x14ac:dyDescent="0.25">
      <c r="A62" s="172">
        <v>52</v>
      </c>
      <c r="B62" s="172" t="s">
        <v>980</v>
      </c>
      <c r="C62" s="172" t="s">
        <v>1305</v>
      </c>
      <c r="D62" s="93" t="s">
        <v>1297</v>
      </c>
      <c r="E62" s="93" t="s">
        <v>1038</v>
      </c>
      <c r="F62" s="172">
        <v>10</v>
      </c>
      <c r="G62" s="173" t="s">
        <v>1040</v>
      </c>
    </row>
    <row r="63" spans="1:7" x14ac:dyDescent="0.25">
      <c r="A63" s="172">
        <v>53</v>
      </c>
      <c r="B63" s="172" t="s">
        <v>980</v>
      </c>
      <c r="C63" s="172" t="s">
        <v>1306</v>
      </c>
      <c r="D63" s="93" t="s">
        <v>1297</v>
      </c>
      <c r="E63" s="93" t="s">
        <v>997</v>
      </c>
      <c r="F63" s="172">
        <v>15</v>
      </c>
      <c r="G63" s="173" t="s">
        <v>1055</v>
      </c>
    </row>
    <row r="64" spans="1:7" x14ac:dyDescent="0.25">
      <c r="A64" s="172">
        <v>54</v>
      </c>
      <c r="B64" s="172" t="s">
        <v>980</v>
      </c>
      <c r="C64" s="172" t="s">
        <v>1307</v>
      </c>
      <c r="D64" s="93" t="s">
        <v>1297</v>
      </c>
      <c r="E64" s="93" t="s">
        <v>1056</v>
      </c>
      <c r="F64" s="172">
        <v>15</v>
      </c>
      <c r="G64" s="173" t="s">
        <v>1002</v>
      </c>
    </row>
    <row r="65" spans="1:7" x14ac:dyDescent="0.25">
      <c r="A65" s="172">
        <v>55</v>
      </c>
      <c r="B65" s="172" t="s">
        <v>980</v>
      </c>
      <c r="C65" s="172" t="s">
        <v>1308</v>
      </c>
      <c r="D65" s="93" t="s">
        <v>1297</v>
      </c>
      <c r="E65" s="93" t="s">
        <v>1041</v>
      </c>
      <c r="F65" s="172">
        <v>1</v>
      </c>
      <c r="G65" s="173" t="s">
        <v>1042</v>
      </c>
    </row>
    <row r="66" spans="1:7" x14ac:dyDescent="0.25">
      <c r="A66" s="172">
        <v>56</v>
      </c>
      <c r="B66" s="172" t="s">
        <v>980</v>
      </c>
      <c r="C66" s="172" t="s">
        <v>1309</v>
      </c>
      <c r="D66" s="93" t="s">
        <v>1297</v>
      </c>
      <c r="E66" s="93" t="s">
        <v>1016</v>
      </c>
      <c r="F66" s="172">
        <v>15</v>
      </c>
      <c r="G66" s="173" t="s">
        <v>1057</v>
      </c>
    </row>
    <row r="67" spans="1:7" x14ac:dyDescent="0.25">
      <c r="A67" s="172">
        <v>57</v>
      </c>
      <c r="B67" s="172" t="s">
        <v>980</v>
      </c>
      <c r="C67" s="172" t="s">
        <v>1310</v>
      </c>
      <c r="D67" s="93" t="s">
        <v>1297</v>
      </c>
      <c r="E67" s="93" t="s">
        <v>1058</v>
      </c>
      <c r="F67" s="172">
        <v>1</v>
      </c>
      <c r="G67" s="173" t="s">
        <v>1059</v>
      </c>
    </row>
    <row r="68" spans="1:7" x14ac:dyDescent="0.25">
      <c r="A68" s="172">
        <v>58</v>
      </c>
      <c r="B68" s="172" t="s">
        <v>980</v>
      </c>
      <c r="C68" s="172" t="s">
        <v>1311</v>
      </c>
      <c r="D68" s="93" t="s">
        <v>1297</v>
      </c>
      <c r="E68" s="93" t="s">
        <v>1060</v>
      </c>
      <c r="F68" s="172">
        <v>1</v>
      </c>
      <c r="G68" s="173" t="s">
        <v>1061</v>
      </c>
    </row>
    <row r="69" spans="1:7" x14ac:dyDescent="0.25">
      <c r="A69" s="172">
        <v>59</v>
      </c>
      <c r="B69" s="172" t="s">
        <v>980</v>
      </c>
      <c r="C69" s="172" t="s">
        <v>1312</v>
      </c>
      <c r="D69" s="93" t="s">
        <v>1297</v>
      </c>
      <c r="E69" s="93" t="s">
        <v>1062</v>
      </c>
      <c r="F69" s="172">
        <v>10</v>
      </c>
      <c r="G69" s="173" t="s">
        <v>1017</v>
      </c>
    </row>
    <row r="70" spans="1:7" x14ac:dyDescent="0.25">
      <c r="A70" s="172">
        <v>60</v>
      </c>
      <c r="B70" s="172" t="s">
        <v>980</v>
      </c>
      <c r="C70" s="172" t="s">
        <v>1313</v>
      </c>
      <c r="D70" s="93" t="s">
        <v>1297</v>
      </c>
      <c r="E70" s="93" t="s">
        <v>1047</v>
      </c>
      <c r="F70" s="172">
        <v>12</v>
      </c>
      <c r="G70" s="173" t="s">
        <v>1044</v>
      </c>
    </row>
    <row r="71" spans="1:7" x14ac:dyDescent="0.25">
      <c r="A71" s="172">
        <v>61</v>
      </c>
      <c r="B71" s="172" t="s">
        <v>980</v>
      </c>
      <c r="C71" s="172" t="s">
        <v>1314</v>
      </c>
      <c r="D71" s="93" t="s">
        <v>1297</v>
      </c>
      <c r="E71" s="93" t="s">
        <v>778</v>
      </c>
      <c r="F71" s="172">
        <v>10</v>
      </c>
      <c r="G71" s="173" t="s">
        <v>1002</v>
      </c>
    </row>
    <row r="72" spans="1:7" x14ac:dyDescent="0.25">
      <c r="A72" s="172">
        <v>62</v>
      </c>
      <c r="B72" s="172" t="s">
        <v>980</v>
      </c>
      <c r="C72" s="172" t="s">
        <v>1315</v>
      </c>
      <c r="D72" s="93" t="s">
        <v>1297</v>
      </c>
      <c r="E72" s="93" t="s">
        <v>1063</v>
      </c>
      <c r="F72" s="172">
        <v>2</v>
      </c>
      <c r="G72" s="173" t="s">
        <v>993</v>
      </c>
    </row>
    <row r="73" spans="1:7" x14ac:dyDescent="0.25">
      <c r="A73" s="172">
        <v>63</v>
      </c>
      <c r="B73" s="172" t="s">
        <v>980</v>
      </c>
      <c r="C73" s="172" t="s">
        <v>1316</v>
      </c>
      <c r="D73" s="93" t="s">
        <v>1297</v>
      </c>
      <c r="E73" s="93" t="s">
        <v>1013</v>
      </c>
      <c r="F73" s="172">
        <v>10</v>
      </c>
      <c r="G73" s="173" t="s">
        <v>1015</v>
      </c>
    </row>
    <row r="74" spans="1:7" x14ac:dyDescent="0.25">
      <c r="A74" s="172">
        <v>64</v>
      </c>
      <c r="B74" s="172" t="s">
        <v>980</v>
      </c>
      <c r="C74" s="172" t="s">
        <v>1317</v>
      </c>
      <c r="D74" s="93" t="s">
        <v>1297</v>
      </c>
      <c r="E74" s="93" t="s">
        <v>1065</v>
      </c>
      <c r="F74" s="172">
        <v>1</v>
      </c>
      <c r="G74" s="173" t="s">
        <v>1066</v>
      </c>
    </row>
    <row r="75" spans="1:7" x14ac:dyDescent="0.25">
      <c r="A75" s="172">
        <v>65</v>
      </c>
      <c r="B75" s="172" t="s">
        <v>980</v>
      </c>
      <c r="C75" s="172" t="s">
        <v>1318</v>
      </c>
      <c r="D75" s="93" t="s">
        <v>1297</v>
      </c>
      <c r="E75" s="93" t="s">
        <v>1013</v>
      </c>
      <c r="F75" s="172">
        <v>10</v>
      </c>
      <c r="G75" s="173" t="s">
        <v>1015</v>
      </c>
    </row>
    <row r="76" spans="1:7" x14ac:dyDescent="0.25">
      <c r="A76" s="172">
        <v>66</v>
      </c>
      <c r="B76" s="172" t="s">
        <v>980</v>
      </c>
      <c r="C76" s="172" t="s">
        <v>1319</v>
      </c>
      <c r="D76" s="93" t="s">
        <v>1297</v>
      </c>
      <c r="E76" s="93" t="s">
        <v>1041</v>
      </c>
      <c r="F76" s="172">
        <v>1</v>
      </c>
      <c r="G76" s="173" t="s">
        <v>1042</v>
      </c>
    </row>
    <row r="77" spans="1:7" x14ac:dyDescent="0.25">
      <c r="A77" s="172">
        <v>67</v>
      </c>
      <c r="B77" s="172" t="s">
        <v>980</v>
      </c>
      <c r="C77" s="172" t="s">
        <v>1320</v>
      </c>
      <c r="D77" s="93" t="s">
        <v>1297</v>
      </c>
      <c r="E77" s="93" t="s">
        <v>1016</v>
      </c>
      <c r="F77" s="172">
        <v>10</v>
      </c>
      <c r="G77" s="173" t="s">
        <v>1017</v>
      </c>
    </row>
    <row r="78" spans="1:7" x14ac:dyDescent="0.25">
      <c r="A78" s="172">
        <v>68</v>
      </c>
      <c r="B78" s="172" t="s">
        <v>980</v>
      </c>
      <c r="C78" s="172" t="s">
        <v>1321</v>
      </c>
      <c r="D78" s="93" t="s">
        <v>1297</v>
      </c>
      <c r="E78" s="93" t="s">
        <v>1056</v>
      </c>
      <c r="F78" s="172">
        <v>15</v>
      </c>
      <c r="G78" s="173" t="s">
        <v>1002</v>
      </c>
    </row>
    <row r="79" spans="1:7" x14ac:dyDescent="0.25">
      <c r="A79" s="172">
        <v>69</v>
      </c>
      <c r="B79" s="172" t="s">
        <v>1067</v>
      </c>
      <c r="C79" s="172" t="s">
        <v>1322</v>
      </c>
      <c r="D79" s="93" t="s">
        <v>1254</v>
      </c>
      <c r="E79" s="93" t="s">
        <v>1013</v>
      </c>
      <c r="F79" s="172">
        <v>10</v>
      </c>
      <c r="G79" s="173" t="s">
        <v>1015</v>
      </c>
    </row>
    <row r="80" spans="1:7" x14ac:dyDescent="0.25">
      <c r="A80" s="172">
        <v>70</v>
      </c>
      <c r="B80" s="172" t="s">
        <v>1067</v>
      </c>
      <c r="C80" s="172" t="s">
        <v>1323</v>
      </c>
      <c r="D80" s="93" t="s">
        <v>1254</v>
      </c>
      <c r="E80" s="93" t="s">
        <v>994</v>
      </c>
      <c r="F80" s="172">
        <v>10</v>
      </c>
      <c r="G80" s="173" t="s">
        <v>996</v>
      </c>
    </row>
    <row r="81" spans="1:7" x14ac:dyDescent="0.25">
      <c r="A81" s="172">
        <v>71</v>
      </c>
      <c r="B81" s="172" t="s">
        <v>1067</v>
      </c>
      <c r="C81" s="172" t="s">
        <v>1324</v>
      </c>
      <c r="D81" s="93" t="s">
        <v>1254</v>
      </c>
      <c r="E81" s="93" t="s">
        <v>997</v>
      </c>
      <c r="F81" s="172">
        <v>10</v>
      </c>
      <c r="G81" s="173" t="s">
        <v>996</v>
      </c>
    </row>
    <row r="82" spans="1:7" x14ac:dyDescent="0.25">
      <c r="A82" s="172">
        <v>72</v>
      </c>
      <c r="B82" s="172" t="s">
        <v>1067</v>
      </c>
      <c r="C82" s="172" t="s">
        <v>1325</v>
      </c>
      <c r="D82" s="93" t="s">
        <v>1254</v>
      </c>
      <c r="E82" s="93" t="s">
        <v>1068</v>
      </c>
      <c r="F82" s="172">
        <v>10</v>
      </c>
      <c r="G82" s="173" t="s">
        <v>1000</v>
      </c>
    </row>
    <row r="83" spans="1:7" x14ac:dyDescent="0.25">
      <c r="A83" s="172">
        <v>73</v>
      </c>
      <c r="B83" s="172" t="s">
        <v>1067</v>
      </c>
      <c r="C83" s="172" t="s">
        <v>1326</v>
      </c>
      <c r="D83" s="93" t="s">
        <v>1254</v>
      </c>
      <c r="E83" s="93" t="s">
        <v>1037</v>
      </c>
      <c r="F83" s="172">
        <v>10</v>
      </c>
      <c r="G83" s="173" t="s">
        <v>1010</v>
      </c>
    </row>
    <row r="84" spans="1:7" x14ac:dyDescent="0.25">
      <c r="A84" s="172">
        <v>74</v>
      </c>
      <c r="B84" s="172" t="s">
        <v>1067</v>
      </c>
      <c r="C84" s="172" t="s">
        <v>1327</v>
      </c>
      <c r="D84" s="93" t="s">
        <v>1254</v>
      </c>
      <c r="E84" s="93" t="s">
        <v>1018</v>
      </c>
      <c r="F84" s="172">
        <v>6</v>
      </c>
      <c r="G84" s="173" t="s">
        <v>1069</v>
      </c>
    </row>
    <row r="85" spans="1:7" x14ac:dyDescent="0.25">
      <c r="A85" s="172">
        <v>75</v>
      </c>
      <c r="B85" s="172" t="s">
        <v>1067</v>
      </c>
      <c r="C85" s="172" t="s">
        <v>1328</v>
      </c>
      <c r="D85" s="93" t="s">
        <v>1254</v>
      </c>
      <c r="E85" s="93" t="s">
        <v>1013</v>
      </c>
      <c r="F85" s="172">
        <v>10</v>
      </c>
      <c r="G85" s="173" t="s">
        <v>1015</v>
      </c>
    </row>
    <row r="86" spans="1:7" x14ac:dyDescent="0.25">
      <c r="A86" s="172">
        <v>76</v>
      </c>
      <c r="B86" s="172" t="s">
        <v>1067</v>
      </c>
      <c r="C86" s="172" t="s">
        <v>1329</v>
      </c>
      <c r="D86" s="93" t="s">
        <v>1254</v>
      </c>
      <c r="E86" s="93" t="s">
        <v>997</v>
      </c>
      <c r="F86" s="172">
        <v>10</v>
      </c>
      <c r="G86" s="173" t="s">
        <v>996</v>
      </c>
    </row>
    <row r="87" spans="1:7" x14ac:dyDescent="0.25">
      <c r="A87" s="172">
        <v>77</v>
      </c>
      <c r="B87" s="172" t="s">
        <v>1067</v>
      </c>
      <c r="C87" s="172" t="s">
        <v>1330</v>
      </c>
      <c r="D87" s="93" t="s">
        <v>1331</v>
      </c>
      <c r="E87" s="93" t="s">
        <v>1070</v>
      </c>
      <c r="F87" s="172">
        <v>10</v>
      </c>
      <c r="G87" s="173" t="s">
        <v>1071</v>
      </c>
    </row>
    <row r="88" spans="1:7" x14ac:dyDescent="0.25">
      <c r="A88" s="172">
        <v>78</v>
      </c>
      <c r="B88" s="172" t="s">
        <v>1067</v>
      </c>
      <c r="C88" s="172" t="s">
        <v>1332</v>
      </c>
      <c r="D88" s="93" t="s">
        <v>1331</v>
      </c>
      <c r="E88" s="93" t="s">
        <v>990</v>
      </c>
      <c r="F88" s="172">
        <v>10</v>
      </c>
      <c r="G88" s="173" t="s">
        <v>989</v>
      </c>
    </row>
    <row r="89" spans="1:7" x14ac:dyDescent="0.25">
      <c r="A89" s="172">
        <v>79</v>
      </c>
      <c r="B89" s="172" t="s">
        <v>1067</v>
      </c>
      <c r="C89" s="172" t="s">
        <v>1333</v>
      </c>
      <c r="D89" s="93" t="s">
        <v>1254</v>
      </c>
      <c r="E89" s="93" t="s">
        <v>1068</v>
      </c>
      <c r="F89" s="172">
        <v>10</v>
      </c>
      <c r="G89" s="173" t="s">
        <v>1000</v>
      </c>
    </row>
    <row r="90" spans="1:7" x14ac:dyDescent="0.25">
      <c r="A90" s="172">
        <v>80</v>
      </c>
      <c r="B90" s="172" t="s">
        <v>1067</v>
      </c>
      <c r="C90" s="172" t="s">
        <v>1334</v>
      </c>
      <c r="D90" s="93" t="s">
        <v>1254</v>
      </c>
      <c r="E90" s="93" t="s">
        <v>1072</v>
      </c>
      <c r="F90" s="172">
        <v>10</v>
      </c>
      <c r="G90" s="173" t="s">
        <v>1040</v>
      </c>
    </row>
    <row r="91" spans="1:7" x14ac:dyDescent="0.25">
      <c r="A91" s="172">
        <v>81</v>
      </c>
      <c r="B91" s="172" t="s">
        <v>1067</v>
      </c>
      <c r="C91" s="172" t="s">
        <v>1335</v>
      </c>
      <c r="D91" s="93" t="s">
        <v>1254</v>
      </c>
      <c r="E91" s="93" t="s">
        <v>1018</v>
      </c>
      <c r="F91" s="172">
        <v>10</v>
      </c>
      <c r="G91" s="173" t="s">
        <v>996</v>
      </c>
    </row>
    <row r="92" spans="1:7" x14ac:dyDescent="0.25">
      <c r="A92" s="172">
        <v>82</v>
      </c>
      <c r="B92" s="172" t="s">
        <v>1067</v>
      </c>
      <c r="C92" s="172" t="s">
        <v>1336</v>
      </c>
      <c r="D92" s="93" t="s">
        <v>1254</v>
      </c>
      <c r="E92" s="93" t="s">
        <v>1038</v>
      </c>
      <c r="F92" s="172">
        <v>10</v>
      </c>
      <c r="G92" s="173" t="s">
        <v>1040</v>
      </c>
    </row>
    <row r="93" spans="1:7" x14ac:dyDescent="0.25">
      <c r="A93" s="172">
        <v>83</v>
      </c>
      <c r="B93" s="172" t="s">
        <v>1067</v>
      </c>
      <c r="C93" s="172" t="s">
        <v>1337</v>
      </c>
      <c r="D93" s="93" t="s">
        <v>1254</v>
      </c>
      <c r="E93" s="93" t="s">
        <v>1037</v>
      </c>
      <c r="F93" s="172">
        <v>10</v>
      </c>
      <c r="G93" s="173" t="s">
        <v>1010</v>
      </c>
    </row>
    <row r="94" spans="1:7" x14ac:dyDescent="0.25">
      <c r="A94" s="172">
        <v>84</v>
      </c>
      <c r="B94" s="172" t="s">
        <v>1067</v>
      </c>
      <c r="C94" s="172" t="s">
        <v>1338</v>
      </c>
      <c r="D94" s="93" t="s">
        <v>1254</v>
      </c>
      <c r="E94" s="93" t="s">
        <v>1013</v>
      </c>
      <c r="F94" s="172">
        <v>10</v>
      </c>
      <c r="G94" s="173" t="s">
        <v>1015</v>
      </c>
    </row>
    <row r="95" spans="1:7" x14ac:dyDescent="0.25">
      <c r="A95" s="172">
        <v>85</v>
      </c>
      <c r="B95" s="172" t="s">
        <v>1067</v>
      </c>
      <c r="C95" s="172" t="s">
        <v>1339</v>
      </c>
      <c r="D95" s="93" t="s">
        <v>1254</v>
      </c>
      <c r="E95" s="93" t="s">
        <v>1023</v>
      </c>
      <c r="F95" s="172">
        <v>23</v>
      </c>
      <c r="G95" s="173" t="s">
        <v>1073</v>
      </c>
    </row>
    <row r="96" spans="1:7" x14ac:dyDescent="0.25">
      <c r="A96" s="172">
        <v>86</v>
      </c>
      <c r="B96" s="172" t="s">
        <v>1067</v>
      </c>
      <c r="C96" s="172" t="s">
        <v>1340</v>
      </c>
      <c r="D96" s="93" t="s">
        <v>1254</v>
      </c>
      <c r="E96" s="93" t="s">
        <v>1074</v>
      </c>
      <c r="F96" s="172">
        <v>10</v>
      </c>
      <c r="G96" s="173" t="s">
        <v>1075</v>
      </c>
    </row>
    <row r="97" spans="1:7" x14ac:dyDescent="0.25">
      <c r="A97" s="172">
        <v>87</v>
      </c>
      <c r="B97" s="172" t="s">
        <v>1067</v>
      </c>
      <c r="C97" s="172" t="s">
        <v>1341</v>
      </c>
      <c r="D97" s="93" t="s">
        <v>1254</v>
      </c>
      <c r="E97" s="93" t="s">
        <v>302</v>
      </c>
      <c r="F97" s="172">
        <v>10</v>
      </c>
      <c r="G97" s="173" t="s">
        <v>1010</v>
      </c>
    </row>
    <row r="98" spans="1:7" x14ac:dyDescent="0.25">
      <c r="A98" s="172">
        <v>88</v>
      </c>
      <c r="B98" s="172" t="s">
        <v>1067</v>
      </c>
      <c r="C98" s="172" t="s">
        <v>1342</v>
      </c>
      <c r="D98" s="93" t="s">
        <v>1254</v>
      </c>
      <c r="E98" s="93" t="s">
        <v>987</v>
      </c>
      <c r="F98" s="172">
        <v>10</v>
      </c>
      <c r="G98" s="173" t="s">
        <v>989</v>
      </c>
    </row>
    <row r="99" spans="1:7" x14ac:dyDescent="0.25">
      <c r="A99" s="172">
        <v>89</v>
      </c>
      <c r="B99" s="172" t="s">
        <v>1067</v>
      </c>
      <c r="C99" s="172" t="s">
        <v>1343</v>
      </c>
      <c r="D99" s="93" t="s">
        <v>1254</v>
      </c>
      <c r="E99" s="93" t="s">
        <v>1074</v>
      </c>
      <c r="F99" s="172">
        <v>9</v>
      </c>
      <c r="G99" s="173" t="s">
        <v>1076</v>
      </c>
    </row>
    <row r="100" spans="1:7" x14ac:dyDescent="0.25">
      <c r="A100" s="172">
        <v>90</v>
      </c>
      <c r="B100" s="172" t="s">
        <v>1067</v>
      </c>
      <c r="C100" s="172" t="s">
        <v>1344</v>
      </c>
      <c r="D100" s="93" t="s">
        <v>1254</v>
      </c>
      <c r="E100" s="93" t="s">
        <v>1074</v>
      </c>
      <c r="F100" s="172">
        <v>1</v>
      </c>
      <c r="G100" s="173" t="s">
        <v>1077</v>
      </c>
    </row>
    <row r="101" spans="1:7" x14ac:dyDescent="0.25">
      <c r="A101" s="172">
        <v>91</v>
      </c>
      <c r="B101" s="172" t="s">
        <v>1067</v>
      </c>
      <c r="C101" s="172" t="s">
        <v>1345</v>
      </c>
      <c r="D101" s="93" t="s">
        <v>1254</v>
      </c>
      <c r="E101" s="93" t="s">
        <v>1046</v>
      </c>
      <c r="F101" s="172">
        <v>10</v>
      </c>
      <c r="G101" s="173" t="s">
        <v>989</v>
      </c>
    </row>
    <row r="102" spans="1:7" x14ac:dyDescent="0.25">
      <c r="A102" s="172">
        <v>92</v>
      </c>
      <c r="B102" s="172" t="s">
        <v>1067</v>
      </c>
      <c r="C102" s="172" t="s">
        <v>1346</v>
      </c>
      <c r="D102" s="93" t="s">
        <v>1254</v>
      </c>
      <c r="E102" s="93" t="s">
        <v>1068</v>
      </c>
      <c r="F102" s="172">
        <v>10</v>
      </c>
      <c r="G102" s="173" t="s">
        <v>1000</v>
      </c>
    </row>
    <row r="103" spans="1:7" x14ac:dyDescent="0.25">
      <c r="A103" s="172">
        <v>93</v>
      </c>
      <c r="B103" s="172" t="s">
        <v>1067</v>
      </c>
      <c r="C103" s="172" t="s">
        <v>1347</v>
      </c>
      <c r="D103" s="93" t="s">
        <v>1254</v>
      </c>
      <c r="E103" s="93" t="s">
        <v>1078</v>
      </c>
      <c r="F103" s="172">
        <v>10</v>
      </c>
      <c r="G103" s="173" t="s">
        <v>1000</v>
      </c>
    </row>
    <row r="104" spans="1:7" x14ac:dyDescent="0.25">
      <c r="A104" s="172">
        <v>94</v>
      </c>
      <c r="B104" s="172" t="s">
        <v>1067</v>
      </c>
      <c r="C104" s="172" t="s">
        <v>1348</v>
      </c>
      <c r="D104" s="93" t="s">
        <v>1254</v>
      </c>
      <c r="E104" s="93" t="s">
        <v>1041</v>
      </c>
      <c r="F104" s="172">
        <v>1</v>
      </c>
      <c r="G104" s="173" t="s">
        <v>1042</v>
      </c>
    </row>
    <row r="105" spans="1:7" x14ac:dyDescent="0.25">
      <c r="A105" s="172">
        <v>95</v>
      </c>
      <c r="B105" s="172" t="s">
        <v>1067</v>
      </c>
      <c r="C105" s="172" t="s">
        <v>1349</v>
      </c>
      <c r="D105" s="93" t="s">
        <v>1254</v>
      </c>
      <c r="E105" s="93" t="s">
        <v>1016</v>
      </c>
      <c r="F105" s="172">
        <v>10</v>
      </c>
      <c r="G105" s="173" t="s">
        <v>1017</v>
      </c>
    </row>
    <row r="106" spans="1:7" x14ac:dyDescent="0.25">
      <c r="A106" s="172">
        <v>96</v>
      </c>
      <c r="B106" s="172" t="s">
        <v>1067</v>
      </c>
      <c r="C106" s="172" t="s">
        <v>1350</v>
      </c>
      <c r="D106" s="93" t="s">
        <v>1254</v>
      </c>
      <c r="E106" s="93" t="s">
        <v>994</v>
      </c>
      <c r="F106" s="172">
        <v>10</v>
      </c>
      <c r="G106" s="173" t="s">
        <v>996</v>
      </c>
    </row>
    <row r="107" spans="1:7" x14ac:dyDescent="0.25">
      <c r="A107" s="172">
        <v>97</v>
      </c>
      <c r="B107" s="172" t="s">
        <v>1067</v>
      </c>
      <c r="C107" s="172" t="s">
        <v>1351</v>
      </c>
      <c r="D107" s="93" t="s">
        <v>1254</v>
      </c>
      <c r="E107" s="93" t="s">
        <v>1018</v>
      </c>
      <c r="F107" s="172">
        <v>6</v>
      </c>
      <c r="G107" s="173" t="s">
        <v>1069</v>
      </c>
    </row>
    <row r="108" spans="1:7" x14ac:dyDescent="0.25">
      <c r="A108" s="172">
        <v>98</v>
      </c>
      <c r="B108" s="172" t="s">
        <v>1067</v>
      </c>
      <c r="C108" s="172" t="s">
        <v>1352</v>
      </c>
      <c r="D108" s="93" t="s">
        <v>1254</v>
      </c>
      <c r="E108" s="93" t="s">
        <v>1016</v>
      </c>
      <c r="F108" s="172">
        <v>10</v>
      </c>
      <c r="G108" s="173" t="s">
        <v>1017</v>
      </c>
    </row>
    <row r="109" spans="1:7" x14ac:dyDescent="0.25">
      <c r="A109" s="172">
        <v>99</v>
      </c>
      <c r="B109" s="172" t="s">
        <v>1067</v>
      </c>
      <c r="C109" s="172" t="s">
        <v>1353</v>
      </c>
      <c r="D109" s="93" t="s">
        <v>1254</v>
      </c>
      <c r="E109" s="93" t="s">
        <v>1041</v>
      </c>
      <c r="F109" s="172">
        <v>1</v>
      </c>
      <c r="G109" s="173" t="s">
        <v>1042</v>
      </c>
    </row>
    <row r="110" spans="1:7" x14ac:dyDescent="0.25">
      <c r="A110" s="172">
        <v>100</v>
      </c>
      <c r="B110" s="172" t="s">
        <v>1067</v>
      </c>
      <c r="C110" s="172" t="s">
        <v>1354</v>
      </c>
      <c r="D110" s="93" t="s">
        <v>1254</v>
      </c>
      <c r="E110" s="93" t="s">
        <v>1068</v>
      </c>
      <c r="F110" s="172">
        <v>10</v>
      </c>
      <c r="G110" s="173" t="s">
        <v>1000</v>
      </c>
    </row>
    <row r="111" spans="1:7" x14ac:dyDescent="0.25">
      <c r="A111" s="172">
        <v>101</v>
      </c>
      <c r="B111" s="172" t="s">
        <v>1067</v>
      </c>
      <c r="C111" s="172" t="s">
        <v>1355</v>
      </c>
      <c r="D111" s="93" t="s">
        <v>1254</v>
      </c>
      <c r="E111" s="93" t="s">
        <v>1016</v>
      </c>
      <c r="F111" s="172">
        <v>10</v>
      </c>
      <c r="G111" s="173" t="s">
        <v>1017</v>
      </c>
    </row>
    <row r="112" spans="1:7" x14ac:dyDescent="0.25">
      <c r="A112" s="172">
        <v>102</v>
      </c>
      <c r="B112" s="172" t="s">
        <v>1067</v>
      </c>
      <c r="C112" s="172" t="s">
        <v>1356</v>
      </c>
      <c r="D112" s="93" t="s">
        <v>1254</v>
      </c>
      <c r="E112" s="93" t="s">
        <v>991</v>
      </c>
      <c r="F112" s="172">
        <v>10</v>
      </c>
      <c r="G112" s="173" t="s">
        <v>1015</v>
      </c>
    </row>
    <row r="113" spans="1:7" x14ac:dyDescent="0.25">
      <c r="A113" s="172">
        <v>103</v>
      </c>
      <c r="B113" s="172" t="s">
        <v>1067</v>
      </c>
      <c r="C113" s="172" t="s">
        <v>1357</v>
      </c>
      <c r="D113" s="93" t="s">
        <v>1254</v>
      </c>
      <c r="E113" s="93" t="s">
        <v>1041</v>
      </c>
      <c r="F113" s="172">
        <v>1</v>
      </c>
      <c r="G113" s="173" t="s">
        <v>1079</v>
      </c>
    </row>
    <row r="114" spans="1:7" x14ac:dyDescent="0.25">
      <c r="A114" s="172">
        <v>104</v>
      </c>
      <c r="B114" s="172" t="s">
        <v>1067</v>
      </c>
      <c r="C114" s="172" t="s">
        <v>1358</v>
      </c>
      <c r="D114" s="93" t="s">
        <v>1254</v>
      </c>
      <c r="E114" s="93" t="s">
        <v>1016</v>
      </c>
      <c r="F114" s="172">
        <v>10</v>
      </c>
      <c r="G114" s="173" t="s">
        <v>1017</v>
      </c>
    </row>
    <row r="115" spans="1:7" x14ac:dyDescent="0.25">
      <c r="A115" s="172">
        <v>105</v>
      </c>
      <c r="B115" s="172" t="s">
        <v>1067</v>
      </c>
      <c r="C115" s="172" t="s">
        <v>1359</v>
      </c>
      <c r="D115" s="93" t="s">
        <v>1254</v>
      </c>
      <c r="E115" s="93" t="s">
        <v>1011</v>
      </c>
      <c r="F115" s="172">
        <v>60</v>
      </c>
      <c r="G115" s="173" t="s">
        <v>986</v>
      </c>
    </row>
    <row r="116" spans="1:7" x14ac:dyDescent="0.25">
      <c r="A116" s="172">
        <v>106</v>
      </c>
      <c r="B116" s="172" t="s">
        <v>1067</v>
      </c>
      <c r="C116" s="172" t="s">
        <v>1360</v>
      </c>
      <c r="D116" s="93" t="s">
        <v>1254</v>
      </c>
      <c r="E116" s="93" t="s">
        <v>1046</v>
      </c>
      <c r="F116" s="172">
        <v>30</v>
      </c>
      <c r="G116" s="173" t="s">
        <v>986</v>
      </c>
    </row>
    <row r="117" spans="1:7" x14ac:dyDescent="0.25">
      <c r="A117" s="172">
        <v>107</v>
      </c>
      <c r="B117" s="172" t="s">
        <v>1067</v>
      </c>
      <c r="C117" s="172" t="s">
        <v>1361</v>
      </c>
      <c r="D117" s="93" t="s">
        <v>1254</v>
      </c>
      <c r="E117" s="93" t="s">
        <v>981</v>
      </c>
      <c r="F117" s="172">
        <v>10</v>
      </c>
      <c r="G117" s="173" t="s">
        <v>983</v>
      </c>
    </row>
    <row r="118" spans="1:7" x14ac:dyDescent="0.25">
      <c r="A118" s="172">
        <v>108</v>
      </c>
      <c r="B118" s="172" t="s">
        <v>1067</v>
      </c>
      <c r="C118" s="172" t="s">
        <v>1362</v>
      </c>
      <c r="D118" s="93" t="s">
        <v>1254</v>
      </c>
      <c r="E118" s="93" t="s">
        <v>1016</v>
      </c>
      <c r="F118" s="172">
        <v>10</v>
      </c>
      <c r="G118" s="173" t="s">
        <v>1017</v>
      </c>
    </row>
    <row r="119" spans="1:7" x14ac:dyDescent="0.25">
      <c r="A119" s="172">
        <v>109</v>
      </c>
      <c r="B119" s="172" t="s">
        <v>1067</v>
      </c>
      <c r="C119" s="172" t="s">
        <v>1363</v>
      </c>
      <c r="D119" s="93" t="s">
        <v>1254</v>
      </c>
      <c r="E119" s="93" t="s">
        <v>1080</v>
      </c>
      <c r="F119" s="172">
        <v>10</v>
      </c>
      <c r="G119" s="173" t="s">
        <v>996</v>
      </c>
    </row>
    <row r="120" spans="1:7" x14ac:dyDescent="0.25">
      <c r="A120" s="172">
        <v>110</v>
      </c>
      <c r="B120" s="172" t="s">
        <v>1067</v>
      </c>
      <c r="C120" s="172" t="s">
        <v>1364</v>
      </c>
      <c r="D120" s="93" t="s">
        <v>1254</v>
      </c>
      <c r="E120" s="93" t="s">
        <v>994</v>
      </c>
      <c r="F120" s="172">
        <v>10</v>
      </c>
      <c r="G120" s="173" t="s">
        <v>996</v>
      </c>
    </row>
    <row r="121" spans="1:7" x14ac:dyDescent="0.25">
      <c r="A121" s="172">
        <v>111</v>
      </c>
      <c r="B121" s="172" t="s">
        <v>1067</v>
      </c>
      <c r="C121" s="172" t="s">
        <v>1365</v>
      </c>
      <c r="D121" s="93" t="s">
        <v>1254</v>
      </c>
      <c r="E121" s="93" t="s">
        <v>1018</v>
      </c>
      <c r="F121" s="172">
        <v>6</v>
      </c>
      <c r="G121" s="173" t="s">
        <v>1069</v>
      </c>
    </row>
    <row r="122" spans="1:7" x14ac:dyDescent="0.25">
      <c r="A122" s="172">
        <v>112</v>
      </c>
      <c r="B122" s="172" t="s">
        <v>1067</v>
      </c>
      <c r="C122" s="172" t="s">
        <v>1366</v>
      </c>
      <c r="D122" s="93" t="s">
        <v>1254</v>
      </c>
      <c r="E122" s="93" t="s">
        <v>1081</v>
      </c>
      <c r="F122" s="172">
        <v>1</v>
      </c>
      <c r="G122" s="173" t="s">
        <v>1082</v>
      </c>
    </row>
    <row r="123" spans="1:7" x14ac:dyDescent="0.25">
      <c r="A123" s="172">
        <v>113</v>
      </c>
      <c r="B123" s="172" t="s">
        <v>1067</v>
      </c>
      <c r="C123" s="172" t="s">
        <v>1367</v>
      </c>
      <c r="D123" s="93" t="s">
        <v>1254</v>
      </c>
      <c r="E123" s="93" t="s">
        <v>1068</v>
      </c>
      <c r="F123" s="172">
        <v>10</v>
      </c>
      <c r="G123" s="173" t="s">
        <v>1000</v>
      </c>
    </row>
    <row r="124" spans="1:7" x14ac:dyDescent="0.25">
      <c r="A124" s="172">
        <v>114</v>
      </c>
      <c r="B124" s="172" t="s">
        <v>1067</v>
      </c>
      <c r="C124" s="172" t="s">
        <v>1368</v>
      </c>
      <c r="D124" s="93" t="s">
        <v>1254</v>
      </c>
      <c r="E124" s="93" t="s">
        <v>994</v>
      </c>
      <c r="F124" s="172">
        <v>10</v>
      </c>
      <c r="G124" s="173" t="s">
        <v>996</v>
      </c>
    </row>
    <row r="125" spans="1:7" x14ac:dyDescent="0.25">
      <c r="A125" s="172">
        <v>115</v>
      </c>
      <c r="B125" s="172" t="s">
        <v>1067</v>
      </c>
      <c r="C125" s="172" t="s">
        <v>1369</v>
      </c>
      <c r="D125" s="93" t="s">
        <v>1254</v>
      </c>
      <c r="E125" s="93" t="s">
        <v>998</v>
      </c>
      <c r="F125" s="172">
        <v>6</v>
      </c>
      <c r="G125" s="173" t="s">
        <v>985</v>
      </c>
    </row>
    <row r="126" spans="1:7" x14ac:dyDescent="0.25">
      <c r="A126" s="172">
        <v>116</v>
      </c>
      <c r="B126" s="172" t="s">
        <v>1067</v>
      </c>
      <c r="C126" s="172" t="s">
        <v>1370</v>
      </c>
      <c r="D126" s="93" t="s">
        <v>1254</v>
      </c>
      <c r="E126" s="93" t="s">
        <v>1016</v>
      </c>
      <c r="F126" s="172">
        <v>10</v>
      </c>
      <c r="G126" s="173" t="s">
        <v>1017</v>
      </c>
    </row>
    <row r="127" spans="1:7" x14ac:dyDescent="0.25">
      <c r="A127" s="172">
        <v>117</v>
      </c>
      <c r="B127" s="172" t="s">
        <v>1067</v>
      </c>
      <c r="C127" s="172" t="s">
        <v>1371</v>
      </c>
      <c r="D127" s="93" t="s">
        <v>1254</v>
      </c>
      <c r="E127" s="93" t="s">
        <v>1080</v>
      </c>
      <c r="F127" s="172">
        <v>10</v>
      </c>
      <c r="G127" s="173" t="s">
        <v>996</v>
      </c>
    </row>
    <row r="128" spans="1:7" x14ac:dyDescent="0.25">
      <c r="A128" s="172">
        <v>118</v>
      </c>
      <c r="B128" s="172" t="s">
        <v>1067</v>
      </c>
      <c r="C128" s="172" t="s">
        <v>1372</v>
      </c>
      <c r="D128" s="93" t="s">
        <v>1254</v>
      </c>
      <c r="E128" s="93" t="s">
        <v>1013</v>
      </c>
      <c r="F128" s="172">
        <v>10</v>
      </c>
      <c r="G128" s="173" t="s">
        <v>1015</v>
      </c>
    </row>
    <row r="129" spans="1:7" x14ac:dyDescent="0.25">
      <c r="A129" s="172">
        <v>119</v>
      </c>
      <c r="B129" s="172" t="s">
        <v>1067</v>
      </c>
      <c r="C129" s="172" t="s">
        <v>1373</v>
      </c>
      <c r="D129" s="93" t="s">
        <v>1254</v>
      </c>
      <c r="E129" s="93" t="s">
        <v>1025</v>
      </c>
      <c r="F129" s="172">
        <v>1</v>
      </c>
      <c r="G129" s="173" t="s">
        <v>1026</v>
      </c>
    </row>
    <row r="130" spans="1:7" x14ac:dyDescent="0.25">
      <c r="A130" s="172">
        <v>120</v>
      </c>
      <c r="B130" s="172" t="s">
        <v>1067</v>
      </c>
      <c r="C130" s="172" t="s">
        <v>1374</v>
      </c>
      <c r="D130" s="93" t="s">
        <v>1254</v>
      </c>
      <c r="E130" s="93" t="s">
        <v>994</v>
      </c>
      <c r="F130" s="172">
        <v>10</v>
      </c>
      <c r="G130" s="173" t="s">
        <v>996</v>
      </c>
    </row>
    <row r="131" spans="1:7" x14ac:dyDescent="0.25">
      <c r="A131" s="172">
        <v>121</v>
      </c>
      <c r="B131" s="172" t="s">
        <v>1067</v>
      </c>
      <c r="C131" s="172" t="s">
        <v>1375</v>
      </c>
      <c r="D131" s="93" t="s">
        <v>1254</v>
      </c>
      <c r="E131" s="93" t="s">
        <v>1046</v>
      </c>
      <c r="F131" s="172">
        <v>10</v>
      </c>
      <c r="G131" s="173" t="s">
        <v>989</v>
      </c>
    </row>
    <row r="132" spans="1:7" x14ac:dyDescent="0.25">
      <c r="A132" s="172">
        <v>122</v>
      </c>
      <c r="B132" s="172" t="s">
        <v>1067</v>
      </c>
      <c r="C132" s="172" t="s">
        <v>1376</v>
      </c>
      <c r="D132" s="93" t="s">
        <v>1254</v>
      </c>
      <c r="E132" s="93" t="s">
        <v>1033</v>
      </c>
      <c r="F132" s="172">
        <v>10</v>
      </c>
      <c r="G132" s="173" t="s">
        <v>989</v>
      </c>
    </row>
    <row r="133" spans="1:7" x14ac:dyDescent="0.25">
      <c r="A133" s="172">
        <v>123</v>
      </c>
      <c r="B133" s="172" t="s">
        <v>1067</v>
      </c>
      <c r="C133" s="172" t="s">
        <v>1377</v>
      </c>
      <c r="D133" s="93" t="s">
        <v>1254</v>
      </c>
      <c r="E133" s="93" t="s">
        <v>1034</v>
      </c>
      <c r="F133" s="172">
        <v>10</v>
      </c>
      <c r="G133" s="173" t="s">
        <v>1084</v>
      </c>
    </row>
    <row r="134" spans="1:7" x14ac:dyDescent="0.25">
      <c r="A134" s="172">
        <v>124</v>
      </c>
      <c r="B134" s="172" t="s">
        <v>1067</v>
      </c>
      <c r="C134" s="172" t="s">
        <v>1378</v>
      </c>
      <c r="D134" s="93" t="s">
        <v>1254</v>
      </c>
      <c r="E134" s="93" t="s">
        <v>1085</v>
      </c>
      <c r="F134" s="172">
        <v>1</v>
      </c>
      <c r="G134" s="173" t="s">
        <v>1086</v>
      </c>
    </row>
    <row r="135" spans="1:7" x14ac:dyDescent="0.25">
      <c r="A135" s="172">
        <v>125</v>
      </c>
      <c r="B135" s="172" t="s">
        <v>1067</v>
      </c>
      <c r="C135" s="172" t="s">
        <v>1379</v>
      </c>
      <c r="D135" s="93" t="s">
        <v>1254</v>
      </c>
      <c r="E135" s="93" t="s">
        <v>1018</v>
      </c>
      <c r="F135" s="172">
        <v>6</v>
      </c>
      <c r="G135" s="173" t="s">
        <v>1069</v>
      </c>
    </row>
    <row r="136" spans="1:7" x14ac:dyDescent="0.25">
      <c r="A136" s="172">
        <v>126</v>
      </c>
      <c r="B136" s="172" t="s">
        <v>1067</v>
      </c>
      <c r="C136" s="172" t="s">
        <v>1380</v>
      </c>
      <c r="D136" s="93" t="s">
        <v>1254</v>
      </c>
      <c r="E136" s="93" t="s">
        <v>994</v>
      </c>
      <c r="F136" s="172">
        <v>10</v>
      </c>
      <c r="G136" s="173" t="s">
        <v>996</v>
      </c>
    </row>
    <row r="137" spans="1:7" x14ac:dyDescent="0.25">
      <c r="A137" s="172">
        <v>127</v>
      </c>
      <c r="B137" s="172" t="s">
        <v>1067</v>
      </c>
      <c r="C137" s="172" t="s">
        <v>1381</v>
      </c>
      <c r="D137" s="93" t="s">
        <v>1254</v>
      </c>
      <c r="E137" s="93" t="s">
        <v>1037</v>
      </c>
      <c r="F137" s="172">
        <v>10</v>
      </c>
      <c r="G137" s="173" t="s">
        <v>1010</v>
      </c>
    </row>
    <row r="138" spans="1:7" x14ac:dyDescent="0.25">
      <c r="A138" s="172">
        <v>128</v>
      </c>
      <c r="B138" s="172" t="s">
        <v>1067</v>
      </c>
      <c r="C138" s="172" t="s">
        <v>1382</v>
      </c>
      <c r="D138" s="93" t="s">
        <v>1254</v>
      </c>
      <c r="E138" s="93" t="s">
        <v>997</v>
      </c>
      <c r="F138" s="172">
        <v>10</v>
      </c>
      <c r="G138" s="173" t="s">
        <v>996</v>
      </c>
    </row>
    <row r="139" spans="1:7" x14ac:dyDescent="0.25">
      <c r="A139" s="172">
        <v>129</v>
      </c>
      <c r="B139" s="172" t="s">
        <v>1067</v>
      </c>
      <c r="C139" s="172" t="s">
        <v>1383</v>
      </c>
      <c r="D139" s="93" t="s">
        <v>1254</v>
      </c>
      <c r="E139" s="93" t="s">
        <v>1013</v>
      </c>
      <c r="F139" s="172">
        <v>10</v>
      </c>
      <c r="G139" s="173" t="s">
        <v>1015</v>
      </c>
    </row>
    <row r="140" spans="1:7" x14ac:dyDescent="0.25">
      <c r="A140" s="172">
        <v>130</v>
      </c>
      <c r="B140" s="172" t="s">
        <v>1067</v>
      </c>
      <c r="C140" s="172" t="s">
        <v>1384</v>
      </c>
      <c r="D140" s="93" t="s">
        <v>1254</v>
      </c>
      <c r="E140" s="93" t="s">
        <v>1016</v>
      </c>
      <c r="F140" s="172">
        <v>10</v>
      </c>
      <c r="G140" s="173" t="s">
        <v>1017</v>
      </c>
    </row>
    <row r="141" spans="1:7" x14ac:dyDescent="0.25">
      <c r="A141" s="172">
        <v>131</v>
      </c>
      <c r="B141" s="172" t="s">
        <v>1067</v>
      </c>
      <c r="C141" s="172" t="s">
        <v>1385</v>
      </c>
      <c r="D141" s="93" t="s">
        <v>1254</v>
      </c>
      <c r="E141" s="93" t="s">
        <v>1087</v>
      </c>
      <c r="F141" s="172">
        <v>12</v>
      </c>
      <c r="G141" s="173" t="s">
        <v>1088</v>
      </c>
    </row>
    <row r="142" spans="1:7" x14ac:dyDescent="0.25">
      <c r="A142" s="172">
        <v>132</v>
      </c>
      <c r="B142" s="172" t="s">
        <v>1067</v>
      </c>
      <c r="C142" s="172" t="s">
        <v>1386</v>
      </c>
      <c r="D142" s="93" t="s">
        <v>1254</v>
      </c>
      <c r="E142" s="93" t="s">
        <v>1041</v>
      </c>
      <c r="F142" s="172">
        <v>1</v>
      </c>
      <c r="G142" s="173" t="s">
        <v>1042</v>
      </c>
    </row>
    <row r="143" spans="1:7" x14ac:dyDescent="0.25">
      <c r="A143" s="172">
        <v>133</v>
      </c>
      <c r="B143" s="172" t="s">
        <v>1067</v>
      </c>
      <c r="C143" s="172" t="s">
        <v>1387</v>
      </c>
      <c r="D143" s="93" t="s">
        <v>1254</v>
      </c>
      <c r="E143" s="93" t="s">
        <v>1078</v>
      </c>
      <c r="F143" s="172">
        <v>10</v>
      </c>
      <c r="G143" s="173" t="s">
        <v>1000</v>
      </c>
    </row>
    <row r="144" spans="1:7" x14ac:dyDescent="0.25">
      <c r="A144" s="172">
        <v>134</v>
      </c>
      <c r="B144" s="172" t="s">
        <v>1067</v>
      </c>
      <c r="C144" s="172" t="s">
        <v>1388</v>
      </c>
      <c r="D144" s="93" t="s">
        <v>1254</v>
      </c>
      <c r="E144" s="93" t="s">
        <v>997</v>
      </c>
      <c r="F144" s="172">
        <v>10</v>
      </c>
      <c r="G144" s="173" t="s">
        <v>996</v>
      </c>
    </row>
    <row r="145" spans="1:7" x14ac:dyDescent="0.25">
      <c r="A145" s="172">
        <v>135</v>
      </c>
      <c r="B145" s="172" t="s">
        <v>1067</v>
      </c>
      <c r="C145" s="172" t="s">
        <v>1389</v>
      </c>
      <c r="D145" s="93" t="s">
        <v>1254</v>
      </c>
      <c r="E145" s="93" t="s">
        <v>1013</v>
      </c>
      <c r="F145" s="172">
        <v>10</v>
      </c>
      <c r="G145" s="173" t="s">
        <v>1015</v>
      </c>
    </row>
    <row r="146" spans="1:7" x14ac:dyDescent="0.25">
      <c r="A146" s="172">
        <v>136</v>
      </c>
      <c r="B146" s="172" t="s">
        <v>1067</v>
      </c>
      <c r="C146" s="172" t="s">
        <v>1390</v>
      </c>
      <c r="D146" s="93" t="s">
        <v>1254</v>
      </c>
      <c r="E146" s="93" t="s">
        <v>1068</v>
      </c>
      <c r="F146" s="172">
        <v>10</v>
      </c>
      <c r="G146" s="173" t="s">
        <v>1000</v>
      </c>
    </row>
    <row r="147" spans="1:7" x14ac:dyDescent="0.25">
      <c r="A147" s="172">
        <v>137</v>
      </c>
      <c r="B147" s="172" t="s">
        <v>1067</v>
      </c>
      <c r="C147" s="172" t="s">
        <v>1391</v>
      </c>
      <c r="D147" s="93" t="s">
        <v>1254</v>
      </c>
      <c r="E147" s="93" t="s">
        <v>1037</v>
      </c>
      <c r="F147" s="172">
        <v>10</v>
      </c>
      <c r="G147" s="173" t="s">
        <v>1010</v>
      </c>
    </row>
    <row r="148" spans="1:7" x14ac:dyDescent="0.25">
      <c r="A148" s="172">
        <v>138</v>
      </c>
      <c r="B148" s="172" t="s">
        <v>1067</v>
      </c>
      <c r="C148" s="172" t="s">
        <v>1392</v>
      </c>
      <c r="D148" s="93" t="s">
        <v>1254</v>
      </c>
      <c r="E148" s="93" t="s">
        <v>997</v>
      </c>
      <c r="F148" s="172">
        <v>10</v>
      </c>
      <c r="G148" s="173" t="s">
        <v>996</v>
      </c>
    </row>
    <row r="149" spans="1:7" x14ac:dyDescent="0.25">
      <c r="A149" s="172">
        <v>139</v>
      </c>
      <c r="B149" s="172" t="s">
        <v>1067</v>
      </c>
      <c r="C149" s="172" t="s">
        <v>1393</v>
      </c>
      <c r="D149" s="93" t="s">
        <v>1254</v>
      </c>
      <c r="E149" s="93" t="s">
        <v>1068</v>
      </c>
      <c r="F149" s="172">
        <v>10</v>
      </c>
      <c r="G149" s="173" t="s">
        <v>1000</v>
      </c>
    </row>
    <row r="150" spans="1:7" x14ac:dyDescent="0.25">
      <c r="A150" s="172">
        <v>140</v>
      </c>
      <c r="B150" s="172" t="s">
        <v>1067</v>
      </c>
      <c r="C150" s="172" t="s">
        <v>1394</v>
      </c>
      <c r="D150" s="93" t="s">
        <v>1254</v>
      </c>
      <c r="E150" s="93" t="s">
        <v>1037</v>
      </c>
      <c r="F150" s="172">
        <v>10</v>
      </c>
      <c r="G150" s="173" t="s">
        <v>1010</v>
      </c>
    </row>
    <row r="151" spans="1:7" x14ac:dyDescent="0.25">
      <c r="A151" s="172">
        <v>141</v>
      </c>
      <c r="B151" s="172" t="s">
        <v>1067</v>
      </c>
      <c r="C151" s="172" t="s">
        <v>1395</v>
      </c>
      <c r="D151" s="93" t="s">
        <v>1254</v>
      </c>
      <c r="E151" s="93" t="s">
        <v>1089</v>
      </c>
      <c r="F151" s="172">
        <v>10</v>
      </c>
      <c r="G151" s="173" t="s">
        <v>1002</v>
      </c>
    </row>
    <row r="152" spans="1:7" x14ac:dyDescent="0.25">
      <c r="A152" s="172">
        <v>142</v>
      </c>
      <c r="B152" s="172" t="s">
        <v>1067</v>
      </c>
      <c r="C152" s="172" t="s">
        <v>1396</v>
      </c>
      <c r="D152" s="93" t="s">
        <v>1254</v>
      </c>
      <c r="E152" s="93" t="s">
        <v>1013</v>
      </c>
      <c r="F152" s="172">
        <v>10</v>
      </c>
      <c r="G152" s="173" t="s">
        <v>1015</v>
      </c>
    </row>
    <row r="153" spans="1:7" x14ac:dyDescent="0.25">
      <c r="A153" s="172">
        <v>143</v>
      </c>
      <c r="B153" s="172" t="s">
        <v>1090</v>
      </c>
      <c r="C153" s="172" t="s">
        <v>1397</v>
      </c>
      <c r="D153" s="93" t="s">
        <v>1331</v>
      </c>
      <c r="E153" s="93" t="s">
        <v>1003</v>
      </c>
      <c r="F153" s="172">
        <v>1</v>
      </c>
      <c r="G153" s="173" t="s">
        <v>1004</v>
      </c>
    </row>
    <row r="154" spans="1:7" x14ac:dyDescent="0.25">
      <c r="A154" s="172">
        <v>144</v>
      </c>
      <c r="B154" s="172" t="s">
        <v>1090</v>
      </c>
      <c r="C154" s="172" t="s">
        <v>1398</v>
      </c>
      <c r="D154" s="93" t="s">
        <v>1331</v>
      </c>
      <c r="E154" s="93" t="s">
        <v>302</v>
      </c>
      <c r="F154" s="172">
        <v>10</v>
      </c>
      <c r="G154" s="173" t="s">
        <v>1010</v>
      </c>
    </row>
    <row r="155" spans="1:7" x14ac:dyDescent="0.25">
      <c r="A155" s="172">
        <v>145</v>
      </c>
      <c r="B155" s="172" t="s">
        <v>1090</v>
      </c>
      <c r="C155" s="172" t="s">
        <v>1399</v>
      </c>
      <c r="D155" s="93" t="s">
        <v>1331</v>
      </c>
      <c r="E155" s="93" t="s">
        <v>1033</v>
      </c>
      <c r="F155" s="172">
        <v>10</v>
      </c>
      <c r="G155" s="173" t="s">
        <v>989</v>
      </c>
    </row>
    <row r="156" spans="1:7" x14ac:dyDescent="0.25">
      <c r="A156" s="172">
        <v>146</v>
      </c>
      <c r="B156" s="172" t="s">
        <v>1090</v>
      </c>
      <c r="C156" s="172" t="s">
        <v>1400</v>
      </c>
      <c r="D156" s="93" t="s">
        <v>1401</v>
      </c>
      <c r="E156" s="93" t="s">
        <v>1091</v>
      </c>
      <c r="F156" s="172">
        <v>10</v>
      </c>
      <c r="G156" s="173" t="s">
        <v>1000</v>
      </c>
    </row>
    <row r="157" spans="1:7" x14ac:dyDescent="0.25">
      <c r="A157" s="172">
        <v>147</v>
      </c>
      <c r="B157" s="172" t="s">
        <v>1090</v>
      </c>
      <c r="C157" s="172" t="s">
        <v>1402</v>
      </c>
      <c r="D157" s="93" t="s">
        <v>1401</v>
      </c>
      <c r="E157" s="93" t="s">
        <v>1089</v>
      </c>
      <c r="F157" s="172">
        <v>15</v>
      </c>
      <c r="G157" s="173" t="s">
        <v>1092</v>
      </c>
    </row>
    <row r="158" spans="1:7" x14ac:dyDescent="0.25">
      <c r="A158" s="172">
        <v>148</v>
      </c>
      <c r="B158" s="172" t="s">
        <v>1090</v>
      </c>
      <c r="C158" s="172" t="s">
        <v>1403</v>
      </c>
      <c r="D158" s="93" t="s">
        <v>1401</v>
      </c>
      <c r="E158" s="93" t="s">
        <v>1056</v>
      </c>
      <c r="F158" s="172">
        <v>10</v>
      </c>
      <c r="G158" s="173" t="s">
        <v>1012</v>
      </c>
    </row>
    <row r="159" spans="1:7" x14ac:dyDescent="0.25">
      <c r="A159" s="172">
        <v>149</v>
      </c>
      <c r="B159" s="172" t="s">
        <v>1090</v>
      </c>
      <c r="C159" s="172" t="s">
        <v>1404</v>
      </c>
      <c r="D159" s="93" t="s">
        <v>1401</v>
      </c>
      <c r="E159" s="93" t="s">
        <v>1093</v>
      </c>
      <c r="F159" s="172">
        <v>10</v>
      </c>
      <c r="G159" s="173" t="s">
        <v>1000</v>
      </c>
    </row>
    <row r="160" spans="1:7" x14ac:dyDescent="0.25">
      <c r="A160" s="172">
        <v>150</v>
      </c>
      <c r="B160" s="172" t="s">
        <v>1090</v>
      </c>
      <c r="C160" s="172" t="s">
        <v>1405</v>
      </c>
      <c r="D160" s="93" t="s">
        <v>1259</v>
      </c>
      <c r="E160" s="93" t="s">
        <v>1001</v>
      </c>
      <c r="F160" s="172">
        <v>30</v>
      </c>
      <c r="G160" s="173" t="s">
        <v>1002</v>
      </c>
    </row>
    <row r="161" spans="1:7" x14ac:dyDescent="0.25">
      <c r="A161" s="172">
        <v>151</v>
      </c>
      <c r="B161" s="172" t="s">
        <v>1090</v>
      </c>
      <c r="C161" s="172" t="s">
        <v>1406</v>
      </c>
      <c r="D161" s="93" t="s">
        <v>1259</v>
      </c>
      <c r="E161" s="93" t="s">
        <v>1094</v>
      </c>
      <c r="F161" s="172">
        <v>6</v>
      </c>
      <c r="G161" s="173" t="s">
        <v>996</v>
      </c>
    </row>
    <row r="162" spans="1:7" x14ac:dyDescent="0.25">
      <c r="A162" s="172">
        <v>152</v>
      </c>
      <c r="B162" s="172" t="s">
        <v>1090</v>
      </c>
      <c r="C162" s="172" t="s">
        <v>1407</v>
      </c>
      <c r="D162" s="93" t="s">
        <v>1401</v>
      </c>
      <c r="E162" s="93" t="s">
        <v>1045</v>
      </c>
      <c r="F162" s="172">
        <v>1</v>
      </c>
      <c r="G162" s="173" t="s">
        <v>1017</v>
      </c>
    </row>
    <row r="163" spans="1:7" x14ac:dyDescent="0.25">
      <c r="A163" s="172">
        <v>153</v>
      </c>
      <c r="B163" s="172" t="s">
        <v>1090</v>
      </c>
      <c r="C163" s="172" t="s">
        <v>1408</v>
      </c>
      <c r="D163" s="93" t="s">
        <v>1401</v>
      </c>
      <c r="E163" s="93" t="s">
        <v>1041</v>
      </c>
      <c r="F163" s="172">
        <v>1</v>
      </c>
      <c r="G163" s="173" t="s">
        <v>1042</v>
      </c>
    </row>
    <row r="164" spans="1:7" x14ac:dyDescent="0.25">
      <c r="A164" s="172">
        <v>154</v>
      </c>
      <c r="B164" s="172" t="s">
        <v>1090</v>
      </c>
      <c r="C164" s="172" t="s">
        <v>1409</v>
      </c>
      <c r="D164" s="93" t="s">
        <v>1401</v>
      </c>
      <c r="E164" s="93" t="s">
        <v>1016</v>
      </c>
      <c r="F164" s="172">
        <v>10</v>
      </c>
      <c r="G164" s="173" t="s">
        <v>1017</v>
      </c>
    </row>
    <row r="165" spans="1:7" x14ac:dyDescent="0.25">
      <c r="A165" s="172">
        <v>155</v>
      </c>
      <c r="B165" s="172" t="s">
        <v>1090</v>
      </c>
      <c r="C165" s="172" t="s">
        <v>1410</v>
      </c>
      <c r="D165" s="93" t="s">
        <v>1401</v>
      </c>
      <c r="E165" s="93" t="s">
        <v>1078</v>
      </c>
      <c r="F165" s="172">
        <v>10</v>
      </c>
      <c r="G165" s="173" t="s">
        <v>1000</v>
      </c>
    </row>
    <row r="166" spans="1:7" x14ac:dyDescent="0.25">
      <c r="A166" s="172">
        <v>156</v>
      </c>
      <c r="B166" s="172" t="s">
        <v>1090</v>
      </c>
      <c r="C166" s="172" t="s">
        <v>1411</v>
      </c>
      <c r="D166" s="93" t="s">
        <v>1401</v>
      </c>
      <c r="E166" s="93" t="s">
        <v>1056</v>
      </c>
      <c r="F166" s="172">
        <v>10</v>
      </c>
      <c r="G166" s="173" t="s">
        <v>1012</v>
      </c>
    </row>
    <row r="167" spans="1:7" x14ac:dyDescent="0.25">
      <c r="A167" s="172">
        <v>157</v>
      </c>
      <c r="B167" s="172" t="s">
        <v>1090</v>
      </c>
      <c r="C167" s="172" t="s">
        <v>1412</v>
      </c>
      <c r="D167" s="93" t="s">
        <v>1259</v>
      </c>
      <c r="E167" s="93" t="s">
        <v>521</v>
      </c>
      <c r="F167" s="172">
        <v>1</v>
      </c>
      <c r="G167" s="173" t="s">
        <v>999</v>
      </c>
    </row>
    <row r="168" spans="1:7" x14ac:dyDescent="0.25">
      <c r="A168" s="172">
        <v>158</v>
      </c>
      <c r="B168" s="172" t="s">
        <v>1090</v>
      </c>
      <c r="C168" s="172" t="s">
        <v>1413</v>
      </c>
      <c r="D168" s="93" t="s">
        <v>1259</v>
      </c>
      <c r="E168" s="93" t="s">
        <v>1095</v>
      </c>
      <c r="F168" s="172">
        <v>1</v>
      </c>
      <c r="G168" s="173" t="s">
        <v>1039</v>
      </c>
    </row>
    <row r="169" spans="1:7" x14ac:dyDescent="0.25">
      <c r="A169" s="172">
        <v>159</v>
      </c>
      <c r="B169" s="172" t="s">
        <v>1090</v>
      </c>
      <c r="C169" s="172" t="s">
        <v>1414</v>
      </c>
      <c r="D169" s="93" t="s">
        <v>1259</v>
      </c>
      <c r="E169" s="93" t="s">
        <v>1030</v>
      </c>
      <c r="F169" s="172">
        <v>10</v>
      </c>
      <c r="G169" s="173" t="s">
        <v>1007</v>
      </c>
    </row>
    <row r="170" spans="1:7" x14ac:dyDescent="0.25">
      <c r="A170" s="172">
        <v>160</v>
      </c>
      <c r="B170" s="172" t="s">
        <v>1090</v>
      </c>
      <c r="C170" s="172" t="s">
        <v>1415</v>
      </c>
      <c r="D170" s="93" t="s">
        <v>1259</v>
      </c>
      <c r="E170" s="93" t="s">
        <v>1097</v>
      </c>
      <c r="F170" s="172">
        <v>10</v>
      </c>
      <c r="G170" s="173" t="s">
        <v>989</v>
      </c>
    </row>
    <row r="171" spans="1:7" x14ac:dyDescent="0.25">
      <c r="A171" s="172">
        <v>161</v>
      </c>
      <c r="B171" s="172" t="s">
        <v>1090</v>
      </c>
      <c r="C171" s="172" t="s">
        <v>1416</v>
      </c>
      <c r="D171" s="93" t="s">
        <v>1259</v>
      </c>
      <c r="E171" s="93" t="s">
        <v>1030</v>
      </c>
      <c r="F171" s="172">
        <v>10</v>
      </c>
      <c r="G171" s="173" t="s">
        <v>1098</v>
      </c>
    </row>
    <row r="172" spans="1:7" x14ac:dyDescent="0.25">
      <c r="A172" s="172">
        <v>162</v>
      </c>
      <c r="B172" s="172" t="s">
        <v>1090</v>
      </c>
      <c r="C172" s="172" t="s">
        <v>1417</v>
      </c>
      <c r="D172" s="93" t="s">
        <v>1259</v>
      </c>
      <c r="E172" s="93" t="s">
        <v>1001</v>
      </c>
      <c r="F172" s="172">
        <v>12</v>
      </c>
      <c r="G172" s="173" t="s">
        <v>1088</v>
      </c>
    </row>
    <row r="173" spans="1:7" x14ac:dyDescent="0.25">
      <c r="A173" s="172">
        <v>163</v>
      </c>
      <c r="B173" s="172" t="s">
        <v>1090</v>
      </c>
      <c r="C173" s="172" t="s">
        <v>1418</v>
      </c>
      <c r="D173" s="93" t="s">
        <v>1401</v>
      </c>
      <c r="E173" s="93" t="s">
        <v>1081</v>
      </c>
      <c r="F173" s="172">
        <v>1</v>
      </c>
      <c r="G173" s="173" t="s">
        <v>1082</v>
      </c>
    </row>
    <row r="174" spans="1:7" x14ac:dyDescent="0.25">
      <c r="A174" s="172">
        <v>164</v>
      </c>
      <c r="B174" s="172" t="s">
        <v>1090</v>
      </c>
      <c r="C174" s="172" t="s">
        <v>1419</v>
      </c>
      <c r="D174" s="93" t="s">
        <v>1401</v>
      </c>
      <c r="E174" s="93" t="s">
        <v>778</v>
      </c>
      <c r="F174" s="172">
        <v>10</v>
      </c>
      <c r="G174" s="173" t="s">
        <v>1002</v>
      </c>
    </row>
    <row r="175" spans="1:7" x14ac:dyDescent="0.25">
      <c r="A175" s="172">
        <v>165</v>
      </c>
      <c r="B175" s="172" t="s">
        <v>1090</v>
      </c>
      <c r="C175" s="172" t="s">
        <v>1420</v>
      </c>
      <c r="D175" s="93" t="s">
        <v>1401</v>
      </c>
      <c r="E175" s="93" t="s">
        <v>1080</v>
      </c>
      <c r="F175" s="172">
        <v>10</v>
      </c>
      <c r="G175" s="173" t="s">
        <v>996</v>
      </c>
    </row>
    <row r="176" spans="1:7" x14ac:dyDescent="0.25">
      <c r="A176" s="172">
        <v>166</v>
      </c>
      <c r="B176" s="172" t="s">
        <v>1090</v>
      </c>
      <c r="C176" s="172" t="s">
        <v>1421</v>
      </c>
      <c r="D176" s="93" t="s">
        <v>1401</v>
      </c>
      <c r="E176" s="93" t="s">
        <v>1099</v>
      </c>
      <c r="F176" s="172">
        <v>8</v>
      </c>
      <c r="G176" s="173" t="s">
        <v>1083</v>
      </c>
    </row>
    <row r="177" spans="1:7" x14ac:dyDescent="0.25">
      <c r="A177" s="172">
        <v>167</v>
      </c>
      <c r="B177" s="172" t="s">
        <v>1090</v>
      </c>
      <c r="C177" s="172" t="s">
        <v>1422</v>
      </c>
      <c r="D177" s="93" t="s">
        <v>1401</v>
      </c>
      <c r="E177" s="93" t="s">
        <v>1016</v>
      </c>
      <c r="F177" s="172">
        <v>10</v>
      </c>
      <c r="G177" s="173" t="s">
        <v>1017</v>
      </c>
    </row>
    <row r="178" spans="1:7" x14ac:dyDescent="0.25">
      <c r="A178" s="172">
        <v>168</v>
      </c>
      <c r="B178" s="172" t="s">
        <v>1090</v>
      </c>
      <c r="C178" s="172" t="s">
        <v>1423</v>
      </c>
      <c r="D178" s="93" t="s">
        <v>1401</v>
      </c>
      <c r="E178" s="93" t="s">
        <v>1100</v>
      </c>
      <c r="F178" s="172">
        <v>10</v>
      </c>
      <c r="G178" s="173" t="s">
        <v>1000</v>
      </c>
    </row>
    <row r="179" spans="1:7" x14ac:dyDescent="0.25">
      <c r="A179" s="172">
        <v>169</v>
      </c>
      <c r="B179" s="172" t="s">
        <v>1090</v>
      </c>
      <c r="C179" s="172" t="s">
        <v>1424</v>
      </c>
      <c r="D179" s="93" t="s">
        <v>1425</v>
      </c>
      <c r="E179" s="93" t="s">
        <v>1068</v>
      </c>
      <c r="F179" s="172">
        <v>15</v>
      </c>
      <c r="G179" s="173" t="s">
        <v>996</v>
      </c>
    </row>
    <row r="180" spans="1:7" x14ac:dyDescent="0.25">
      <c r="A180" s="172">
        <v>170</v>
      </c>
      <c r="B180" s="172" t="s">
        <v>1090</v>
      </c>
      <c r="C180" s="172" t="s">
        <v>1426</v>
      </c>
      <c r="D180" s="93" t="s">
        <v>1425</v>
      </c>
      <c r="E180" s="93" t="s">
        <v>1101</v>
      </c>
      <c r="F180" s="172">
        <v>15</v>
      </c>
      <c r="G180" s="173" t="s">
        <v>1012</v>
      </c>
    </row>
    <row r="181" spans="1:7" x14ac:dyDescent="0.25">
      <c r="A181" s="172">
        <v>171</v>
      </c>
      <c r="B181" s="172" t="s">
        <v>1090</v>
      </c>
      <c r="C181" s="172" t="s">
        <v>1427</v>
      </c>
      <c r="D181" s="93" t="s">
        <v>1401</v>
      </c>
      <c r="E181" s="93" t="s">
        <v>1016</v>
      </c>
      <c r="F181" s="172">
        <v>10</v>
      </c>
      <c r="G181" s="173" t="s">
        <v>1017</v>
      </c>
    </row>
    <row r="182" spans="1:7" x14ac:dyDescent="0.25">
      <c r="A182" s="172">
        <v>172</v>
      </c>
      <c r="B182" s="172" t="s">
        <v>1090</v>
      </c>
      <c r="C182" s="172" t="s">
        <v>1428</v>
      </c>
      <c r="D182" s="93" t="s">
        <v>1401</v>
      </c>
      <c r="E182" s="93" t="s">
        <v>778</v>
      </c>
      <c r="F182" s="172">
        <v>10</v>
      </c>
      <c r="G182" s="173" t="s">
        <v>1002</v>
      </c>
    </row>
    <row r="183" spans="1:7" x14ac:dyDescent="0.25">
      <c r="A183" s="172">
        <v>173</v>
      </c>
      <c r="B183" s="172" t="s">
        <v>1090</v>
      </c>
      <c r="C183" s="172" t="s">
        <v>1429</v>
      </c>
      <c r="D183" s="93" t="s">
        <v>1401</v>
      </c>
      <c r="E183" s="93" t="s">
        <v>1047</v>
      </c>
      <c r="F183" s="172">
        <v>10</v>
      </c>
      <c r="G183" s="173" t="s">
        <v>1012</v>
      </c>
    </row>
    <row r="184" spans="1:7" x14ac:dyDescent="0.25">
      <c r="A184" s="172">
        <v>174</v>
      </c>
      <c r="B184" s="172" t="s">
        <v>1090</v>
      </c>
      <c r="C184" s="172" t="s">
        <v>1430</v>
      </c>
      <c r="D184" s="93" t="s">
        <v>1401</v>
      </c>
      <c r="E184" s="93" t="s">
        <v>1016</v>
      </c>
      <c r="F184" s="172">
        <v>10</v>
      </c>
      <c r="G184" s="173" t="s">
        <v>1017</v>
      </c>
    </row>
    <row r="185" spans="1:7" x14ac:dyDescent="0.25">
      <c r="A185" s="172">
        <v>175</v>
      </c>
      <c r="B185" s="172" t="s">
        <v>1090</v>
      </c>
      <c r="C185" s="172" t="s">
        <v>1431</v>
      </c>
      <c r="D185" s="93" t="s">
        <v>1401</v>
      </c>
      <c r="E185" s="93" t="s">
        <v>1013</v>
      </c>
      <c r="F185" s="172">
        <v>10</v>
      </c>
      <c r="G185" s="173" t="s">
        <v>1015</v>
      </c>
    </row>
    <row r="186" spans="1:7" x14ac:dyDescent="0.25">
      <c r="A186" s="172">
        <v>176</v>
      </c>
      <c r="B186" s="172" t="s">
        <v>1090</v>
      </c>
      <c r="C186" s="172" t="s">
        <v>1432</v>
      </c>
      <c r="D186" s="93" t="s">
        <v>1401</v>
      </c>
      <c r="E186" s="93" t="s">
        <v>1025</v>
      </c>
      <c r="F186" s="172">
        <v>1</v>
      </c>
      <c r="G186" s="173" t="s">
        <v>1026</v>
      </c>
    </row>
    <row r="187" spans="1:7" x14ac:dyDescent="0.25">
      <c r="A187" s="172">
        <v>177</v>
      </c>
      <c r="B187" s="172" t="s">
        <v>1090</v>
      </c>
      <c r="C187" s="172" t="s">
        <v>1433</v>
      </c>
      <c r="D187" s="93" t="s">
        <v>1401</v>
      </c>
      <c r="E187" s="93" t="s">
        <v>991</v>
      </c>
      <c r="F187" s="172">
        <v>10</v>
      </c>
      <c r="G187" s="173" t="s">
        <v>1015</v>
      </c>
    </row>
    <row r="188" spans="1:7" x14ac:dyDescent="0.25">
      <c r="A188" s="172">
        <v>178</v>
      </c>
      <c r="B188" s="172" t="s">
        <v>1090</v>
      </c>
      <c r="C188" s="172" t="s">
        <v>1434</v>
      </c>
      <c r="D188" s="93" t="s">
        <v>1401</v>
      </c>
      <c r="E188" s="93" t="s">
        <v>1016</v>
      </c>
      <c r="F188" s="172">
        <v>10</v>
      </c>
      <c r="G188" s="173" t="s">
        <v>1017</v>
      </c>
    </row>
    <row r="189" spans="1:7" x14ac:dyDescent="0.25">
      <c r="A189" s="172">
        <v>179</v>
      </c>
      <c r="B189" s="172" t="s">
        <v>1090</v>
      </c>
      <c r="C189" s="172" t="s">
        <v>1435</v>
      </c>
      <c r="D189" s="93" t="s">
        <v>1401</v>
      </c>
      <c r="E189" s="93" t="s">
        <v>778</v>
      </c>
      <c r="F189" s="172">
        <v>10</v>
      </c>
      <c r="G189" s="173" t="s">
        <v>1002</v>
      </c>
    </row>
    <row r="190" spans="1:7" x14ac:dyDescent="0.25">
      <c r="A190" s="172">
        <v>180</v>
      </c>
      <c r="B190" s="172" t="s">
        <v>1090</v>
      </c>
      <c r="C190" s="172" t="s">
        <v>1436</v>
      </c>
      <c r="D190" s="93" t="s">
        <v>1401</v>
      </c>
      <c r="E190" s="93" t="s">
        <v>994</v>
      </c>
      <c r="F190" s="172">
        <v>10</v>
      </c>
      <c r="G190" s="173" t="s">
        <v>996</v>
      </c>
    </row>
    <row r="191" spans="1:7" x14ac:dyDescent="0.25">
      <c r="A191" s="172">
        <v>181</v>
      </c>
      <c r="B191" s="172" t="s">
        <v>1090</v>
      </c>
      <c r="C191" s="172" t="s">
        <v>1437</v>
      </c>
      <c r="D191" s="93" t="s">
        <v>1401</v>
      </c>
      <c r="E191" s="93" t="s">
        <v>998</v>
      </c>
      <c r="F191" s="172">
        <v>10</v>
      </c>
      <c r="G191" s="173" t="s">
        <v>1000</v>
      </c>
    </row>
    <row r="192" spans="1:7" x14ac:dyDescent="0.25">
      <c r="A192" s="172">
        <v>182</v>
      </c>
      <c r="B192" s="172" t="s">
        <v>1090</v>
      </c>
      <c r="C192" s="172" t="s">
        <v>1431</v>
      </c>
      <c r="D192" s="93" t="s">
        <v>1401</v>
      </c>
      <c r="E192" s="93" t="s">
        <v>1023</v>
      </c>
      <c r="F192" s="172">
        <v>30</v>
      </c>
      <c r="G192" s="173" t="s">
        <v>1010</v>
      </c>
    </row>
    <row r="193" spans="1:7" x14ac:dyDescent="0.25">
      <c r="A193" s="172">
        <v>183</v>
      </c>
      <c r="B193" s="172" t="s">
        <v>1090</v>
      </c>
      <c r="C193" s="172" t="s">
        <v>1432</v>
      </c>
      <c r="D193" s="93" t="s">
        <v>1401</v>
      </c>
      <c r="E193" s="93" t="s">
        <v>1030</v>
      </c>
      <c r="F193" s="172">
        <v>10</v>
      </c>
      <c r="G193" s="173" t="s">
        <v>1098</v>
      </c>
    </row>
    <row r="194" spans="1:7" x14ac:dyDescent="0.25">
      <c r="A194" s="172">
        <v>184</v>
      </c>
      <c r="B194" s="172" t="s">
        <v>1090</v>
      </c>
      <c r="C194" s="172" t="s">
        <v>1429</v>
      </c>
      <c r="D194" s="93" t="s">
        <v>1401</v>
      </c>
      <c r="E194" s="93" t="s">
        <v>1041</v>
      </c>
      <c r="F194" s="172">
        <v>1</v>
      </c>
      <c r="G194" s="173" t="s">
        <v>1042</v>
      </c>
    </row>
    <row r="195" spans="1:7" x14ac:dyDescent="0.25">
      <c r="A195" s="172">
        <v>185</v>
      </c>
      <c r="B195" s="172" t="s">
        <v>1090</v>
      </c>
      <c r="C195" s="172" t="s">
        <v>1438</v>
      </c>
      <c r="D195" s="93" t="s">
        <v>1401</v>
      </c>
      <c r="E195" s="93" t="s">
        <v>1102</v>
      </c>
      <c r="F195" s="172">
        <v>6</v>
      </c>
      <c r="G195" s="173" t="s">
        <v>1012</v>
      </c>
    </row>
    <row r="196" spans="1:7" x14ac:dyDescent="0.25">
      <c r="A196" s="172">
        <v>186</v>
      </c>
      <c r="B196" s="172" t="s">
        <v>1090</v>
      </c>
      <c r="C196" s="172" t="s">
        <v>1430</v>
      </c>
      <c r="D196" s="93" t="s">
        <v>1401</v>
      </c>
      <c r="E196" s="93" t="s">
        <v>1016</v>
      </c>
      <c r="F196" s="172">
        <v>10</v>
      </c>
      <c r="G196" s="173" t="s">
        <v>1017</v>
      </c>
    </row>
    <row r="197" spans="1:7" x14ac:dyDescent="0.25">
      <c r="A197" s="172">
        <v>187</v>
      </c>
      <c r="B197" s="172" t="s">
        <v>1104</v>
      </c>
      <c r="C197" s="172" t="s">
        <v>1439</v>
      </c>
      <c r="D197" s="93" t="s">
        <v>1440</v>
      </c>
      <c r="E197" s="93" t="s">
        <v>1018</v>
      </c>
      <c r="F197" s="172">
        <v>15</v>
      </c>
      <c r="G197" s="173" t="s">
        <v>1055</v>
      </c>
    </row>
    <row r="198" spans="1:7" x14ac:dyDescent="0.25">
      <c r="A198" s="172">
        <v>188</v>
      </c>
      <c r="B198" s="172" t="s">
        <v>1104</v>
      </c>
      <c r="C198" s="172" t="s">
        <v>1441</v>
      </c>
      <c r="D198" s="93" t="s">
        <v>1440</v>
      </c>
      <c r="E198" s="93" t="s">
        <v>994</v>
      </c>
      <c r="F198" s="172">
        <v>10</v>
      </c>
      <c r="G198" s="173" t="s">
        <v>996</v>
      </c>
    </row>
    <row r="199" spans="1:7" x14ac:dyDescent="0.25">
      <c r="A199" s="172">
        <v>189</v>
      </c>
      <c r="B199" s="172" t="s">
        <v>1104</v>
      </c>
      <c r="C199" s="172" t="s">
        <v>1442</v>
      </c>
      <c r="D199" s="93" t="s">
        <v>1440</v>
      </c>
      <c r="E199" s="93" t="s">
        <v>1005</v>
      </c>
      <c r="F199" s="172">
        <v>30</v>
      </c>
      <c r="G199" s="173" t="s">
        <v>1007</v>
      </c>
    </row>
    <row r="200" spans="1:7" x14ac:dyDescent="0.25">
      <c r="A200" s="172">
        <v>190</v>
      </c>
      <c r="B200" s="172" t="s">
        <v>1104</v>
      </c>
      <c r="C200" s="172" t="s">
        <v>1443</v>
      </c>
      <c r="D200" s="93" t="s">
        <v>1297</v>
      </c>
      <c r="E200" s="93" t="s">
        <v>1005</v>
      </c>
      <c r="F200" s="172">
        <v>30</v>
      </c>
      <c r="G200" s="173" t="s">
        <v>1007</v>
      </c>
    </row>
    <row r="201" spans="1:7" x14ac:dyDescent="0.25">
      <c r="A201" s="172">
        <v>191</v>
      </c>
      <c r="B201" s="172" t="s">
        <v>1104</v>
      </c>
      <c r="C201" s="172" t="s">
        <v>1444</v>
      </c>
      <c r="D201" s="93" t="s">
        <v>1297</v>
      </c>
      <c r="E201" s="93" t="s">
        <v>1068</v>
      </c>
      <c r="F201" s="172">
        <v>10</v>
      </c>
      <c r="G201" s="173" t="s">
        <v>1000</v>
      </c>
    </row>
    <row r="202" spans="1:7" x14ac:dyDescent="0.25">
      <c r="A202" s="172">
        <v>192</v>
      </c>
      <c r="B202" s="172" t="s">
        <v>1104</v>
      </c>
      <c r="C202" s="172" t="s">
        <v>1445</v>
      </c>
      <c r="D202" s="93" t="s">
        <v>1440</v>
      </c>
      <c r="E202" s="93" t="s">
        <v>994</v>
      </c>
      <c r="F202" s="172">
        <v>5</v>
      </c>
      <c r="G202" s="173" t="s">
        <v>1027</v>
      </c>
    </row>
    <row r="203" spans="1:7" x14ac:dyDescent="0.25">
      <c r="A203" s="172">
        <v>193</v>
      </c>
      <c r="B203" s="172" t="s">
        <v>1104</v>
      </c>
      <c r="C203" s="172" t="s">
        <v>1446</v>
      </c>
      <c r="D203" s="93" t="s">
        <v>1440</v>
      </c>
      <c r="E203" s="93" t="s">
        <v>994</v>
      </c>
      <c r="F203" s="172">
        <v>5</v>
      </c>
      <c r="G203" s="173" t="s">
        <v>1027</v>
      </c>
    </row>
    <row r="204" spans="1:7" x14ac:dyDescent="0.25">
      <c r="A204" s="172">
        <v>194</v>
      </c>
      <c r="B204" s="172" t="s">
        <v>1104</v>
      </c>
      <c r="C204" s="172" t="s">
        <v>1447</v>
      </c>
      <c r="D204" s="93" t="s">
        <v>1297</v>
      </c>
      <c r="E204" s="93" t="s">
        <v>1105</v>
      </c>
      <c r="F204" s="172">
        <v>10</v>
      </c>
      <c r="G204" s="173" t="s">
        <v>1107</v>
      </c>
    </row>
    <row r="205" spans="1:7" x14ac:dyDescent="0.25">
      <c r="A205" s="172">
        <v>195</v>
      </c>
      <c r="B205" s="172" t="s">
        <v>1104</v>
      </c>
      <c r="C205" s="172" t="s">
        <v>1448</v>
      </c>
      <c r="D205" s="93" t="s">
        <v>1297</v>
      </c>
      <c r="E205" s="93" t="s">
        <v>1037</v>
      </c>
      <c r="F205" s="172">
        <v>15</v>
      </c>
      <c r="G205" s="173" t="s">
        <v>1108</v>
      </c>
    </row>
    <row r="206" spans="1:7" x14ac:dyDescent="0.25">
      <c r="A206" s="172">
        <v>196</v>
      </c>
      <c r="B206" s="172" t="s">
        <v>1104</v>
      </c>
      <c r="C206" s="172" t="s">
        <v>1449</v>
      </c>
      <c r="D206" s="93" t="s">
        <v>1297</v>
      </c>
      <c r="E206" s="93" t="s">
        <v>1068</v>
      </c>
      <c r="F206" s="172">
        <v>15</v>
      </c>
      <c r="G206" s="173" t="s">
        <v>996</v>
      </c>
    </row>
    <row r="207" spans="1:7" x14ac:dyDescent="0.25">
      <c r="A207" s="172">
        <v>197</v>
      </c>
      <c r="B207" s="172" t="s">
        <v>1104</v>
      </c>
      <c r="C207" s="172" t="s">
        <v>1450</v>
      </c>
      <c r="D207" s="93" t="s">
        <v>1297</v>
      </c>
      <c r="E207" s="93" t="s">
        <v>997</v>
      </c>
      <c r="F207" s="172">
        <v>15</v>
      </c>
      <c r="G207" s="173" t="s">
        <v>1055</v>
      </c>
    </row>
    <row r="208" spans="1:7" x14ac:dyDescent="0.25">
      <c r="A208" s="172">
        <v>198</v>
      </c>
      <c r="B208" s="172" t="s">
        <v>1104</v>
      </c>
      <c r="C208" s="172" t="s">
        <v>1451</v>
      </c>
      <c r="D208" s="93" t="s">
        <v>1297</v>
      </c>
      <c r="E208" s="93" t="s">
        <v>1038</v>
      </c>
      <c r="F208" s="172">
        <v>10</v>
      </c>
      <c r="G208" s="173" t="s">
        <v>1040</v>
      </c>
    </row>
    <row r="209" spans="1:7" x14ac:dyDescent="0.25">
      <c r="A209" s="172">
        <v>199</v>
      </c>
      <c r="B209" s="172" t="s">
        <v>1104</v>
      </c>
      <c r="C209" s="172" t="s">
        <v>1452</v>
      </c>
      <c r="D209" s="93" t="s">
        <v>1297</v>
      </c>
      <c r="E209" s="93" t="s">
        <v>1109</v>
      </c>
      <c r="F209" s="172">
        <v>2</v>
      </c>
      <c r="G209" s="173" t="s">
        <v>1111</v>
      </c>
    </row>
    <row r="210" spans="1:7" x14ac:dyDescent="0.25">
      <c r="A210" s="172">
        <v>200</v>
      </c>
      <c r="B210" s="172" t="s">
        <v>1104</v>
      </c>
      <c r="C210" s="172" t="s">
        <v>1453</v>
      </c>
      <c r="D210" s="93" t="s">
        <v>1297</v>
      </c>
      <c r="E210" s="93" t="s">
        <v>1112</v>
      </c>
      <c r="F210" s="172">
        <v>3</v>
      </c>
      <c r="G210" s="173" t="s">
        <v>1114</v>
      </c>
    </row>
    <row r="211" spans="1:7" x14ac:dyDescent="0.25">
      <c r="A211" s="172">
        <v>201</v>
      </c>
      <c r="B211" s="172" t="s">
        <v>1104</v>
      </c>
      <c r="C211" s="172" t="s">
        <v>1454</v>
      </c>
      <c r="D211" s="93" t="s">
        <v>1440</v>
      </c>
      <c r="E211" s="93" t="s">
        <v>1001</v>
      </c>
      <c r="F211" s="172">
        <v>30</v>
      </c>
      <c r="G211" s="173" t="s">
        <v>1002</v>
      </c>
    </row>
    <row r="212" spans="1:7" x14ac:dyDescent="0.25">
      <c r="A212" s="172">
        <v>202</v>
      </c>
      <c r="B212" s="172" t="s">
        <v>1104</v>
      </c>
      <c r="C212" s="172" t="s">
        <v>1455</v>
      </c>
      <c r="D212" s="93" t="s">
        <v>1440</v>
      </c>
      <c r="E212" s="93" t="s">
        <v>1033</v>
      </c>
      <c r="F212" s="172">
        <v>15</v>
      </c>
      <c r="G212" s="173" t="s">
        <v>1012</v>
      </c>
    </row>
    <row r="213" spans="1:7" x14ac:dyDescent="0.25">
      <c r="A213" s="172">
        <v>203</v>
      </c>
      <c r="B213" s="172" t="s">
        <v>1104</v>
      </c>
      <c r="C213" s="172" t="s">
        <v>1456</v>
      </c>
      <c r="D213" s="93" t="s">
        <v>1440</v>
      </c>
      <c r="E213" s="93" t="s">
        <v>1030</v>
      </c>
      <c r="F213" s="172">
        <v>10</v>
      </c>
      <c r="G213" s="173" t="s">
        <v>1098</v>
      </c>
    </row>
    <row r="214" spans="1:7" x14ac:dyDescent="0.25">
      <c r="A214" s="172">
        <v>204</v>
      </c>
      <c r="B214" s="172" t="s">
        <v>1104</v>
      </c>
      <c r="C214" s="172" t="s">
        <v>1457</v>
      </c>
      <c r="D214" s="93" t="s">
        <v>1440</v>
      </c>
      <c r="E214" s="93" t="s">
        <v>1019</v>
      </c>
      <c r="F214" s="172">
        <v>30</v>
      </c>
      <c r="G214" s="173" t="s">
        <v>1002</v>
      </c>
    </row>
    <row r="215" spans="1:7" x14ac:dyDescent="0.25">
      <c r="A215" s="172">
        <v>205</v>
      </c>
      <c r="B215" s="172" t="s">
        <v>1104</v>
      </c>
      <c r="C215" s="172" t="s">
        <v>1458</v>
      </c>
      <c r="D215" s="93" t="s">
        <v>1257</v>
      </c>
      <c r="E215" s="93" t="s">
        <v>990</v>
      </c>
      <c r="F215" s="172">
        <v>10</v>
      </c>
      <c r="G215" s="173" t="s">
        <v>989</v>
      </c>
    </row>
    <row r="216" spans="1:7" x14ac:dyDescent="0.25">
      <c r="A216" s="172">
        <v>206</v>
      </c>
      <c r="B216" s="172" t="s">
        <v>1104</v>
      </c>
      <c r="C216" s="172" t="s">
        <v>1459</v>
      </c>
      <c r="D216" s="93" t="s">
        <v>1297</v>
      </c>
      <c r="E216" s="93" t="s">
        <v>1018</v>
      </c>
      <c r="F216" s="172">
        <v>10</v>
      </c>
      <c r="G216" s="173" t="s">
        <v>996</v>
      </c>
    </row>
    <row r="217" spans="1:7" x14ac:dyDescent="0.25">
      <c r="A217" s="172">
        <v>207</v>
      </c>
      <c r="B217" s="172" t="s">
        <v>1104</v>
      </c>
      <c r="C217" s="172" t="s">
        <v>1460</v>
      </c>
      <c r="D217" s="93" t="s">
        <v>1297</v>
      </c>
      <c r="E217" s="93" t="s">
        <v>1038</v>
      </c>
      <c r="F217" s="172">
        <v>10</v>
      </c>
      <c r="G217" s="173" t="s">
        <v>1040</v>
      </c>
    </row>
    <row r="218" spans="1:7" x14ac:dyDescent="0.25">
      <c r="A218" s="172">
        <v>208</v>
      </c>
      <c r="B218" s="172" t="s">
        <v>1104</v>
      </c>
      <c r="C218" s="172" t="s">
        <v>1461</v>
      </c>
      <c r="D218" s="93" t="s">
        <v>1297</v>
      </c>
      <c r="E218" s="93" t="s">
        <v>1013</v>
      </c>
      <c r="F218" s="172">
        <v>10</v>
      </c>
      <c r="G218" s="173" t="s">
        <v>1015</v>
      </c>
    </row>
    <row r="219" spans="1:7" x14ac:dyDescent="0.25">
      <c r="A219" s="172">
        <v>209</v>
      </c>
      <c r="B219" s="172" t="s">
        <v>1104</v>
      </c>
      <c r="C219" s="172" t="s">
        <v>1462</v>
      </c>
      <c r="D219" s="93" t="s">
        <v>1440</v>
      </c>
      <c r="E219" s="93" t="s">
        <v>1030</v>
      </c>
      <c r="F219" s="172">
        <v>10</v>
      </c>
      <c r="G219" s="173" t="s">
        <v>1098</v>
      </c>
    </row>
    <row r="220" spans="1:7" x14ac:dyDescent="0.25">
      <c r="A220" s="172">
        <v>210</v>
      </c>
      <c r="B220" s="172" t="s">
        <v>1104</v>
      </c>
      <c r="C220" s="172" t="s">
        <v>1463</v>
      </c>
      <c r="D220" s="93" t="s">
        <v>1440</v>
      </c>
      <c r="E220" s="93" t="s">
        <v>1068</v>
      </c>
      <c r="F220" s="172">
        <v>10</v>
      </c>
      <c r="G220" s="173" t="s">
        <v>1000</v>
      </c>
    </row>
    <row r="221" spans="1:7" x14ac:dyDescent="0.25">
      <c r="A221" s="172">
        <v>211</v>
      </c>
      <c r="B221" s="172" t="s">
        <v>1104</v>
      </c>
      <c r="C221" s="172" t="s">
        <v>1464</v>
      </c>
      <c r="D221" s="93" t="s">
        <v>1440</v>
      </c>
      <c r="E221" s="93" t="s">
        <v>1115</v>
      </c>
      <c r="F221" s="172">
        <v>10</v>
      </c>
      <c r="G221" s="173" t="s">
        <v>1000</v>
      </c>
    </row>
    <row r="222" spans="1:7" x14ac:dyDescent="0.25">
      <c r="A222" s="172">
        <v>212</v>
      </c>
      <c r="B222" s="172" t="s">
        <v>1104</v>
      </c>
      <c r="C222" s="172" t="s">
        <v>1465</v>
      </c>
      <c r="D222" s="93" t="s">
        <v>1440</v>
      </c>
      <c r="E222" s="93" t="s">
        <v>1068</v>
      </c>
      <c r="F222" s="172">
        <v>10</v>
      </c>
      <c r="G222" s="173" t="s">
        <v>1000</v>
      </c>
    </row>
    <row r="223" spans="1:7" x14ac:dyDescent="0.25">
      <c r="A223" s="172">
        <v>213</v>
      </c>
      <c r="B223" s="172" t="s">
        <v>1104</v>
      </c>
      <c r="C223" s="172" t="s">
        <v>1466</v>
      </c>
      <c r="D223" s="93" t="s">
        <v>1440</v>
      </c>
      <c r="E223" s="93" t="s">
        <v>994</v>
      </c>
      <c r="F223" s="172">
        <v>10</v>
      </c>
      <c r="G223" s="173" t="s">
        <v>996</v>
      </c>
    </row>
    <row r="224" spans="1:7" x14ac:dyDescent="0.25">
      <c r="A224" s="172">
        <v>214</v>
      </c>
      <c r="B224" s="172" t="s">
        <v>1104</v>
      </c>
      <c r="C224" s="172" t="s">
        <v>1467</v>
      </c>
      <c r="D224" s="93" t="s">
        <v>1440</v>
      </c>
      <c r="E224" s="93" t="s">
        <v>1030</v>
      </c>
      <c r="F224" s="172">
        <v>10</v>
      </c>
      <c r="G224" s="173" t="s">
        <v>1098</v>
      </c>
    </row>
    <row r="225" spans="1:7" x14ac:dyDescent="0.25">
      <c r="A225" s="172">
        <v>215</v>
      </c>
      <c r="B225" s="172" t="s">
        <v>1104</v>
      </c>
      <c r="C225" s="172" t="s">
        <v>1465</v>
      </c>
      <c r="D225" s="93" t="s">
        <v>1297</v>
      </c>
      <c r="E225" s="93" t="s">
        <v>1001</v>
      </c>
      <c r="F225" s="172">
        <v>30</v>
      </c>
      <c r="G225" s="173" t="s">
        <v>1002</v>
      </c>
    </row>
    <row r="226" spans="1:7" x14ac:dyDescent="0.25">
      <c r="A226" s="172">
        <v>216</v>
      </c>
      <c r="B226" s="172" t="s">
        <v>1104</v>
      </c>
      <c r="C226" s="172" t="s">
        <v>1466</v>
      </c>
      <c r="D226" s="93" t="s">
        <v>1297</v>
      </c>
      <c r="E226" s="93" t="s">
        <v>1034</v>
      </c>
      <c r="F226" s="172">
        <v>10</v>
      </c>
      <c r="G226" s="173" t="s">
        <v>1084</v>
      </c>
    </row>
    <row r="227" spans="1:7" x14ac:dyDescent="0.25">
      <c r="A227" s="172">
        <v>217</v>
      </c>
      <c r="B227" s="172" t="s">
        <v>1104</v>
      </c>
      <c r="C227" s="172" t="s">
        <v>1467</v>
      </c>
      <c r="D227" s="93" t="s">
        <v>1297</v>
      </c>
      <c r="E227" s="93" t="s">
        <v>1097</v>
      </c>
      <c r="F227" s="172">
        <v>10</v>
      </c>
      <c r="G227" s="173" t="s">
        <v>989</v>
      </c>
    </row>
    <row r="228" spans="1:7" x14ac:dyDescent="0.25">
      <c r="A228" s="172">
        <v>218</v>
      </c>
      <c r="B228" s="172" t="s">
        <v>1104</v>
      </c>
      <c r="C228" s="172" t="s">
        <v>1468</v>
      </c>
      <c r="D228" s="93" t="s">
        <v>1440</v>
      </c>
      <c r="E228" s="93" t="s">
        <v>1116</v>
      </c>
      <c r="F228" s="172">
        <v>10</v>
      </c>
      <c r="G228" s="173" t="s">
        <v>1012</v>
      </c>
    </row>
    <row r="229" spans="1:7" x14ac:dyDescent="0.25">
      <c r="A229" s="172">
        <v>219</v>
      </c>
      <c r="B229" s="172" t="s">
        <v>1104</v>
      </c>
      <c r="C229" s="172" t="s">
        <v>1469</v>
      </c>
      <c r="D229" s="93" t="s">
        <v>1440</v>
      </c>
      <c r="E229" s="93" t="s">
        <v>1068</v>
      </c>
      <c r="F229" s="172">
        <v>10</v>
      </c>
      <c r="G229" s="173" t="s">
        <v>1000</v>
      </c>
    </row>
    <row r="230" spans="1:7" x14ac:dyDescent="0.25">
      <c r="A230" s="172">
        <v>220</v>
      </c>
      <c r="B230" s="172" t="s">
        <v>1104</v>
      </c>
      <c r="C230" s="172" t="s">
        <v>1470</v>
      </c>
      <c r="D230" s="93" t="s">
        <v>1297</v>
      </c>
      <c r="E230" s="93" t="s">
        <v>1117</v>
      </c>
      <c r="F230" s="172">
        <v>1</v>
      </c>
      <c r="G230" s="173" t="s">
        <v>1118</v>
      </c>
    </row>
    <row r="231" spans="1:7" x14ac:dyDescent="0.25">
      <c r="A231" s="172">
        <v>221</v>
      </c>
      <c r="B231" s="172" t="s">
        <v>1104</v>
      </c>
      <c r="C231" s="172" t="s">
        <v>1471</v>
      </c>
      <c r="D231" s="93" t="s">
        <v>1297</v>
      </c>
      <c r="E231" s="93" t="s">
        <v>1049</v>
      </c>
      <c r="F231" s="172">
        <v>1</v>
      </c>
      <c r="G231" s="173" t="s">
        <v>1042</v>
      </c>
    </row>
    <row r="232" spans="1:7" x14ac:dyDescent="0.25">
      <c r="A232" s="172">
        <v>222</v>
      </c>
      <c r="B232" s="172" t="s">
        <v>1104</v>
      </c>
      <c r="C232" s="172" t="s">
        <v>1472</v>
      </c>
      <c r="D232" s="93" t="s">
        <v>1297</v>
      </c>
      <c r="E232" s="93" t="s">
        <v>1005</v>
      </c>
      <c r="F232" s="172">
        <v>30</v>
      </c>
      <c r="G232" s="173" t="s">
        <v>1007</v>
      </c>
    </row>
    <row r="233" spans="1:7" x14ac:dyDescent="0.25">
      <c r="A233" s="172">
        <v>223</v>
      </c>
      <c r="B233" s="172" t="s">
        <v>1104</v>
      </c>
      <c r="C233" s="172" t="s">
        <v>1473</v>
      </c>
      <c r="D233" s="93" t="s">
        <v>1297</v>
      </c>
      <c r="E233" s="93" t="s">
        <v>1030</v>
      </c>
      <c r="F233" s="172">
        <v>10</v>
      </c>
      <c r="G233" s="173" t="s">
        <v>1098</v>
      </c>
    </row>
    <row r="234" spans="1:7" x14ac:dyDescent="0.25">
      <c r="A234" s="172">
        <v>224</v>
      </c>
      <c r="B234" s="172" t="s">
        <v>1104</v>
      </c>
      <c r="C234" s="172" t="s">
        <v>1474</v>
      </c>
      <c r="D234" s="93" t="s">
        <v>1297</v>
      </c>
      <c r="E234" s="93" t="s">
        <v>1119</v>
      </c>
      <c r="F234" s="172">
        <v>10</v>
      </c>
      <c r="G234" s="173" t="s">
        <v>1103</v>
      </c>
    </row>
    <row r="235" spans="1:7" x14ac:dyDescent="0.25">
      <c r="A235" s="172">
        <v>225</v>
      </c>
      <c r="B235" s="172" t="s">
        <v>1104</v>
      </c>
      <c r="C235" s="172" t="s">
        <v>1475</v>
      </c>
      <c r="D235" s="93" t="s">
        <v>1297</v>
      </c>
      <c r="E235" s="93" t="s">
        <v>1050</v>
      </c>
      <c r="F235" s="172">
        <v>1</v>
      </c>
      <c r="G235" s="173" t="s">
        <v>1051</v>
      </c>
    </row>
    <row r="236" spans="1:7" x14ac:dyDescent="0.25">
      <c r="A236" s="172">
        <v>226</v>
      </c>
      <c r="B236" s="172" t="s">
        <v>1104</v>
      </c>
      <c r="C236" s="172" t="s">
        <v>1476</v>
      </c>
      <c r="D236" s="93" t="s">
        <v>1297</v>
      </c>
      <c r="E236" s="93" t="s">
        <v>1105</v>
      </c>
      <c r="F236" s="172">
        <v>10</v>
      </c>
      <c r="G236" s="173" t="s">
        <v>1107</v>
      </c>
    </row>
    <row r="237" spans="1:7" x14ac:dyDescent="0.25">
      <c r="A237" s="172">
        <v>227</v>
      </c>
      <c r="B237" s="172" t="s">
        <v>1104</v>
      </c>
      <c r="C237" s="172" t="s">
        <v>1477</v>
      </c>
      <c r="D237" s="93" t="s">
        <v>1297</v>
      </c>
      <c r="E237" s="93" t="s">
        <v>1023</v>
      </c>
      <c r="F237" s="172">
        <v>30</v>
      </c>
      <c r="G237" s="173" t="s">
        <v>1010</v>
      </c>
    </row>
    <row r="238" spans="1:7" x14ac:dyDescent="0.25">
      <c r="A238" s="172">
        <v>228</v>
      </c>
      <c r="B238" s="172" t="s">
        <v>1104</v>
      </c>
      <c r="C238" s="172" t="s">
        <v>1478</v>
      </c>
      <c r="D238" s="93" t="s">
        <v>1297</v>
      </c>
      <c r="E238" s="93" t="s">
        <v>1021</v>
      </c>
      <c r="F238" s="172">
        <v>30</v>
      </c>
      <c r="G238" s="173" t="s">
        <v>1010</v>
      </c>
    </row>
    <row r="239" spans="1:7" x14ac:dyDescent="0.25">
      <c r="A239" s="172">
        <v>229</v>
      </c>
      <c r="B239" s="172" t="s">
        <v>1104</v>
      </c>
      <c r="C239" s="172" t="s">
        <v>1479</v>
      </c>
      <c r="D239" s="93" t="s">
        <v>1297</v>
      </c>
      <c r="E239" s="93" t="s">
        <v>1121</v>
      </c>
      <c r="F239" s="172">
        <v>1</v>
      </c>
      <c r="G239" s="173" t="s">
        <v>1122</v>
      </c>
    </row>
    <row r="240" spans="1:7" x14ac:dyDescent="0.25">
      <c r="A240" s="172">
        <v>230</v>
      </c>
      <c r="B240" s="172" t="s">
        <v>1104</v>
      </c>
      <c r="C240" s="172" t="s">
        <v>1480</v>
      </c>
      <c r="D240" s="93" t="s">
        <v>1297</v>
      </c>
      <c r="E240" s="93" t="s">
        <v>1011</v>
      </c>
      <c r="F240" s="172">
        <v>90</v>
      </c>
      <c r="G240" s="173" t="s">
        <v>1075</v>
      </c>
    </row>
    <row r="241" spans="1:7" x14ac:dyDescent="0.25">
      <c r="A241" s="172">
        <v>231</v>
      </c>
      <c r="B241" s="172" t="s">
        <v>1104</v>
      </c>
      <c r="C241" s="172" t="s">
        <v>1481</v>
      </c>
      <c r="D241" s="93" t="s">
        <v>1297</v>
      </c>
      <c r="E241" s="93" t="s">
        <v>1121</v>
      </c>
      <c r="F241" s="172">
        <v>1</v>
      </c>
      <c r="G241" s="173" t="s">
        <v>1006</v>
      </c>
    </row>
    <row r="242" spans="1:7" x14ac:dyDescent="0.25">
      <c r="A242" s="172">
        <v>232</v>
      </c>
      <c r="B242" s="172" t="s">
        <v>1104</v>
      </c>
      <c r="C242" s="172" t="s">
        <v>1482</v>
      </c>
      <c r="D242" s="93" t="s">
        <v>1297</v>
      </c>
      <c r="E242" s="93" t="s">
        <v>1123</v>
      </c>
      <c r="F242" s="172">
        <v>24</v>
      </c>
      <c r="G242" s="173" t="s">
        <v>1124</v>
      </c>
    </row>
    <row r="243" spans="1:7" x14ac:dyDescent="0.25">
      <c r="A243" s="172">
        <v>233</v>
      </c>
      <c r="B243" s="172" t="s">
        <v>1104</v>
      </c>
      <c r="C243" s="172" t="s">
        <v>1483</v>
      </c>
      <c r="D243" s="93" t="s">
        <v>1297</v>
      </c>
      <c r="E243" s="93" t="s">
        <v>1121</v>
      </c>
      <c r="F243" s="172">
        <v>8</v>
      </c>
      <c r="G243" s="173" t="s">
        <v>1125</v>
      </c>
    </row>
    <row r="244" spans="1:7" x14ac:dyDescent="0.25">
      <c r="A244" s="172">
        <v>234</v>
      </c>
      <c r="B244" s="172" t="s">
        <v>1104</v>
      </c>
      <c r="C244" s="172" t="s">
        <v>1484</v>
      </c>
      <c r="D244" s="93" t="s">
        <v>1297</v>
      </c>
      <c r="E244" s="93" t="s">
        <v>1123</v>
      </c>
      <c r="F244" s="172">
        <v>6</v>
      </c>
      <c r="G244" s="173" t="s">
        <v>1069</v>
      </c>
    </row>
    <row r="245" spans="1:7" x14ac:dyDescent="0.25">
      <c r="A245" s="172">
        <v>235</v>
      </c>
      <c r="B245" s="172" t="s">
        <v>1104</v>
      </c>
      <c r="C245" s="172" t="s">
        <v>1485</v>
      </c>
      <c r="D245" s="93" t="s">
        <v>1297</v>
      </c>
      <c r="E245" s="93" t="s">
        <v>1060</v>
      </c>
      <c r="F245" s="172">
        <v>1</v>
      </c>
      <c r="G245" s="173" t="s">
        <v>1061</v>
      </c>
    </row>
    <row r="246" spans="1:7" x14ac:dyDescent="0.25">
      <c r="A246" s="172">
        <v>236</v>
      </c>
      <c r="B246" s="172" t="s">
        <v>1104</v>
      </c>
      <c r="C246" s="172" t="s">
        <v>1485</v>
      </c>
      <c r="D246" s="93" t="s">
        <v>1297</v>
      </c>
      <c r="E246" s="93" t="s">
        <v>1038</v>
      </c>
      <c r="F246" s="172">
        <v>10</v>
      </c>
      <c r="G246" s="173" t="s">
        <v>1040</v>
      </c>
    </row>
    <row r="247" spans="1:7" x14ac:dyDescent="0.25">
      <c r="A247" s="172">
        <v>237</v>
      </c>
      <c r="B247" s="172" t="s">
        <v>1104</v>
      </c>
      <c r="C247" s="172" t="s">
        <v>1486</v>
      </c>
      <c r="D247" s="93" t="s">
        <v>1297</v>
      </c>
      <c r="E247" s="93" t="s">
        <v>1037</v>
      </c>
      <c r="F247" s="172">
        <v>15</v>
      </c>
      <c r="G247" s="173" t="s">
        <v>1108</v>
      </c>
    </row>
    <row r="248" spans="1:7" x14ac:dyDescent="0.25">
      <c r="A248" s="172">
        <v>238</v>
      </c>
      <c r="B248" s="172" t="s">
        <v>1104</v>
      </c>
      <c r="C248" s="172" t="s">
        <v>1487</v>
      </c>
      <c r="D248" s="93" t="s">
        <v>1297</v>
      </c>
      <c r="E248" s="93" t="s">
        <v>997</v>
      </c>
      <c r="F248" s="172">
        <v>15</v>
      </c>
      <c r="G248" s="173" t="s">
        <v>1055</v>
      </c>
    </row>
    <row r="249" spans="1:7" x14ac:dyDescent="0.25">
      <c r="A249" s="172">
        <v>239</v>
      </c>
      <c r="B249" s="172" t="s">
        <v>1104</v>
      </c>
      <c r="C249" s="172" t="s">
        <v>1488</v>
      </c>
      <c r="D249" s="93" t="s">
        <v>1440</v>
      </c>
      <c r="E249" s="93" t="s">
        <v>778</v>
      </c>
      <c r="F249" s="172">
        <v>15</v>
      </c>
      <c r="G249" s="173" t="s">
        <v>1092</v>
      </c>
    </row>
    <row r="250" spans="1:7" x14ac:dyDescent="0.25">
      <c r="A250" s="172">
        <v>240</v>
      </c>
      <c r="B250" s="172" t="s">
        <v>1104</v>
      </c>
      <c r="C250" s="172" t="s">
        <v>1489</v>
      </c>
      <c r="D250" s="93" t="s">
        <v>1440</v>
      </c>
      <c r="E250" s="93" t="s">
        <v>1016</v>
      </c>
      <c r="F250" s="172">
        <v>10</v>
      </c>
      <c r="G250" s="173" t="s">
        <v>1017</v>
      </c>
    </row>
    <row r="251" spans="1:7" x14ac:dyDescent="0.25">
      <c r="A251" s="172">
        <v>241</v>
      </c>
      <c r="B251" s="172" t="s">
        <v>1104</v>
      </c>
      <c r="C251" s="172" t="s">
        <v>1490</v>
      </c>
      <c r="D251" s="93" t="s">
        <v>1440</v>
      </c>
      <c r="E251" s="93" t="s">
        <v>997</v>
      </c>
      <c r="F251" s="172">
        <v>10</v>
      </c>
      <c r="G251" s="173" t="s">
        <v>996</v>
      </c>
    </row>
    <row r="252" spans="1:7" x14ac:dyDescent="0.25">
      <c r="A252" s="172">
        <v>242</v>
      </c>
      <c r="B252" s="172" t="s">
        <v>1104</v>
      </c>
      <c r="C252" s="172" t="s">
        <v>1491</v>
      </c>
      <c r="D252" s="93" t="s">
        <v>1297</v>
      </c>
      <c r="E252" s="93" t="s">
        <v>1030</v>
      </c>
      <c r="F252" s="172">
        <v>10</v>
      </c>
      <c r="G252" s="173" t="s">
        <v>1098</v>
      </c>
    </row>
    <row r="253" spans="1:7" x14ac:dyDescent="0.25">
      <c r="A253" s="172">
        <v>243</v>
      </c>
      <c r="B253" s="172" t="s">
        <v>1104</v>
      </c>
      <c r="C253" s="172" t="s">
        <v>1492</v>
      </c>
      <c r="D253" s="93" t="s">
        <v>1297</v>
      </c>
      <c r="E253" s="93" t="s">
        <v>1117</v>
      </c>
      <c r="F253" s="172">
        <v>1</v>
      </c>
      <c r="G253" s="173" t="s">
        <v>1118</v>
      </c>
    </row>
    <row r="254" spans="1:7" x14ac:dyDescent="0.25">
      <c r="A254" s="172">
        <v>244</v>
      </c>
      <c r="B254" s="172" t="s">
        <v>1104</v>
      </c>
      <c r="C254" s="172" t="s">
        <v>1493</v>
      </c>
      <c r="D254" s="93" t="s">
        <v>1297</v>
      </c>
      <c r="E254" s="93" t="s">
        <v>1037</v>
      </c>
      <c r="F254" s="172">
        <v>10</v>
      </c>
      <c r="G254" s="173" t="s">
        <v>1010</v>
      </c>
    </row>
    <row r="255" spans="1:7" x14ac:dyDescent="0.25">
      <c r="A255" s="172">
        <v>245</v>
      </c>
      <c r="B255" s="172" t="s">
        <v>1104</v>
      </c>
      <c r="C255" s="172" t="s">
        <v>1494</v>
      </c>
      <c r="D255" s="93" t="s">
        <v>1425</v>
      </c>
      <c r="E255" s="93" t="s">
        <v>1033</v>
      </c>
      <c r="F255" s="172">
        <v>10</v>
      </c>
      <c r="G255" s="173" t="s">
        <v>989</v>
      </c>
    </row>
    <row r="256" spans="1:7" x14ac:dyDescent="0.25">
      <c r="A256" s="172">
        <v>246</v>
      </c>
      <c r="B256" s="172" t="s">
        <v>1104</v>
      </c>
      <c r="C256" s="172" t="s">
        <v>1495</v>
      </c>
      <c r="D256" s="93" t="s">
        <v>1425</v>
      </c>
      <c r="E256" s="93" t="s">
        <v>1003</v>
      </c>
      <c r="F256" s="172">
        <v>1</v>
      </c>
      <c r="G256" s="173" t="s">
        <v>1126</v>
      </c>
    </row>
    <row r="257" spans="1:7" x14ac:dyDescent="0.25">
      <c r="A257" s="172">
        <v>247</v>
      </c>
      <c r="B257" s="172" t="s">
        <v>1104</v>
      </c>
      <c r="C257" s="172" t="s">
        <v>1492</v>
      </c>
      <c r="D257" s="93" t="s">
        <v>1297</v>
      </c>
      <c r="E257" s="93" t="s">
        <v>994</v>
      </c>
      <c r="F257" s="172">
        <v>10</v>
      </c>
      <c r="G257" s="173" t="s">
        <v>996</v>
      </c>
    </row>
    <row r="258" spans="1:7" x14ac:dyDescent="0.25">
      <c r="A258" s="172">
        <v>248</v>
      </c>
      <c r="B258" s="172" t="s">
        <v>1104</v>
      </c>
      <c r="C258" s="172" t="s">
        <v>1493</v>
      </c>
      <c r="D258" s="93" t="s">
        <v>1297</v>
      </c>
      <c r="E258" s="93" t="s">
        <v>1011</v>
      </c>
      <c r="F258" s="172">
        <v>20</v>
      </c>
      <c r="G258" s="173" t="s">
        <v>989</v>
      </c>
    </row>
    <row r="259" spans="1:7" x14ac:dyDescent="0.25">
      <c r="A259" s="172">
        <v>249</v>
      </c>
      <c r="B259" s="172" t="s">
        <v>1104</v>
      </c>
      <c r="C259" s="172" t="s">
        <v>1496</v>
      </c>
      <c r="D259" s="93" t="s">
        <v>1297</v>
      </c>
      <c r="E259" s="93" t="s">
        <v>1021</v>
      </c>
      <c r="F259" s="172">
        <v>30</v>
      </c>
      <c r="G259" s="173" t="s">
        <v>1010</v>
      </c>
    </row>
    <row r="260" spans="1:7" x14ac:dyDescent="0.25">
      <c r="A260" s="172">
        <v>250</v>
      </c>
      <c r="B260" s="172" t="s">
        <v>1104</v>
      </c>
      <c r="C260" s="172" t="s">
        <v>1497</v>
      </c>
      <c r="D260" s="93" t="s">
        <v>1297</v>
      </c>
      <c r="E260" s="93" t="s">
        <v>1019</v>
      </c>
      <c r="F260" s="172">
        <v>30</v>
      </c>
      <c r="G260" s="173" t="s">
        <v>1002</v>
      </c>
    </row>
    <row r="261" spans="1:7" x14ac:dyDescent="0.25">
      <c r="A261" s="172">
        <v>251</v>
      </c>
      <c r="B261" s="172" t="s">
        <v>1104</v>
      </c>
      <c r="C261" s="172" t="s">
        <v>1498</v>
      </c>
      <c r="D261" s="93" t="s">
        <v>1297</v>
      </c>
      <c r="E261" s="93" t="s">
        <v>1001</v>
      </c>
      <c r="F261" s="172">
        <v>30</v>
      </c>
      <c r="G261" s="173" t="s">
        <v>1002</v>
      </c>
    </row>
    <row r="262" spans="1:7" x14ac:dyDescent="0.25">
      <c r="A262" s="172">
        <v>252</v>
      </c>
      <c r="B262" s="172" t="s">
        <v>1104</v>
      </c>
      <c r="C262" s="172" t="s">
        <v>1499</v>
      </c>
      <c r="D262" s="93" t="s">
        <v>1297</v>
      </c>
      <c r="E262" s="93" t="s">
        <v>1016</v>
      </c>
      <c r="F262" s="172">
        <v>10</v>
      </c>
      <c r="G262" s="173" t="s">
        <v>1017</v>
      </c>
    </row>
    <row r="263" spans="1:7" x14ac:dyDescent="0.25">
      <c r="A263" s="172">
        <v>253</v>
      </c>
      <c r="B263" s="172" t="s">
        <v>1104</v>
      </c>
      <c r="C263" s="172" t="s">
        <v>1500</v>
      </c>
      <c r="D263" s="93" t="s">
        <v>1297</v>
      </c>
      <c r="E263" s="93" t="s">
        <v>1030</v>
      </c>
      <c r="F263" s="172">
        <v>10</v>
      </c>
      <c r="G263" s="173" t="s">
        <v>1098</v>
      </c>
    </row>
    <row r="264" spans="1:7" x14ac:dyDescent="0.25">
      <c r="A264" s="172">
        <v>254</v>
      </c>
      <c r="B264" s="172" t="s">
        <v>1104</v>
      </c>
      <c r="C264" s="172" t="s">
        <v>1501</v>
      </c>
      <c r="D264" s="93" t="s">
        <v>1297</v>
      </c>
      <c r="E264" s="93" t="s">
        <v>1005</v>
      </c>
      <c r="F264" s="172">
        <v>30</v>
      </c>
      <c r="G264" s="173" t="s">
        <v>1007</v>
      </c>
    </row>
    <row r="265" spans="1:7" x14ac:dyDescent="0.25">
      <c r="A265" s="172">
        <v>255</v>
      </c>
      <c r="B265" s="172" t="s">
        <v>1104</v>
      </c>
      <c r="C265" s="172" t="s">
        <v>1502</v>
      </c>
      <c r="D265" s="93" t="s">
        <v>1297</v>
      </c>
      <c r="E265" s="93" t="s">
        <v>1011</v>
      </c>
      <c r="F265" s="172">
        <v>60</v>
      </c>
      <c r="G265" s="173" t="s">
        <v>986</v>
      </c>
    </row>
    <row r="266" spans="1:7" x14ac:dyDescent="0.25">
      <c r="A266" s="172">
        <v>256</v>
      </c>
      <c r="B266" s="172" t="s">
        <v>1104</v>
      </c>
      <c r="C266" s="172" t="s">
        <v>1503</v>
      </c>
      <c r="D266" s="93" t="s">
        <v>1297</v>
      </c>
      <c r="E266" s="93" t="s">
        <v>1008</v>
      </c>
      <c r="F266" s="172">
        <v>30</v>
      </c>
      <c r="G266" s="173" t="s">
        <v>1010</v>
      </c>
    </row>
    <row r="267" spans="1:7" x14ac:dyDescent="0.25">
      <c r="A267" s="172">
        <v>257</v>
      </c>
      <c r="B267" s="172" t="s">
        <v>1104</v>
      </c>
      <c r="C267" s="172" t="s">
        <v>1504</v>
      </c>
      <c r="D267" s="93" t="s">
        <v>1297</v>
      </c>
      <c r="E267" s="93" t="s">
        <v>1127</v>
      </c>
      <c r="F267" s="172">
        <v>60</v>
      </c>
      <c r="G267" s="173" t="s">
        <v>1075</v>
      </c>
    </row>
    <row r="268" spans="1:7" x14ac:dyDescent="0.25">
      <c r="A268" s="172">
        <v>258</v>
      </c>
      <c r="B268" s="172" t="s">
        <v>1104</v>
      </c>
      <c r="C268" s="172" t="s">
        <v>1505</v>
      </c>
      <c r="D268" s="93" t="s">
        <v>1297</v>
      </c>
      <c r="E268" s="93" t="s">
        <v>1001</v>
      </c>
      <c r="F268" s="172">
        <v>30</v>
      </c>
      <c r="G268" s="173" t="s">
        <v>1002</v>
      </c>
    </row>
    <row r="269" spans="1:7" x14ac:dyDescent="0.25">
      <c r="A269" s="172">
        <v>259</v>
      </c>
      <c r="B269" s="172" t="s">
        <v>1104</v>
      </c>
      <c r="C269" s="172" t="s">
        <v>1506</v>
      </c>
      <c r="D269" s="93" t="s">
        <v>1297</v>
      </c>
      <c r="E269" s="93" t="s">
        <v>1089</v>
      </c>
      <c r="F269" s="172">
        <v>5</v>
      </c>
      <c r="G269" s="173" t="s">
        <v>1071</v>
      </c>
    </row>
    <row r="270" spans="1:7" x14ac:dyDescent="0.25">
      <c r="A270" s="172">
        <v>260</v>
      </c>
      <c r="B270" s="172" t="s">
        <v>1104</v>
      </c>
      <c r="C270" s="172" t="s">
        <v>1507</v>
      </c>
      <c r="D270" s="93" t="s">
        <v>1297</v>
      </c>
      <c r="E270" s="93" t="s">
        <v>1089</v>
      </c>
      <c r="F270" s="172">
        <v>5</v>
      </c>
      <c r="G270" s="173" t="s">
        <v>1055</v>
      </c>
    </row>
    <row r="271" spans="1:7" x14ac:dyDescent="0.25">
      <c r="A271" s="172">
        <v>261</v>
      </c>
      <c r="B271" s="172" t="s">
        <v>1104</v>
      </c>
      <c r="C271" s="172" t="s">
        <v>1496</v>
      </c>
      <c r="D271" s="93" t="s">
        <v>1297</v>
      </c>
      <c r="E271" s="93" t="s">
        <v>1068</v>
      </c>
      <c r="F271" s="172">
        <v>10</v>
      </c>
      <c r="G271" s="173" t="s">
        <v>1000</v>
      </c>
    </row>
    <row r="272" spans="1:7" x14ac:dyDescent="0.25">
      <c r="A272" s="172">
        <v>262</v>
      </c>
      <c r="B272" s="172" t="s">
        <v>1104</v>
      </c>
      <c r="C272" s="172" t="s">
        <v>1497</v>
      </c>
      <c r="D272" s="93" t="s">
        <v>1297</v>
      </c>
      <c r="E272" s="93" t="s">
        <v>1041</v>
      </c>
      <c r="F272" s="172">
        <v>1</v>
      </c>
      <c r="G272" s="173" t="s">
        <v>1042</v>
      </c>
    </row>
    <row r="273" spans="1:7" x14ac:dyDescent="0.25">
      <c r="A273" s="172">
        <v>263</v>
      </c>
      <c r="B273" s="172" t="s">
        <v>1104</v>
      </c>
      <c r="C273" s="172" t="s">
        <v>1498</v>
      </c>
      <c r="D273" s="93" t="s">
        <v>1297</v>
      </c>
      <c r="E273" s="93" t="s">
        <v>1016</v>
      </c>
      <c r="F273" s="172">
        <v>10</v>
      </c>
      <c r="G273" s="173" t="s">
        <v>1017</v>
      </c>
    </row>
    <row r="274" spans="1:7" x14ac:dyDescent="0.25">
      <c r="A274" s="172">
        <v>264</v>
      </c>
      <c r="B274" s="172" t="s">
        <v>1104</v>
      </c>
      <c r="C274" s="172" t="s">
        <v>1508</v>
      </c>
      <c r="D274" s="93" t="s">
        <v>1297</v>
      </c>
      <c r="E274" s="93" t="s">
        <v>997</v>
      </c>
      <c r="F274" s="172">
        <v>15</v>
      </c>
      <c r="G274" s="173" t="s">
        <v>1055</v>
      </c>
    </row>
    <row r="275" spans="1:7" x14ac:dyDescent="0.25">
      <c r="A275" s="172">
        <v>265</v>
      </c>
      <c r="B275" s="172" t="s">
        <v>1104</v>
      </c>
      <c r="C275" s="172" t="s">
        <v>1509</v>
      </c>
      <c r="D275" s="93" t="s">
        <v>1297</v>
      </c>
      <c r="E275" s="93" t="s">
        <v>1037</v>
      </c>
      <c r="F275" s="172">
        <v>15</v>
      </c>
      <c r="G275" s="173" t="s">
        <v>1108</v>
      </c>
    </row>
    <row r="276" spans="1:7" x14ac:dyDescent="0.25">
      <c r="A276" s="172">
        <v>266</v>
      </c>
      <c r="B276" s="172" t="s">
        <v>1104</v>
      </c>
      <c r="C276" s="172" t="s">
        <v>1510</v>
      </c>
      <c r="D276" s="93" t="s">
        <v>1297</v>
      </c>
      <c r="E276" s="93" t="s">
        <v>1013</v>
      </c>
      <c r="F276" s="172">
        <v>10</v>
      </c>
      <c r="G276" s="173" t="s">
        <v>1015</v>
      </c>
    </row>
    <row r="277" spans="1:7" x14ac:dyDescent="0.25">
      <c r="A277" s="172">
        <v>267</v>
      </c>
      <c r="B277" s="172" t="s">
        <v>1104</v>
      </c>
      <c r="C277" s="172" t="s">
        <v>1511</v>
      </c>
      <c r="D277" s="93" t="s">
        <v>1297</v>
      </c>
      <c r="E277" s="93" t="s">
        <v>1038</v>
      </c>
      <c r="F277" s="172">
        <v>10</v>
      </c>
      <c r="G277" s="173" t="s">
        <v>1040</v>
      </c>
    </row>
    <row r="278" spans="1:7" x14ac:dyDescent="0.25">
      <c r="A278" s="172">
        <v>268</v>
      </c>
      <c r="B278" s="172" t="s">
        <v>1104</v>
      </c>
      <c r="C278" s="172" t="s">
        <v>1512</v>
      </c>
      <c r="D278" s="93" t="s">
        <v>1297</v>
      </c>
      <c r="E278" s="93" t="s">
        <v>1128</v>
      </c>
      <c r="F278" s="172">
        <v>3</v>
      </c>
      <c r="G278" s="173" t="s">
        <v>1032</v>
      </c>
    </row>
    <row r="279" spans="1:7" x14ac:dyDescent="0.25">
      <c r="A279" s="172">
        <v>269</v>
      </c>
      <c r="B279" s="172" t="s">
        <v>1104</v>
      </c>
      <c r="C279" s="172" t="s">
        <v>1513</v>
      </c>
      <c r="D279" s="93" t="s">
        <v>1297</v>
      </c>
      <c r="E279" s="93" t="s">
        <v>1130</v>
      </c>
      <c r="F279" s="172">
        <v>1</v>
      </c>
      <c r="G279" s="173" t="s">
        <v>1131</v>
      </c>
    </row>
    <row r="280" spans="1:7" x14ac:dyDescent="0.25">
      <c r="A280" s="172">
        <v>270</v>
      </c>
      <c r="B280" s="172" t="s">
        <v>1104</v>
      </c>
      <c r="C280" s="172" t="s">
        <v>1514</v>
      </c>
      <c r="D280" s="93" t="s">
        <v>1297</v>
      </c>
      <c r="E280" s="93" t="s">
        <v>1132</v>
      </c>
      <c r="F280" s="172">
        <v>1</v>
      </c>
      <c r="G280" s="173" t="s">
        <v>1133</v>
      </c>
    </row>
    <row r="281" spans="1:7" x14ac:dyDescent="0.25">
      <c r="A281" s="172">
        <v>271</v>
      </c>
      <c r="B281" s="172" t="s">
        <v>1104</v>
      </c>
      <c r="C281" s="172" t="s">
        <v>1515</v>
      </c>
      <c r="D281" s="93" t="s">
        <v>1297</v>
      </c>
      <c r="E281" s="93" t="s">
        <v>1119</v>
      </c>
      <c r="F281" s="172">
        <v>10</v>
      </c>
      <c r="G281" s="173" t="s">
        <v>1103</v>
      </c>
    </row>
    <row r="282" spans="1:7" x14ac:dyDescent="0.25">
      <c r="A282" s="172">
        <v>272</v>
      </c>
      <c r="B282" s="172" t="s">
        <v>1104</v>
      </c>
      <c r="C282" s="172" t="s">
        <v>1516</v>
      </c>
      <c r="D282" s="93" t="s">
        <v>1297</v>
      </c>
      <c r="E282" s="93" t="s">
        <v>1049</v>
      </c>
      <c r="F282" s="172">
        <v>1</v>
      </c>
      <c r="G282" s="173" t="s">
        <v>1042</v>
      </c>
    </row>
    <row r="283" spans="1:7" x14ac:dyDescent="0.25">
      <c r="A283" s="172">
        <v>273</v>
      </c>
      <c r="B283" s="172" t="s">
        <v>1104</v>
      </c>
      <c r="C283" s="172" t="s">
        <v>1517</v>
      </c>
      <c r="D283" s="93" t="s">
        <v>1297</v>
      </c>
      <c r="E283" s="93" t="s">
        <v>1050</v>
      </c>
      <c r="F283" s="172">
        <v>1</v>
      </c>
      <c r="G283" s="173" t="s">
        <v>1051</v>
      </c>
    </row>
    <row r="284" spans="1:7" x14ac:dyDescent="0.25">
      <c r="A284" s="172">
        <v>274</v>
      </c>
      <c r="B284" s="172" t="s">
        <v>1104</v>
      </c>
      <c r="C284" s="172" t="s">
        <v>1518</v>
      </c>
      <c r="D284" s="93" t="s">
        <v>1297</v>
      </c>
      <c r="E284" s="93" t="s">
        <v>1119</v>
      </c>
      <c r="F284" s="172">
        <v>10</v>
      </c>
      <c r="G284" s="173" t="s">
        <v>1103</v>
      </c>
    </row>
    <row r="285" spans="1:7" x14ac:dyDescent="0.25">
      <c r="A285" s="172">
        <v>275</v>
      </c>
      <c r="B285" s="172" t="s">
        <v>1104</v>
      </c>
      <c r="C285" s="172" t="s">
        <v>1519</v>
      </c>
      <c r="D285" s="93" t="s">
        <v>1297</v>
      </c>
      <c r="E285" s="93" t="s">
        <v>1041</v>
      </c>
      <c r="F285" s="172">
        <v>1</v>
      </c>
      <c r="G285" s="173" t="s">
        <v>1042</v>
      </c>
    </row>
    <row r="286" spans="1:7" x14ac:dyDescent="0.25">
      <c r="A286" s="172">
        <v>276</v>
      </c>
      <c r="B286" s="172" t="s">
        <v>1104</v>
      </c>
      <c r="C286" s="172" t="s">
        <v>1520</v>
      </c>
      <c r="D286" s="93" t="s">
        <v>1297</v>
      </c>
      <c r="E286" s="93" t="s">
        <v>1016</v>
      </c>
      <c r="F286" s="172">
        <v>10</v>
      </c>
      <c r="G286" s="173" t="s">
        <v>1017</v>
      </c>
    </row>
    <row r="287" spans="1:7" x14ac:dyDescent="0.25">
      <c r="A287" s="172">
        <v>277</v>
      </c>
      <c r="B287" s="172" t="s">
        <v>1104</v>
      </c>
      <c r="C287" s="172" t="s">
        <v>1521</v>
      </c>
      <c r="D287" s="93" t="s">
        <v>1297</v>
      </c>
      <c r="E287" s="93" t="s">
        <v>1080</v>
      </c>
      <c r="F287" s="172">
        <v>15</v>
      </c>
      <c r="G287" s="173" t="s">
        <v>1055</v>
      </c>
    </row>
    <row r="288" spans="1:7" x14ac:dyDescent="0.25">
      <c r="A288" s="172">
        <v>278</v>
      </c>
      <c r="B288" s="172" t="s">
        <v>1134</v>
      </c>
      <c r="C288" s="172" t="s">
        <v>1522</v>
      </c>
      <c r="D288" s="93" t="s">
        <v>1440</v>
      </c>
      <c r="E288" s="93" t="s">
        <v>1030</v>
      </c>
      <c r="F288" s="172">
        <v>10</v>
      </c>
      <c r="G288" s="173" t="s">
        <v>1098</v>
      </c>
    </row>
    <row r="289" spans="1:7" x14ac:dyDescent="0.25">
      <c r="A289" s="172">
        <v>279</v>
      </c>
      <c r="B289" s="172" t="s">
        <v>1134</v>
      </c>
      <c r="C289" s="172" t="s">
        <v>1523</v>
      </c>
      <c r="D289" s="93" t="s">
        <v>1440</v>
      </c>
      <c r="E289" s="93" t="s">
        <v>1021</v>
      </c>
      <c r="F289" s="172">
        <v>30</v>
      </c>
      <c r="G289" s="173" t="s">
        <v>1010</v>
      </c>
    </row>
    <row r="290" spans="1:7" x14ac:dyDescent="0.25">
      <c r="A290" s="172">
        <v>280</v>
      </c>
      <c r="B290" s="172" t="s">
        <v>1134</v>
      </c>
      <c r="C290" s="172" t="s">
        <v>1524</v>
      </c>
      <c r="D290" s="93" t="s">
        <v>1440</v>
      </c>
      <c r="E290" s="93" t="s">
        <v>1023</v>
      </c>
      <c r="F290" s="172">
        <v>30</v>
      </c>
      <c r="G290" s="173" t="s">
        <v>1010</v>
      </c>
    </row>
    <row r="291" spans="1:7" x14ac:dyDescent="0.25">
      <c r="A291" s="172">
        <v>281</v>
      </c>
      <c r="B291" s="172" t="s">
        <v>1134</v>
      </c>
      <c r="C291" s="172" t="s">
        <v>1525</v>
      </c>
      <c r="D291" s="93" t="s">
        <v>1440</v>
      </c>
      <c r="E291" s="93" t="s">
        <v>1016</v>
      </c>
      <c r="F291" s="172">
        <v>10</v>
      </c>
      <c r="G291" s="173" t="s">
        <v>1017</v>
      </c>
    </row>
    <row r="292" spans="1:7" x14ac:dyDescent="0.25">
      <c r="A292" s="172">
        <v>282</v>
      </c>
      <c r="B292" s="172" t="s">
        <v>1134</v>
      </c>
      <c r="C292" s="172" t="s">
        <v>1526</v>
      </c>
      <c r="D292" s="93" t="s">
        <v>1440</v>
      </c>
      <c r="E292" s="93" t="s">
        <v>1068</v>
      </c>
      <c r="F292" s="172">
        <v>10</v>
      </c>
      <c r="G292" s="173" t="s">
        <v>1000</v>
      </c>
    </row>
    <row r="293" spans="1:7" x14ac:dyDescent="0.25">
      <c r="A293" s="172">
        <v>283</v>
      </c>
      <c r="B293" s="172" t="s">
        <v>1134</v>
      </c>
      <c r="C293" s="172" t="s">
        <v>1527</v>
      </c>
      <c r="D293" s="93" t="s">
        <v>1440</v>
      </c>
      <c r="E293" s="93" t="s">
        <v>1116</v>
      </c>
      <c r="F293" s="172">
        <v>10</v>
      </c>
      <c r="G293" s="173" t="s">
        <v>1012</v>
      </c>
    </row>
    <row r="294" spans="1:7" x14ac:dyDescent="0.25">
      <c r="A294" s="172">
        <v>284</v>
      </c>
      <c r="B294" s="172" t="s">
        <v>1134</v>
      </c>
      <c r="C294" s="172" t="s">
        <v>1528</v>
      </c>
      <c r="D294" s="93" t="s">
        <v>1440</v>
      </c>
      <c r="E294" s="93" t="s">
        <v>1115</v>
      </c>
      <c r="F294" s="172">
        <v>10</v>
      </c>
      <c r="G294" s="173" t="s">
        <v>1000</v>
      </c>
    </row>
    <row r="295" spans="1:7" x14ac:dyDescent="0.25">
      <c r="A295" s="172">
        <v>285</v>
      </c>
      <c r="B295" s="172" t="s">
        <v>1134</v>
      </c>
      <c r="C295" s="172" t="s">
        <v>1529</v>
      </c>
      <c r="D295" s="93" t="s">
        <v>1259</v>
      </c>
      <c r="E295" s="93" t="s">
        <v>1117</v>
      </c>
      <c r="F295" s="172">
        <v>1</v>
      </c>
      <c r="G295" s="173" t="s">
        <v>1118</v>
      </c>
    </row>
    <row r="296" spans="1:7" x14ac:dyDescent="0.25">
      <c r="A296" s="172">
        <v>286</v>
      </c>
      <c r="B296" s="172" t="s">
        <v>1134</v>
      </c>
      <c r="C296" s="172" t="s">
        <v>1530</v>
      </c>
      <c r="D296" s="93" t="s">
        <v>1259</v>
      </c>
      <c r="E296" s="93" t="s">
        <v>997</v>
      </c>
      <c r="F296" s="172">
        <v>10</v>
      </c>
      <c r="G296" s="173" t="s">
        <v>996</v>
      </c>
    </row>
    <row r="297" spans="1:7" x14ac:dyDescent="0.25">
      <c r="A297" s="172">
        <v>287</v>
      </c>
      <c r="B297" s="172" t="s">
        <v>1134</v>
      </c>
      <c r="C297" s="172" t="s">
        <v>1531</v>
      </c>
      <c r="D297" s="93" t="s">
        <v>1259</v>
      </c>
      <c r="E297" s="93" t="s">
        <v>1037</v>
      </c>
      <c r="F297" s="172">
        <v>10</v>
      </c>
      <c r="G297" s="173" t="s">
        <v>1010</v>
      </c>
    </row>
    <row r="298" spans="1:7" x14ac:dyDescent="0.25">
      <c r="A298" s="172">
        <v>288</v>
      </c>
      <c r="B298" s="172" t="s">
        <v>1134</v>
      </c>
      <c r="C298" s="172" t="s">
        <v>1532</v>
      </c>
      <c r="D298" s="93" t="s">
        <v>1257</v>
      </c>
      <c r="E298" s="93" t="s">
        <v>1101</v>
      </c>
      <c r="F298" s="172">
        <v>10</v>
      </c>
      <c r="G298" s="173" t="s">
        <v>989</v>
      </c>
    </row>
    <row r="299" spans="1:7" x14ac:dyDescent="0.25">
      <c r="A299" s="172">
        <v>289</v>
      </c>
      <c r="B299" s="172" t="s">
        <v>1134</v>
      </c>
      <c r="C299" s="172" t="s">
        <v>1533</v>
      </c>
      <c r="D299" s="93" t="s">
        <v>1257</v>
      </c>
      <c r="E299" s="93" t="s">
        <v>1033</v>
      </c>
      <c r="F299" s="172">
        <v>3</v>
      </c>
      <c r="G299" s="173" t="s">
        <v>985</v>
      </c>
    </row>
    <row r="300" spans="1:7" x14ac:dyDescent="0.25">
      <c r="A300" s="172">
        <v>290</v>
      </c>
      <c r="B300" s="172" t="s">
        <v>1134</v>
      </c>
      <c r="C300" s="172" t="s">
        <v>1534</v>
      </c>
      <c r="D300" s="93" t="s">
        <v>1257</v>
      </c>
      <c r="E300" s="93" t="s">
        <v>1033</v>
      </c>
      <c r="F300" s="172">
        <v>7</v>
      </c>
      <c r="G300" s="173" t="s">
        <v>1029</v>
      </c>
    </row>
    <row r="301" spans="1:7" x14ac:dyDescent="0.25">
      <c r="A301" s="172">
        <v>291</v>
      </c>
      <c r="B301" s="172" t="s">
        <v>1134</v>
      </c>
      <c r="C301" s="172" t="s">
        <v>1535</v>
      </c>
      <c r="D301" s="93" t="s">
        <v>1257</v>
      </c>
      <c r="E301" s="93" t="s">
        <v>990</v>
      </c>
      <c r="F301" s="172">
        <v>10</v>
      </c>
      <c r="G301" s="173" t="s">
        <v>989</v>
      </c>
    </row>
    <row r="302" spans="1:7" x14ac:dyDescent="0.25">
      <c r="A302" s="172">
        <v>292</v>
      </c>
      <c r="B302" s="172" t="s">
        <v>1134</v>
      </c>
      <c r="C302" s="172" t="s">
        <v>1536</v>
      </c>
      <c r="D302" s="93" t="s">
        <v>1257</v>
      </c>
      <c r="E302" s="93" t="s">
        <v>1101</v>
      </c>
      <c r="F302" s="172">
        <v>10</v>
      </c>
      <c r="G302" s="173" t="s">
        <v>989</v>
      </c>
    </row>
    <row r="303" spans="1:7" x14ac:dyDescent="0.25">
      <c r="A303" s="172">
        <v>293</v>
      </c>
      <c r="B303" s="172" t="s">
        <v>1134</v>
      </c>
      <c r="C303" s="172" t="s">
        <v>1537</v>
      </c>
      <c r="D303" s="93" t="s">
        <v>1440</v>
      </c>
      <c r="E303" s="93" t="s">
        <v>1013</v>
      </c>
      <c r="F303" s="172">
        <v>10</v>
      </c>
      <c r="G303" s="173" t="s">
        <v>1015</v>
      </c>
    </row>
    <row r="304" spans="1:7" x14ac:dyDescent="0.25">
      <c r="A304" s="172">
        <v>294</v>
      </c>
      <c r="B304" s="172" t="s">
        <v>1134</v>
      </c>
      <c r="C304" s="172" t="s">
        <v>1538</v>
      </c>
      <c r="D304" s="93" t="s">
        <v>1440</v>
      </c>
      <c r="E304" s="93" t="s">
        <v>1115</v>
      </c>
      <c r="F304" s="172">
        <v>10</v>
      </c>
      <c r="G304" s="173" t="s">
        <v>1000</v>
      </c>
    </row>
    <row r="305" spans="1:7" x14ac:dyDescent="0.25">
      <c r="A305" s="172">
        <v>295</v>
      </c>
      <c r="B305" s="172" t="s">
        <v>1134</v>
      </c>
      <c r="C305" s="172" t="s">
        <v>1539</v>
      </c>
      <c r="D305" s="93" t="s">
        <v>1440</v>
      </c>
      <c r="E305" s="93" t="s">
        <v>1016</v>
      </c>
      <c r="F305" s="172">
        <v>10</v>
      </c>
      <c r="G305" s="173" t="s">
        <v>1017</v>
      </c>
    </row>
    <row r="306" spans="1:7" x14ac:dyDescent="0.25">
      <c r="A306" s="172">
        <v>296</v>
      </c>
      <c r="B306" s="172" t="s">
        <v>1134</v>
      </c>
      <c r="C306" s="172" t="s">
        <v>1540</v>
      </c>
      <c r="D306" s="93" t="s">
        <v>1440</v>
      </c>
      <c r="E306" s="93" t="s">
        <v>1019</v>
      </c>
      <c r="F306" s="172">
        <v>30</v>
      </c>
      <c r="G306" s="173" t="s">
        <v>1002</v>
      </c>
    </row>
    <row r="307" spans="1:7" x14ac:dyDescent="0.25">
      <c r="A307" s="172">
        <v>297</v>
      </c>
      <c r="B307" s="172" t="s">
        <v>1134</v>
      </c>
      <c r="C307" s="172" t="s">
        <v>1541</v>
      </c>
      <c r="D307" s="93" t="s">
        <v>1440</v>
      </c>
      <c r="E307" s="93" t="s">
        <v>1011</v>
      </c>
      <c r="F307" s="172">
        <v>60</v>
      </c>
      <c r="G307" s="173" t="s">
        <v>986</v>
      </c>
    </row>
    <row r="308" spans="1:7" x14ac:dyDescent="0.25">
      <c r="A308" s="172">
        <v>298</v>
      </c>
      <c r="B308" s="172" t="s">
        <v>1134</v>
      </c>
      <c r="C308" s="172" t="s">
        <v>1542</v>
      </c>
      <c r="D308" s="93" t="s">
        <v>1440</v>
      </c>
      <c r="E308" s="93" t="s">
        <v>1097</v>
      </c>
      <c r="F308" s="172">
        <v>15</v>
      </c>
      <c r="G308" s="173" t="s">
        <v>1012</v>
      </c>
    </row>
    <row r="309" spans="1:7" x14ac:dyDescent="0.25">
      <c r="A309" s="172">
        <v>299</v>
      </c>
      <c r="B309" s="172" t="s">
        <v>1134</v>
      </c>
      <c r="C309" s="172" t="s">
        <v>1543</v>
      </c>
      <c r="D309" s="93" t="s">
        <v>1440</v>
      </c>
      <c r="E309" s="93" t="s">
        <v>1135</v>
      </c>
      <c r="F309" s="172">
        <v>7</v>
      </c>
      <c r="G309" s="173" t="s">
        <v>1136</v>
      </c>
    </row>
    <row r="310" spans="1:7" x14ac:dyDescent="0.25">
      <c r="A310" s="172">
        <v>300</v>
      </c>
      <c r="B310" s="172" t="s">
        <v>1134</v>
      </c>
      <c r="C310" s="172" t="s">
        <v>1544</v>
      </c>
      <c r="D310" s="93" t="s">
        <v>1440</v>
      </c>
      <c r="E310" s="93" t="s">
        <v>1008</v>
      </c>
      <c r="F310" s="172">
        <v>30</v>
      </c>
      <c r="G310" s="173" t="s">
        <v>1010</v>
      </c>
    </row>
    <row r="311" spans="1:7" x14ac:dyDescent="0.25">
      <c r="A311" s="172">
        <v>301</v>
      </c>
      <c r="B311" s="172" t="s">
        <v>1134</v>
      </c>
      <c r="C311" s="172" t="s">
        <v>1545</v>
      </c>
      <c r="D311" s="93" t="s">
        <v>1440</v>
      </c>
      <c r="E311" s="93" t="s">
        <v>1135</v>
      </c>
      <c r="F311" s="172">
        <v>23</v>
      </c>
      <c r="G311" s="173" t="s">
        <v>1137</v>
      </c>
    </row>
    <row r="312" spans="1:7" x14ac:dyDescent="0.25">
      <c r="A312" s="172">
        <v>302</v>
      </c>
      <c r="B312" s="172" t="s">
        <v>1134</v>
      </c>
      <c r="C312" s="172" t="s">
        <v>1546</v>
      </c>
      <c r="D312" s="93" t="s">
        <v>1440</v>
      </c>
      <c r="E312" s="93" t="s">
        <v>1041</v>
      </c>
      <c r="F312" s="172">
        <v>1</v>
      </c>
      <c r="G312" s="173" t="s">
        <v>1042</v>
      </c>
    </row>
    <row r="313" spans="1:7" x14ac:dyDescent="0.25">
      <c r="A313" s="172">
        <v>303</v>
      </c>
      <c r="B313" s="172" t="s">
        <v>1134</v>
      </c>
      <c r="C313" s="172" t="s">
        <v>1547</v>
      </c>
      <c r="D313" s="93" t="s">
        <v>1440</v>
      </c>
      <c r="E313" s="93" t="s">
        <v>1023</v>
      </c>
      <c r="F313" s="172">
        <v>30</v>
      </c>
      <c r="G313" s="173" t="s">
        <v>1010</v>
      </c>
    </row>
    <row r="314" spans="1:7" x14ac:dyDescent="0.25">
      <c r="A314" s="172">
        <v>304</v>
      </c>
      <c r="B314" s="172" t="s">
        <v>1134</v>
      </c>
      <c r="C314" s="172" t="s">
        <v>1548</v>
      </c>
      <c r="D314" s="93" t="s">
        <v>1440</v>
      </c>
      <c r="E314" s="93" t="s">
        <v>1016</v>
      </c>
      <c r="F314" s="172">
        <v>15</v>
      </c>
      <c r="G314" s="173" t="s">
        <v>1057</v>
      </c>
    </row>
    <row r="315" spans="1:7" x14ac:dyDescent="0.25">
      <c r="A315" s="172">
        <v>305</v>
      </c>
      <c r="B315" s="172" t="s">
        <v>1134</v>
      </c>
      <c r="C315" s="172" t="s">
        <v>1549</v>
      </c>
      <c r="D315" s="93" t="s">
        <v>1259</v>
      </c>
      <c r="E315" s="93" t="s">
        <v>1023</v>
      </c>
      <c r="F315" s="172">
        <v>30</v>
      </c>
      <c r="G315" s="173" t="s">
        <v>1010</v>
      </c>
    </row>
    <row r="316" spans="1:7" x14ac:dyDescent="0.25">
      <c r="A316" s="172">
        <v>306</v>
      </c>
      <c r="B316" s="172" t="s">
        <v>1134</v>
      </c>
      <c r="C316" s="172" t="s">
        <v>1550</v>
      </c>
      <c r="D316" s="93" t="s">
        <v>1259</v>
      </c>
      <c r="E316" s="93" t="s">
        <v>1011</v>
      </c>
      <c r="F316" s="172">
        <v>30</v>
      </c>
      <c r="G316" s="173" t="s">
        <v>1012</v>
      </c>
    </row>
    <row r="317" spans="1:7" x14ac:dyDescent="0.25">
      <c r="A317" s="172">
        <v>307</v>
      </c>
      <c r="B317" s="172" t="s">
        <v>1134</v>
      </c>
      <c r="C317" s="172" t="s">
        <v>1551</v>
      </c>
      <c r="D317" s="93" t="s">
        <v>1259</v>
      </c>
      <c r="E317" s="93" t="s">
        <v>1085</v>
      </c>
      <c r="F317" s="172">
        <v>2</v>
      </c>
      <c r="G317" s="173" t="s">
        <v>1054</v>
      </c>
    </row>
    <row r="318" spans="1:7" x14ac:dyDescent="0.25">
      <c r="A318" s="172">
        <v>308</v>
      </c>
      <c r="B318" s="172" t="s">
        <v>1134</v>
      </c>
      <c r="C318" s="172" t="s">
        <v>1552</v>
      </c>
      <c r="D318" s="93" t="s">
        <v>1259</v>
      </c>
      <c r="E318" s="93" t="s">
        <v>1019</v>
      </c>
      <c r="F318" s="172">
        <v>30</v>
      </c>
      <c r="G318" s="173" t="s">
        <v>1002</v>
      </c>
    </row>
    <row r="319" spans="1:7" x14ac:dyDescent="0.25">
      <c r="A319" s="172">
        <v>309</v>
      </c>
      <c r="B319" s="172" t="s">
        <v>1134</v>
      </c>
      <c r="C319" s="172" t="s">
        <v>1553</v>
      </c>
      <c r="D319" s="93" t="s">
        <v>1257</v>
      </c>
      <c r="E319" s="93" t="s">
        <v>987</v>
      </c>
      <c r="F319" s="172">
        <v>10</v>
      </c>
      <c r="G319" s="173" t="s">
        <v>989</v>
      </c>
    </row>
    <row r="320" spans="1:7" x14ac:dyDescent="0.25">
      <c r="A320" s="172">
        <v>310</v>
      </c>
      <c r="B320" s="172" t="s">
        <v>1134</v>
      </c>
      <c r="C320" s="172" t="s">
        <v>1554</v>
      </c>
      <c r="D320" s="93" t="s">
        <v>1259</v>
      </c>
      <c r="E320" s="93" t="s">
        <v>1041</v>
      </c>
      <c r="F320" s="172">
        <v>1</v>
      </c>
      <c r="G320" s="173" t="s">
        <v>1079</v>
      </c>
    </row>
    <row r="321" spans="1:7" x14ac:dyDescent="0.25">
      <c r="A321" s="172">
        <v>311</v>
      </c>
      <c r="B321" s="172" t="s">
        <v>1134</v>
      </c>
      <c r="C321" s="172" t="s">
        <v>1555</v>
      </c>
      <c r="D321" s="93" t="s">
        <v>1259</v>
      </c>
      <c r="E321" s="93" t="s">
        <v>994</v>
      </c>
      <c r="F321" s="172">
        <v>10</v>
      </c>
      <c r="G321" s="173" t="s">
        <v>996</v>
      </c>
    </row>
    <row r="322" spans="1:7" x14ac:dyDescent="0.25">
      <c r="A322" s="172">
        <v>312</v>
      </c>
      <c r="B322" s="172" t="s">
        <v>1134</v>
      </c>
      <c r="C322" s="172" t="s">
        <v>1556</v>
      </c>
      <c r="D322" s="93" t="s">
        <v>1259</v>
      </c>
      <c r="E322" s="93" t="s">
        <v>1049</v>
      </c>
      <c r="F322" s="172">
        <v>1</v>
      </c>
      <c r="G322" s="173" t="s">
        <v>1042</v>
      </c>
    </row>
    <row r="323" spans="1:7" x14ac:dyDescent="0.25">
      <c r="A323" s="172">
        <v>313</v>
      </c>
      <c r="B323" s="172" t="s">
        <v>1134</v>
      </c>
      <c r="C323" s="172" t="s">
        <v>1557</v>
      </c>
      <c r="D323" s="93" t="s">
        <v>1440</v>
      </c>
      <c r="E323" s="93" t="s">
        <v>1013</v>
      </c>
      <c r="F323" s="172">
        <v>10</v>
      </c>
      <c r="G323" s="173" t="s">
        <v>1015</v>
      </c>
    </row>
    <row r="324" spans="1:7" x14ac:dyDescent="0.25">
      <c r="A324" s="172">
        <v>314</v>
      </c>
      <c r="B324" s="172" t="s">
        <v>1134</v>
      </c>
      <c r="C324" s="172" t="s">
        <v>1554</v>
      </c>
      <c r="D324" s="93" t="s">
        <v>1440</v>
      </c>
      <c r="E324" s="93" t="s">
        <v>1038</v>
      </c>
      <c r="F324" s="172">
        <v>10</v>
      </c>
      <c r="G324" s="173" t="s">
        <v>1040</v>
      </c>
    </row>
    <row r="325" spans="1:7" x14ac:dyDescent="0.25">
      <c r="A325" s="172">
        <v>315</v>
      </c>
      <c r="B325" s="172" t="s">
        <v>1134</v>
      </c>
      <c r="C325" s="172" t="s">
        <v>1558</v>
      </c>
      <c r="D325" s="93" t="s">
        <v>1440</v>
      </c>
      <c r="E325" s="93" t="s">
        <v>1016</v>
      </c>
      <c r="F325" s="172">
        <v>10</v>
      </c>
      <c r="G325" s="173" t="s">
        <v>1017</v>
      </c>
    </row>
    <row r="326" spans="1:7" x14ac:dyDescent="0.25">
      <c r="A326" s="172">
        <v>316</v>
      </c>
      <c r="B326" s="172" t="s">
        <v>1134</v>
      </c>
      <c r="C326" s="172" t="s">
        <v>1559</v>
      </c>
      <c r="D326" s="93" t="s">
        <v>1440</v>
      </c>
      <c r="E326" s="93" t="s">
        <v>1018</v>
      </c>
      <c r="F326" s="172">
        <v>10</v>
      </c>
      <c r="G326" s="173" t="s">
        <v>996</v>
      </c>
    </row>
    <row r="327" spans="1:7" x14ac:dyDescent="0.25">
      <c r="A327" s="172">
        <v>317</v>
      </c>
      <c r="B327" s="172" t="s">
        <v>1134</v>
      </c>
      <c r="C327" s="172" t="s">
        <v>1560</v>
      </c>
      <c r="D327" s="93" t="s">
        <v>1440</v>
      </c>
      <c r="E327" s="93" t="s">
        <v>997</v>
      </c>
      <c r="F327" s="172">
        <v>10</v>
      </c>
      <c r="G327" s="173" t="s">
        <v>996</v>
      </c>
    </row>
    <row r="328" spans="1:7" x14ac:dyDescent="0.25">
      <c r="A328" s="172">
        <v>318</v>
      </c>
      <c r="B328" s="172" t="s">
        <v>1134</v>
      </c>
      <c r="C328" s="172" t="s">
        <v>1561</v>
      </c>
      <c r="D328" s="93" t="s">
        <v>1440</v>
      </c>
      <c r="E328" s="93" t="s">
        <v>1068</v>
      </c>
      <c r="F328" s="172">
        <v>10</v>
      </c>
      <c r="G328" s="173" t="s">
        <v>1000</v>
      </c>
    </row>
    <row r="329" spans="1:7" x14ac:dyDescent="0.25">
      <c r="A329" s="172">
        <v>319</v>
      </c>
      <c r="B329" s="172" t="s">
        <v>1134</v>
      </c>
      <c r="C329" s="172" t="s">
        <v>1553</v>
      </c>
      <c r="D329" s="93" t="s">
        <v>1440</v>
      </c>
      <c r="E329" s="93" t="s">
        <v>1037</v>
      </c>
      <c r="F329" s="172">
        <v>10</v>
      </c>
      <c r="G329" s="173" t="s">
        <v>1010</v>
      </c>
    </row>
    <row r="330" spans="1:7" x14ac:dyDescent="0.25">
      <c r="A330" s="172">
        <v>320</v>
      </c>
      <c r="B330" s="172" t="s">
        <v>1134</v>
      </c>
      <c r="C330" s="172" t="s">
        <v>1562</v>
      </c>
      <c r="D330" s="93" t="s">
        <v>1440</v>
      </c>
      <c r="E330" s="93" t="s">
        <v>1068</v>
      </c>
      <c r="F330" s="172">
        <v>10</v>
      </c>
      <c r="G330" s="173" t="s">
        <v>1000</v>
      </c>
    </row>
    <row r="331" spans="1:7" x14ac:dyDescent="0.25">
      <c r="A331" s="172">
        <v>321</v>
      </c>
      <c r="B331" s="172" t="s">
        <v>1134</v>
      </c>
      <c r="C331" s="172" t="s">
        <v>1563</v>
      </c>
      <c r="D331" s="93" t="s">
        <v>1440</v>
      </c>
      <c r="E331" s="93" t="s">
        <v>997</v>
      </c>
      <c r="F331" s="172">
        <v>10</v>
      </c>
      <c r="G331" s="173" t="s">
        <v>996</v>
      </c>
    </row>
    <row r="332" spans="1:7" x14ac:dyDescent="0.25">
      <c r="A332" s="172">
        <v>322</v>
      </c>
      <c r="B332" s="172" t="s">
        <v>1134</v>
      </c>
      <c r="C332" s="172" t="s">
        <v>1564</v>
      </c>
      <c r="D332" s="93" t="s">
        <v>1440</v>
      </c>
      <c r="E332" s="93" t="s">
        <v>1018</v>
      </c>
      <c r="F332" s="172">
        <v>10</v>
      </c>
      <c r="G332" s="173" t="s">
        <v>996</v>
      </c>
    </row>
    <row r="333" spans="1:7" x14ac:dyDescent="0.25">
      <c r="A333" s="172">
        <v>323</v>
      </c>
      <c r="B333" s="172" t="s">
        <v>1134</v>
      </c>
      <c r="C333" s="172" t="s">
        <v>1565</v>
      </c>
      <c r="D333" s="93" t="s">
        <v>1440</v>
      </c>
      <c r="E333" s="93" t="s">
        <v>1011</v>
      </c>
      <c r="F333" s="172">
        <v>90</v>
      </c>
      <c r="G333" s="173" t="s">
        <v>1075</v>
      </c>
    </row>
    <row r="334" spans="1:7" x14ac:dyDescent="0.25">
      <c r="A334" s="172">
        <v>324</v>
      </c>
      <c r="B334" s="172" t="s">
        <v>1134</v>
      </c>
      <c r="C334" s="172" t="s">
        <v>1566</v>
      </c>
      <c r="D334" s="93" t="s">
        <v>1440</v>
      </c>
      <c r="E334" s="93" t="s">
        <v>1089</v>
      </c>
      <c r="F334" s="172">
        <v>15</v>
      </c>
      <c r="G334" s="173" t="s">
        <v>1138</v>
      </c>
    </row>
    <row r="335" spans="1:7" x14ac:dyDescent="0.25">
      <c r="A335" s="172">
        <v>325</v>
      </c>
      <c r="B335" s="172" t="s">
        <v>1134</v>
      </c>
      <c r="C335" s="172" t="s">
        <v>1567</v>
      </c>
      <c r="D335" s="93" t="s">
        <v>1440</v>
      </c>
      <c r="E335" s="93" t="s">
        <v>1030</v>
      </c>
      <c r="F335" s="172">
        <v>15</v>
      </c>
      <c r="G335" s="173" t="s">
        <v>1139</v>
      </c>
    </row>
    <row r="336" spans="1:7" x14ac:dyDescent="0.25">
      <c r="A336" s="172">
        <v>326</v>
      </c>
      <c r="B336" s="172" t="s">
        <v>1134</v>
      </c>
      <c r="C336" s="172" t="s">
        <v>1568</v>
      </c>
      <c r="D336" s="93" t="s">
        <v>1440</v>
      </c>
      <c r="E336" s="93" t="s">
        <v>1001</v>
      </c>
      <c r="F336" s="172">
        <v>30</v>
      </c>
      <c r="G336" s="173" t="s">
        <v>1002</v>
      </c>
    </row>
    <row r="337" spans="1:7" x14ac:dyDescent="0.25">
      <c r="A337" s="172">
        <v>327</v>
      </c>
      <c r="B337" s="172" t="s">
        <v>1134</v>
      </c>
      <c r="C337" s="172" t="s">
        <v>1569</v>
      </c>
      <c r="D337" s="93" t="s">
        <v>1425</v>
      </c>
      <c r="E337" s="93" t="s">
        <v>1003</v>
      </c>
      <c r="F337" s="172">
        <v>1</v>
      </c>
      <c r="G337" s="173" t="s">
        <v>1126</v>
      </c>
    </row>
    <row r="338" spans="1:7" x14ac:dyDescent="0.25">
      <c r="A338" s="172">
        <v>328</v>
      </c>
      <c r="B338" s="172" t="s">
        <v>1134</v>
      </c>
      <c r="C338" s="172" t="s">
        <v>1570</v>
      </c>
      <c r="D338" s="93" t="s">
        <v>1425</v>
      </c>
      <c r="E338" s="93" t="s">
        <v>1033</v>
      </c>
      <c r="F338" s="172">
        <v>10</v>
      </c>
      <c r="G338" s="173" t="s">
        <v>989</v>
      </c>
    </row>
    <row r="339" spans="1:7" x14ac:dyDescent="0.25">
      <c r="A339" s="172">
        <v>329</v>
      </c>
      <c r="B339" s="172" t="s">
        <v>1134</v>
      </c>
      <c r="C339" s="172" t="s">
        <v>1571</v>
      </c>
      <c r="D339" s="93" t="s">
        <v>1425</v>
      </c>
      <c r="E339" s="93" t="s">
        <v>1038</v>
      </c>
      <c r="F339" s="172">
        <v>10</v>
      </c>
      <c r="G339" s="173" t="s">
        <v>1040</v>
      </c>
    </row>
    <row r="340" spans="1:7" x14ac:dyDescent="0.25">
      <c r="A340" s="172">
        <v>330</v>
      </c>
      <c r="B340" s="172" t="s">
        <v>1134</v>
      </c>
      <c r="C340" s="172" t="s">
        <v>1572</v>
      </c>
      <c r="D340" s="93" t="s">
        <v>1259</v>
      </c>
      <c r="E340" s="93" t="s">
        <v>1127</v>
      </c>
      <c r="F340" s="172">
        <v>30</v>
      </c>
      <c r="G340" s="173" t="s">
        <v>1002</v>
      </c>
    </row>
    <row r="341" spans="1:7" x14ac:dyDescent="0.25">
      <c r="A341" s="172">
        <v>331</v>
      </c>
      <c r="B341" s="172" t="s">
        <v>1134</v>
      </c>
      <c r="C341" s="172" t="s">
        <v>1573</v>
      </c>
      <c r="D341" s="93" t="s">
        <v>1259</v>
      </c>
      <c r="E341" s="93" t="s">
        <v>1135</v>
      </c>
      <c r="F341" s="172">
        <v>30</v>
      </c>
      <c r="G341" s="173" t="s">
        <v>1002</v>
      </c>
    </row>
    <row r="342" spans="1:7" x14ac:dyDescent="0.25">
      <c r="A342" s="172">
        <v>332</v>
      </c>
      <c r="B342" s="172" t="s">
        <v>1134</v>
      </c>
      <c r="C342" s="172" t="s">
        <v>1574</v>
      </c>
      <c r="D342" s="93" t="s">
        <v>1259</v>
      </c>
      <c r="E342" s="93" t="s">
        <v>1011</v>
      </c>
      <c r="F342" s="172">
        <v>90</v>
      </c>
      <c r="G342" s="173" t="s">
        <v>1075</v>
      </c>
    </row>
    <row r="343" spans="1:7" x14ac:dyDescent="0.25">
      <c r="A343" s="172">
        <v>333</v>
      </c>
      <c r="B343" s="172" t="s">
        <v>1134</v>
      </c>
      <c r="C343" s="172" t="s">
        <v>1575</v>
      </c>
      <c r="D343" s="93" t="s">
        <v>1259</v>
      </c>
      <c r="E343" s="93" t="s">
        <v>1005</v>
      </c>
      <c r="F343" s="172">
        <v>30</v>
      </c>
      <c r="G343" s="173" t="s">
        <v>1107</v>
      </c>
    </row>
    <row r="344" spans="1:7" x14ac:dyDescent="0.25">
      <c r="A344" s="172">
        <v>334</v>
      </c>
      <c r="B344" s="172" t="s">
        <v>1134</v>
      </c>
      <c r="C344" s="172" t="s">
        <v>1576</v>
      </c>
      <c r="D344" s="93" t="s">
        <v>1259</v>
      </c>
      <c r="E344" s="93" t="s">
        <v>1046</v>
      </c>
      <c r="F344" s="172">
        <v>20</v>
      </c>
      <c r="G344" s="173" t="s">
        <v>1140</v>
      </c>
    </row>
    <row r="345" spans="1:7" x14ac:dyDescent="0.25">
      <c r="A345" s="172">
        <v>335</v>
      </c>
      <c r="B345" s="172" t="s">
        <v>1134</v>
      </c>
      <c r="C345" s="172" t="s">
        <v>1577</v>
      </c>
      <c r="D345" s="93" t="s">
        <v>1259</v>
      </c>
      <c r="E345" s="93" t="s">
        <v>1013</v>
      </c>
      <c r="F345" s="172">
        <v>20</v>
      </c>
      <c r="G345" s="173" t="s">
        <v>1141</v>
      </c>
    </row>
    <row r="346" spans="1:7" x14ac:dyDescent="0.25">
      <c r="A346" s="172">
        <v>336</v>
      </c>
      <c r="B346" s="172" t="s">
        <v>1134</v>
      </c>
      <c r="C346" s="172" t="s">
        <v>1578</v>
      </c>
      <c r="D346" s="93" t="s">
        <v>1259</v>
      </c>
      <c r="E346" s="93" t="s">
        <v>1142</v>
      </c>
      <c r="F346" s="172">
        <v>10</v>
      </c>
      <c r="G346" s="173" t="s">
        <v>989</v>
      </c>
    </row>
    <row r="347" spans="1:7" x14ac:dyDescent="0.25">
      <c r="A347" s="172">
        <v>337</v>
      </c>
      <c r="B347" s="172" t="s">
        <v>1134</v>
      </c>
      <c r="C347" s="172" t="s">
        <v>1579</v>
      </c>
      <c r="D347" s="93" t="s">
        <v>1259</v>
      </c>
      <c r="E347" s="93" t="s">
        <v>1001</v>
      </c>
      <c r="F347" s="172">
        <v>30</v>
      </c>
      <c r="G347" s="173" t="s">
        <v>1002</v>
      </c>
    </row>
    <row r="348" spans="1:7" x14ac:dyDescent="0.25">
      <c r="A348" s="172">
        <v>338</v>
      </c>
      <c r="B348" s="172" t="s">
        <v>1134</v>
      </c>
      <c r="C348" s="172" t="s">
        <v>1580</v>
      </c>
      <c r="D348" s="93" t="s">
        <v>1259</v>
      </c>
      <c r="E348" s="93" t="s">
        <v>1005</v>
      </c>
      <c r="F348" s="172">
        <v>16</v>
      </c>
      <c r="G348" s="173" t="s">
        <v>1143</v>
      </c>
    </row>
    <row r="349" spans="1:7" x14ac:dyDescent="0.25">
      <c r="A349" s="172">
        <v>339</v>
      </c>
      <c r="B349" s="172" t="s">
        <v>1134</v>
      </c>
      <c r="C349" s="172" t="s">
        <v>1581</v>
      </c>
      <c r="D349" s="93" t="s">
        <v>1259</v>
      </c>
      <c r="E349" s="93" t="s">
        <v>1005</v>
      </c>
      <c r="F349" s="172">
        <v>14</v>
      </c>
      <c r="G349" s="173" t="s">
        <v>1144</v>
      </c>
    </row>
    <row r="350" spans="1:7" x14ac:dyDescent="0.25">
      <c r="A350" s="172">
        <v>340</v>
      </c>
      <c r="B350" s="172" t="s">
        <v>1134</v>
      </c>
      <c r="C350" s="172" t="s">
        <v>1582</v>
      </c>
      <c r="D350" s="93" t="s">
        <v>1259</v>
      </c>
      <c r="E350" s="93" t="s">
        <v>1145</v>
      </c>
      <c r="F350" s="172">
        <v>10</v>
      </c>
      <c r="G350" s="173" t="s">
        <v>1140</v>
      </c>
    </row>
    <row r="351" spans="1:7" x14ac:dyDescent="0.25">
      <c r="A351" s="172">
        <v>341</v>
      </c>
      <c r="B351" s="172" t="s">
        <v>1134</v>
      </c>
      <c r="C351" s="172" t="s">
        <v>1583</v>
      </c>
      <c r="D351" s="93" t="s">
        <v>1259</v>
      </c>
      <c r="E351" s="93" t="s">
        <v>1038</v>
      </c>
      <c r="F351" s="172">
        <v>10</v>
      </c>
      <c r="G351" s="173" t="s">
        <v>1040</v>
      </c>
    </row>
    <row r="352" spans="1:7" x14ac:dyDescent="0.25">
      <c r="A352" s="172">
        <v>342</v>
      </c>
      <c r="B352" s="172" t="s">
        <v>1134</v>
      </c>
      <c r="C352" s="172" t="s">
        <v>1584</v>
      </c>
      <c r="D352" s="93" t="s">
        <v>1259</v>
      </c>
      <c r="E352" s="93" t="s">
        <v>1047</v>
      </c>
      <c r="F352" s="172">
        <v>10</v>
      </c>
      <c r="G352" s="173" t="s">
        <v>1012</v>
      </c>
    </row>
    <row r="353" spans="1:7" x14ac:dyDescent="0.25">
      <c r="A353" s="172">
        <v>343</v>
      </c>
      <c r="B353" s="172" t="s">
        <v>1134</v>
      </c>
      <c r="C353" s="172" t="s">
        <v>1585</v>
      </c>
      <c r="D353" s="93" t="s">
        <v>1259</v>
      </c>
      <c r="E353" s="93" t="s">
        <v>1037</v>
      </c>
      <c r="F353" s="172">
        <v>10</v>
      </c>
      <c r="G353" s="173" t="s">
        <v>1010</v>
      </c>
    </row>
    <row r="354" spans="1:7" x14ac:dyDescent="0.25">
      <c r="A354" s="172">
        <v>344</v>
      </c>
      <c r="B354" s="172" t="s">
        <v>1134</v>
      </c>
      <c r="C354" s="172" t="s">
        <v>1586</v>
      </c>
      <c r="D354" s="93" t="s">
        <v>1259</v>
      </c>
      <c r="E354" s="93" t="s">
        <v>1062</v>
      </c>
      <c r="F354" s="172">
        <v>10</v>
      </c>
      <c r="G354" s="173" t="s">
        <v>1017</v>
      </c>
    </row>
    <row r="355" spans="1:7" x14ac:dyDescent="0.25">
      <c r="A355" s="172">
        <v>345</v>
      </c>
      <c r="B355" s="172" t="s">
        <v>1134</v>
      </c>
      <c r="C355" s="172" t="s">
        <v>1587</v>
      </c>
      <c r="D355" s="93" t="s">
        <v>1259</v>
      </c>
      <c r="E355" s="93" t="s">
        <v>1047</v>
      </c>
      <c r="F355" s="172">
        <v>10</v>
      </c>
      <c r="G355" s="173" t="s">
        <v>1012</v>
      </c>
    </row>
    <row r="356" spans="1:7" x14ac:dyDescent="0.25">
      <c r="A356" s="172">
        <v>346</v>
      </c>
      <c r="B356" s="172" t="s">
        <v>1134</v>
      </c>
      <c r="C356" s="172" t="s">
        <v>1588</v>
      </c>
      <c r="D356" s="93" t="s">
        <v>1259</v>
      </c>
      <c r="E356" s="93" t="s">
        <v>1117</v>
      </c>
      <c r="F356" s="172">
        <v>1</v>
      </c>
      <c r="G356" s="173" t="s">
        <v>1118</v>
      </c>
    </row>
    <row r="357" spans="1:7" x14ac:dyDescent="0.25">
      <c r="A357" s="172">
        <v>347</v>
      </c>
      <c r="B357" s="172" t="s">
        <v>1134</v>
      </c>
      <c r="C357" s="172" t="s">
        <v>1589</v>
      </c>
      <c r="D357" s="93" t="s">
        <v>1259</v>
      </c>
      <c r="E357" s="93" t="s">
        <v>990</v>
      </c>
      <c r="F357" s="172">
        <v>10</v>
      </c>
      <c r="G357" s="173" t="s">
        <v>989</v>
      </c>
    </row>
    <row r="358" spans="1:7" x14ac:dyDescent="0.25">
      <c r="A358" s="172">
        <v>348</v>
      </c>
      <c r="B358" s="172" t="s">
        <v>1134</v>
      </c>
      <c r="C358" s="172" t="s">
        <v>1590</v>
      </c>
      <c r="D358" s="93" t="s">
        <v>1259</v>
      </c>
      <c r="E358" s="93" t="s">
        <v>1023</v>
      </c>
      <c r="F358" s="172">
        <v>30</v>
      </c>
      <c r="G358" s="173" t="s">
        <v>1010</v>
      </c>
    </row>
    <row r="359" spans="1:7" x14ac:dyDescent="0.25">
      <c r="A359" s="172">
        <v>349</v>
      </c>
      <c r="B359" s="172" t="s">
        <v>1134</v>
      </c>
      <c r="C359" s="172" t="s">
        <v>1591</v>
      </c>
      <c r="D359" s="93" t="s">
        <v>1259</v>
      </c>
      <c r="E359" s="93" t="s">
        <v>1013</v>
      </c>
      <c r="F359" s="172">
        <v>10</v>
      </c>
      <c r="G359" s="173" t="s">
        <v>1015</v>
      </c>
    </row>
    <row r="360" spans="1:7" x14ac:dyDescent="0.25">
      <c r="A360" s="172">
        <v>350</v>
      </c>
      <c r="B360" s="172" t="s">
        <v>1134</v>
      </c>
      <c r="C360" s="172" t="s">
        <v>1592</v>
      </c>
      <c r="D360" s="93" t="s">
        <v>1259</v>
      </c>
      <c r="E360" s="93" t="s">
        <v>1128</v>
      </c>
      <c r="F360" s="172">
        <v>1</v>
      </c>
      <c r="G360" s="173" t="s">
        <v>1147</v>
      </c>
    </row>
    <row r="361" spans="1:7" x14ac:dyDescent="0.25">
      <c r="A361" s="172">
        <v>351</v>
      </c>
      <c r="B361" s="172" t="s">
        <v>1134</v>
      </c>
      <c r="C361" s="172" t="s">
        <v>1593</v>
      </c>
      <c r="D361" s="93" t="s">
        <v>1425</v>
      </c>
      <c r="E361" s="93" t="s">
        <v>1148</v>
      </c>
      <c r="F361" s="172">
        <v>1</v>
      </c>
      <c r="G361" s="173" t="s">
        <v>1149</v>
      </c>
    </row>
    <row r="362" spans="1:7" x14ac:dyDescent="0.25">
      <c r="A362" s="172">
        <v>352</v>
      </c>
      <c r="B362" s="172" t="s">
        <v>1134</v>
      </c>
      <c r="C362" s="172" t="s">
        <v>1594</v>
      </c>
      <c r="D362" s="93" t="s">
        <v>1259</v>
      </c>
      <c r="E362" s="93" t="s">
        <v>1019</v>
      </c>
      <c r="F362" s="172">
        <v>15</v>
      </c>
      <c r="G362" s="173" t="s">
        <v>1055</v>
      </c>
    </row>
    <row r="363" spans="1:7" x14ac:dyDescent="0.25">
      <c r="A363" s="172">
        <v>353</v>
      </c>
      <c r="B363" s="172" t="s">
        <v>1134</v>
      </c>
      <c r="C363" s="172" t="s">
        <v>1595</v>
      </c>
      <c r="D363" s="93" t="s">
        <v>1259</v>
      </c>
      <c r="E363" s="93" t="s">
        <v>1047</v>
      </c>
      <c r="F363" s="172">
        <v>10</v>
      </c>
      <c r="G363" s="173" t="s">
        <v>1012</v>
      </c>
    </row>
    <row r="364" spans="1:7" x14ac:dyDescent="0.25">
      <c r="A364" s="172">
        <v>354</v>
      </c>
      <c r="B364" s="172" t="s">
        <v>1134</v>
      </c>
      <c r="C364" s="172" t="s">
        <v>1596</v>
      </c>
      <c r="D364" s="93" t="s">
        <v>1259</v>
      </c>
      <c r="E364" s="93" t="s">
        <v>1023</v>
      </c>
      <c r="F364" s="172">
        <v>30</v>
      </c>
      <c r="G364" s="173" t="s">
        <v>1010</v>
      </c>
    </row>
    <row r="365" spans="1:7" x14ac:dyDescent="0.25">
      <c r="A365" s="172">
        <v>355</v>
      </c>
      <c r="B365" s="172" t="s">
        <v>1134</v>
      </c>
      <c r="C365" s="172" t="s">
        <v>1597</v>
      </c>
      <c r="D365" s="93" t="s">
        <v>1259</v>
      </c>
      <c r="E365" s="93" t="s">
        <v>1102</v>
      </c>
      <c r="F365" s="172">
        <v>10</v>
      </c>
      <c r="G365" s="173" t="s">
        <v>1150</v>
      </c>
    </row>
    <row r="366" spans="1:7" x14ac:dyDescent="0.25">
      <c r="A366" s="172">
        <v>356</v>
      </c>
      <c r="B366" s="172" t="s">
        <v>1134</v>
      </c>
      <c r="C366" s="172" t="s">
        <v>1598</v>
      </c>
      <c r="D366" s="93" t="s">
        <v>1259</v>
      </c>
      <c r="E366" s="93" t="s">
        <v>1016</v>
      </c>
      <c r="F366" s="172">
        <v>10</v>
      </c>
      <c r="G366" s="173" t="s">
        <v>1017</v>
      </c>
    </row>
    <row r="367" spans="1:7" x14ac:dyDescent="0.25">
      <c r="A367" s="172">
        <v>357</v>
      </c>
      <c r="B367" s="172" t="s">
        <v>1134</v>
      </c>
      <c r="C367" s="172" t="s">
        <v>1599</v>
      </c>
      <c r="D367" s="93" t="s">
        <v>1259</v>
      </c>
      <c r="E367" s="93" t="s">
        <v>1013</v>
      </c>
      <c r="F367" s="172">
        <v>10</v>
      </c>
      <c r="G367" s="173" t="s">
        <v>1015</v>
      </c>
    </row>
    <row r="368" spans="1:7" x14ac:dyDescent="0.25">
      <c r="A368" s="172">
        <v>358</v>
      </c>
      <c r="B368" s="172" t="s">
        <v>1134</v>
      </c>
      <c r="C368" s="172" t="s">
        <v>1600</v>
      </c>
      <c r="D368" s="93" t="s">
        <v>1259</v>
      </c>
      <c r="E368" s="93" t="s">
        <v>1117</v>
      </c>
      <c r="F368" s="172">
        <v>1</v>
      </c>
      <c r="G368" s="173" t="s">
        <v>1118</v>
      </c>
    </row>
    <row r="369" spans="1:7" x14ac:dyDescent="0.25">
      <c r="A369" s="172">
        <v>359</v>
      </c>
      <c r="B369" s="172" t="s">
        <v>1134</v>
      </c>
      <c r="C369" s="172" t="s">
        <v>1601</v>
      </c>
      <c r="D369" s="93" t="s">
        <v>1259</v>
      </c>
      <c r="E369" s="93" t="s">
        <v>1047</v>
      </c>
      <c r="F369" s="172">
        <v>10</v>
      </c>
      <c r="G369" s="173" t="s">
        <v>1012</v>
      </c>
    </row>
    <row r="370" spans="1:7" x14ac:dyDescent="0.25">
      <c r="A370" s="172">
        <v>360</v>
      </c>
      <c r="B370" s="172" t="s">
        <v>1151</v>
      </c>
      <c r="C370" s="172" t="s">
        <v>1602</v>
      </c>
      <c r="D370" s="93" t="s">
        <v>1440</v>
      </c>
      <c r="E370" s="93" t="s">
        <v>1145</v>
      </c>
      <c r="F370" s="172">
        <v>15</v>
      </c>
      <c r="G370" s="173" t="s">
        <v>986</v>
      </c>
    </row>
    <row r="371" spans="1:7" x14ac:dyDescent="0.25">
      <c r="A371" s="172">
        <v>361</v>
      </c>
      <c r="B371" s="172" t="s">
        <v>1151</v>
      </c>
      <c r="C371" s="172" t="s">
        <v>1603</v>
      </c>
      <c r="D371" s="93" t="s">
        <v>1440</v>
      </c>
      <c r="E371" s="93" t="s">
        <v>1001</v>
      </c>
      <c r="F371" s="172">
        <v>30</v>
      </c>
      <c r="G371" s="173" t="s">
        <v>1002</v>
      </c>
    </row>
    <row r="372" spans="1:7" x14ac:dyDescent="0.25">
      <c r="A372" s="172">
        <v>362</v>
      </c>
      <c r="B372" s="172" t="s">
        <v>1151</v>
      </c>
      <c r="C372" s="172" t="s">
        <v>1604</v>
      </c>
      <c r="D372" s="93" t="s">
        <v>1440</v>
      </c>
      <c r="E372" s="93" t="s">
        <v>1011</v>
      </c>
      <c r="F372" s="172">
        <v>20</v>
      </c>
      <c r="G372" s="173" t="s">
        <v>989</v>
      </c>
    </row>
    <row r="373" spans="1:7" x14ac:dyDescent="0.25">
      <c r="A373" s="172">
        <v>363</v>
      </c>
      <c r="B373" s="172" t="s">
        <v>1151</v>
      </c>
      <c r="C373" s="172" t="s">
        <v>1605</v>
      </c>
      <c r="D373" s="93" t="s">
        <v>1440</v>
      </c>
      <c r="E373" s="93" t="s">
        <v>1030</v>
      </c>
      <c r="F373" s="172">
        <v>10</v>
      </c>
      <c r="G373" s="173" t="s">
        <v>1098</v>
      </c>
    </row>
    <row r="374" spans="1:7" x14ac:dyDescent="0.25">
      <c r="A374" s="172">
        <v>364</v>
      </c>
      <c r="B374" s="172" t="s">
        <v>1151</v>
      </c>
      <c r="C374" s="172" t="s">
        <v>1606</v>
      </c>
      <c r="D374" s="93" t="s">
        <v>1440</v>
      </c>
      <c r="E374" s="93" t="s">
        <v>994</v>
      </c>
      <c r="F374" s="172">
        <v>10</v>
      </c>
      <c r="G374" s="173" t="s">
        <v>996</v>
      </c>
    </row>
    <row r="375" spans="1:7" x14ac:dyDescent="0.25">
      <c r="A375" s="172">
        <v>365</v>
      </c>
      <c r="B375" s="172" t="s">
        <v>1151</v>
      </c>
      <c r="C375" s="172" t="s">
        <v>1607</v>
      </c>
      <c r="D375" s="93" t="s">
        <v>1440</v>
      </c>
      <c r="E375" s="93" t="s">
        <v>1016</v>
      </c>
      <c r="F375" s="172">
        <v>10</v>
      </c>
      <c r="G375" s="173" t="s">
        <v>1017</v>
      </c>
    </row>
    <row r="376" spans="1:7" x14ac:dyDescent="0.25">
      <c r="A376" s="172">
        <v>366</v>
      </c>
      <c r="B376" s="172" t="s">
        <v>1151</v>
      </c>
      <c r="C376" s="172" t="s">
        <v>1608</v>
      </c>
      <c r="D376" s="93" t="s">
        <v>1440</v>
      </c>
      <c r="E376" s="93" t="s">
        <v>1001</v>
      </c>
      <c r="F376" s="172">
        <v>30</v>
      </c>
      <c r="G376" s="173" t="s">
        <v>1002</v>
      </c>
    </row>
    <row r="377" spans="1:7" x14ac:dyDescent="0.25">
      <c r="A377" s="172">
        <v>367</v>
      </c>
      <c r="B377" s="172" t="s">
        <v>1151</v>
      </c>
      <c r="C377" s="172" t="s">
        <v>1609</v>
      </c>
      <c r="D377" s="93" t="s">
        <v>1440</v>
      </c>
      <c r="E377" s="93" t="s">
        <v>1030</v>
      </c>
      <c r="F377" s="172">
        <v>10</v>
      </c>
      <c r="G377" s="173" t="s">
        <v>1098</v>
      </c>
    </row>
    <row r="378" spans="1:7" x14ac:dyDescent="0.25">
      <c r="A378" s="172">
        <v>368</v>
      </c>
      <c r="B378" s="172" t="s">
        <v>1151</v>
      </c>
      <c r="C378" s="172" t="s">
        <v>1610</v>
      </c>
      <c r="D378" s="93" t="s">
        <v>1440</v>
      </c>
      <c r="E378" s="93" t="s">
        <v>1041</v>
      </c>
      <c r="F378" s="172">
        <v>1</v>
      </c>
      <c r="G378" s="173" t="s">
        <v>1042</v>
      </c>
    </row>
    <row r="379" spans="1:7" x14ac:dyDescent="0.25">
      <c r="A379" s="172">
        <v>369</v>
      </c>
      <c r="B379" s="172" t="s">
        <v>1151</v>
      </c>
      <c r="C379" s="172" t="s">
        <v>1611</v>
      </c>
      <c r="D379" s="93" t="s">
        <v>1440</v>
      </c>
      <c r="E379" s="93" t="s">
        <v>994</v>
      </c>
      <c r="F379" s="172">
        <v>10</v>
      </c>
      <c r="G379" s="173" t="s">
        <v>996</v>
      </c>
    </row>
    <row r="380" spans="1:7" x14ac:dyDescent="0.25">
      <c r="A380" s="172">
        <v>370</v>
      </c>
      <c r="B380" s="172" t="s">
        <v>1151</v>
      </c>
      <c r="C380" s="172" t="s">
        <v>1612</v>
      </c>
      <c r="D380" s="93" t="s">
        <v>1440</v>
      </c>
      <c r="E380" s="93" t="s">
        <v>1018</v>
      </c>
      <c r="F380" s="172">
        <v>10</v>
      </c>
      <c r="G380" s="173" t="s">
        <v>996</v>
      </c>
    </row>
    <row r="381" spans="1:7" x14ac:dyDescent="0.25">
      <c r="A381" s="172">
        <v>371</v>
      </c>
      <c r="B381" s="172" t="s">
        <v>1151</v>
      </c>
      <c r="C381" s="172" t="s">
        <v>1613</v>
      </c>
      <c r="D381" s="93" t="s">
        <v>1440</v>
      </c>
      <c r="E381" s="93" t="s">
        <v>1019</v>
      </c>
      <c r="F381" s="172">
        <v>30</v>
      </c>
      <c r="G381" s="173" t="s">
        <v>1002</v>
      </c>
    </row>
    <row r="382" spans="1:7" x14ac:dyDescent="0.25">
      <c r="A382" s="172">
        <v>372</v>
      </c>
      <c r="B382" s="172" t="s">
        <v>1151</v>
      </c>
      <c r="C382" s="172" t="s">
        <v>1614</v>
      </c>
      <c r="D382" s="93" t="s">
        <v>1440</v>
      </c>
      <c r="E382" s="93" t="s">
        <v>1152</v>
      </c>
      <c r="F382" s="172">
        <v>1</v>
      </c>
      <c r="G382" s="173" t="s">
        <v>1096</v>
      </c>
    </row>
    <row r="383" spans="1:7" x14ac:dyDescent="0.25">
      <c r="A383" s="172">
        <v>373</v>
      </c>
      <c r="B383" s="172" t="s">
        <v>1151</v>
      </c>
      <c r="C383" s="172" t="s">
        <v>1615</v>
      </c>
      <c r="D383" s="93" t="s">
        <v>1440</v>
      </c>
      <c r="E383" s="93" t="s">
        <v>139</v>
      </c>
      <c r="F383" s="172">
        <v>1</v>
      </c>
      <c r="G383" s="173" t="s">
        <v>1153</v>
      </c>
    </row>
    <row r="384" spans="1:7" x14ac:dyDescent="0.25">
      <c r="A384" s="172">
        <v>374</v>
      </c>
      <c r="B384" s="172" t="s">
        <v>1151</v>
      </c>
      <c r="C384" s="172" t="s">
        <v>1616</v>
      </c>
      <c r="D384" s="93" t="s">
        <v>1440</v>
      </c>
      <c r="E384" s="93" t="s">
        <v>1011</v>
      </c>
      <c r="F384" s="172">
        <v>45</v>
      </c>
      <c r="G384" s="173" t="s">
        <v>1002</v>
      </c>
    </row>
    <row r="385" spans="1:7" x14ac:dyDescent="0.25">
      <c r="A385" s="172">
        <v>375</v>
      </c>
      <c r="B385" s="172" t="s">
        <v>1151</v>
      </c>
      <c r="C385" s="172" t="s">
        <v>1617</v>
      </c>
      <c r="D385" s="93" t="s">
        <v>1440</v>
      </c>
      <c r="E385" s="93" t="s">
        <v>139</v>
      </c>
      <c r="F385" s="172">
        <v>1</v>
      </c>
      <c r="G385" s="173" t="s">
        <v>1153</v>
      </c>
    </row>
    <row r="386" spans="1:7" x14ac:dyDescent="0.25">
      <c r="A386" s="172">
        <v>376</v>
      </c>
      <c r="B386" s="172" t="s">
        <v>1151</v>
      </c>
      <c r="C386" s="172" t="s">
        <v>1618</v>
      </c>
      <c r="D386" s="93" t="s">
        <v>1440</v>
      </c>
      <c r="E386" s="93" t="s">
        <v>1154</v>
      </c>
      <c r="F386" s="172">
        <v>3</v>
      </c>
      <c r="G386" s="173" t="s">
        <v>1155</v>
      </c>
    </row>
    <row r="387" spans="1:7" x14ac:dyDescent="0.25">
      <c r="A387" s="172">
        <v>377</v>
      </c>
      <c r="B387" s="172" t="s">
        <v>1151</v>
      </c>
      <c r="C387" s="172" t="s">
        <v>1619</v>
      </c>
      <c r="D387" s="93" t="s">
        <v>1440</v>
      </c>
      <c r="E387" s="93" t="s">
        <v>990</v>
      </c>
      <c r="F387" s="172">
        <v>10</v>
      </c>
      <c r="G387" s="173" t="s">
        <v>989</v>
      </c>
    </row>
    <row r="388" spans="1:7" x14ac:dyDescent="0.25">
      <c r="A388" s="172">
        <v>378</v>
      </c>
      <c r="B388" s="172" t="s">
        <v>1151</v>
      </c>
      <c r="C388" s="172" t="s">
        <v>1620</v>
      </c>
      <c r="D388" s="93" t="s">
        <v>1440</v>
      </c>
      <c r="E388" s="93" t="s">
        <v>984</v>
      </c>
      <c r="F388" s="172">
        <v>10</v>
      </c>
      <c r="G388" s="173" t="s">
        <v>989</v>
      </c>
    </row>
    <row r="389" spans="1:7" x14ac:dyDescent="0.25">
      <c r="A389" s="172">
        <v>379</v>
      </c>
      <c r="B389" s="172" t="s">
        <v>1151</v>
      </c>
      <c r="C389" s="172" t="s">
        <v>1621</v>
      </c>
      <c r="D389" s="93" t="s">
        <v>1440</v>
      </c>
      <c r="E389" s="93" t="s">
        <v>1087</v>
      </c>
      <c r="F389" s="172">
        <v>15</v>
      </c>
      <c r="G389" s="173" t="s">
        <v>1055</v>
      </c>
    </row>
    <row r="390" spans="1:7" x14ac:dyDescent="0.25">
      <c r="A390" s="172">
        <v>380</v>
      </c>
      <c r="B390" s="172" t="s">
        <v>1151</v>
      </c>
      <c r="C390" s="172" t="s">
        <v>1622</v>
      </c>
      <c r="D390" s="93" t="s">
        <v>1440</v>
      </c>
      <c r="E390" s="93" t="s">
        <v>991</v>
      </c>
      <c r="F390" s="172">
        <v>10</v>
      </c>
      <c r="G390" s="173" t="s">
        <v>1075</v>
      </c>
    </row>
    <row r="391" spans="1:7" x14ac:dyDescent="0.25">
      <c r="A391" s="172">
        <v>381</v>
      </c>
      <c r="B391" s="172" t="s">
        <v>1151</v>
      </c>
      <c r="C391" s="172" t="s">
        <v>1623</v>
      </c>
      <c r="D391" s="93" t="s">
        <v>1440</v>
      </c>
      <c r="E391" s="93" t="s">
        <v>1018</v>
      </c>
      <c r="F391" s="172">
        <v>10</v>
      </c>
      <c r="G391" s="173" t="s">
        <v>996</v>
      </c>
    </row>
    <row r="392" spans="1:7" x14ac:dyDescent="0.25">
      <c r="A392" s="172">
        <v>382</v>
      </c>
      <c r="B392" s="172" t="s">
        <v>1151</v>
      </c>
      <c r="C392" s="172" t="s">
        <v>1624</v>
      </c>
      <c r="D392" s="93" t="s">
        <v>1440</v>
      </c>
      <c r="E392" s="93" t="s">
        <v>997</v>
      </c>
      <c r="F392" s="172">
        <v>10</v>
      </c>
      <c r="G392" s="173" t="s">
        <v>996</v>
      </c>
    </row>
    <row r="393" spans="1:7" x14ac:dyDescent="0.25">
      <c r="A393" s="172">
        <v>383</v>
      </c>
      <c r="B393" s="172" t="s">
        <v>1151</v>
      </c>
      <c r="C393" s="172" t="s">
        <v>1625</v>
      </c>
      <c r="D393" s="93" t="s">
        <v>1440</v>
      </c>
      <c r="E393" s="93" t="s">
        <v>1034</v>
      </c>
      <c r="F393" s="172">
        <v>10</v>
      </c>
      <c r="G393" s="173" t="s">
        <v>1084</v>
      </c>
    </row>
    <row r="394" spans="1:7" x14ac:dyDescent="0.25">
      <c r="A394" s="172">
        <v>384</v>
      </c>
      <c r="B394" s="172" t="s">
        <v>1151</v>
      </c>
      <c r="C394" s="172" t="s">
        <v>1626</v>
      </c>
      <c r="D394" s="93" t="s">
        <v>1440</v>
      </c>
      <c r="E394" s="93" t="s">
        <v>1030</v>
      </c>
      <c r="F394" s="172">
        <v>10</v>
      </c>
      <c r="G394" s="173" t="s">
        <v>1098</v>
      </c>
    </row>
    <row r="395" spans="1:7" x14ac:dyDescent="0.25">
      <c r="A395" s="172">
        <v>385</v>
      </c>
      <c r="B395" s="172" t="s">
        <v>1151</v>
      </c>
      <c r="C395" s="172" t="s">
        <v>1627</v>
      </c>
      <c r="D395" s="93" t="s">
        <v>1440</v>
      </c>
      <c r="E395" s="93" t="s">
        <v>1097</v>
      </c>
      <c r="F395" s="172">
        <v>10</v>
      </c>
      <c r="G395" s="173" t="s">
        <v>989</v>
      </c>
    </row>
    <row r="396" spans="1:7" x14ac:dyDescent="0.25">
      <c r="A396" s="172">
        <v>386</v>
      </c>
      <c r="B396" s="172" t="s">
        <v>1151</v>
      </c>
      <c r="C396" s="172" t="s">
        <v>1628</v>
      </c>
      <c r="D396" s="93" t="s">
        <v>1440</v>
      </c>
      <c r="E396" s="93" t="s">
        <v>1085</v>
      </c>
      <c r="F396" s="172">
        <v>1</v>
      </c>
      <c r="G396" s="173" t="s">
        <v>1156</v>
      </c>
    </row>
    <row r="397" spans="1:7" x14ac:dyDescent="0.25">
      <c r="A397" s="172">
        <v>387</v>
      </c>
      <c r="B397" s="172" t="s">
        <v>1151</v>
      </c>
      <c r="C397" s="172" t="s">
        <v>1629</v>
      </c>
      <c r="D397" s="93" t="s">
        <v>1440</v>
      </c>
      <c r="E397" s="93" t="s">
        <v>1034</v>
      </c>
      <c r="F397" s="172">
        <v>10</v>
      </c>
      <c r="G397" s="173" t="s">
        <v>1084</v>
      </c>
    </row>
    <row r="398" spans="1:7" x14ac:dyDescent="0.25">
      <c r="A398" s="172">
        <v>388</v>
      </c>
      <c r="B398" s="172" t="s">
        <v>1151</v>
      </c>
      <c r="C398" s="172" t="s">
        <v>1630</v>
      </c>
      <c r="D398" s="93" t="s">
        <v>1440</v>
      </c>
      <c r="E398" s="93" t="s">
        <v>997</v>
      </c>
      <c r="F398" s="172">
        <v>10</v>
      </c>
      <c r="G398" s="173" t="s">
        <v>996</v>
      </c>
    </row>
    <row r="399" spans="1:7" x14ac:dyDescent="0.25">
      <c r="A399" s="172">
        <v>389</v>
      </c>
      <c r="B399" s="172" t="s">
        <v>1151</v>
      </c>
      <c r="C399" s="172" t="s">
        <v>1631</v>
      </c>
      <c r="D399" s="93" t="s">
        <v>1440</v>
      </c>
      <c r="E399" s="93" t="s">
        <v>1013</v>
      </c>
      <c r="F399" s="172">
        <v>10</v>
      </c>
      <c r="G399" s="173" t="s">
        <v>1015</v>
      </c>
    </row>
    <row r="400" spans="1:7" x14ac:dyDescent="0.25">
      <c r="A400" s="172">
        <v>390</v>
      </c>
      <c r="B400" s="172" t="s">
        <v>1151</v>
      </c>
      <c r="C400" s="172" t="s">
        <v>1632</v>
      </c>
      <c r="D400" s="93" t="s">
        <v>1440</v>
      </c>
      <c r="E400" s="93" t="s">
        <v>1003</v>
      </c>
      <c r="F400" s="172">
        <v>1</v>
      </c>
      <c r="G400" s="173" t="s">
        <v>1126</v>
      </c>
    </row>
    <row r="401" spans="1:7" x14ac:dyDescent="0.25">
      <c r="A401" s="172">
        <v>391</v>
      </c>
      <c r="B401" s="172" t="s">
        <v>1151</v>
      </c>
      <c r="C401" s="172" t="s">
        <v>1633</v>
      </c>
      <c r="D401" s="93" t="s">
        <v>1440</v>
      </c>
      <c r="E401" s="93" t="s">
        <v>1041</v>
      </c>
      <c r="F401" s="172">
        <v>1</v>
      </c>
      <c r="G401" s="173" t="s">
        <v>1042</v>
      </c>
    </row>
    <row r="402" spans="1:7" x14ac:dyDescent="0.25">
      <c r="A402" s="172">
        <v>392</v>
      </c>
      <c r="B402" s="172" t="s">
        <v>1151</v>
      </c>
      <c r="C402" s="172" t="s">
        <v>1634</v>
      </c>
      <c r="D402" s="93" t="s">
        <v>1440</v>
      </c>
      <c r="E402" s="93" t="s">
        <v>1016</v>
      </c>
      <c r="F402" s="172">
        <v>10</v>
      </c>
      <c r="G402" s="173" t="s">
        <v>1017</v>
      </c>
    </row>
    <row r="403" spans="1:7" x14ac:dyDescent="0.25">
      <c r="A403" s="172">
        <v>393</v>
      </c>
      <c r="B403" s="172" t="s">
        <v>1151</v>
      </c>
      <c r="C403" s="172" t="s">
        <v>1635</v>
      </c>
      <c r="D403" s="93" t="s">
        <v>1440</v>
      </c>
      <c r="E403" s="93" t="s">
        <v>1034</v>
      </c>
      <c r="F403" s="172">
        <v>10</v>
      </c>
      <c r="G403" s="173" t="s">
        <v>1084</v>
      </c>
    </row>
    <row r="404" spans="1:7" x14ac:dyDescent="0.25">
      <c r="A404" s="172">
        <v>394</v>
      </c>
      <c r="B404" s="172" t="s">
        <v>1151</v>
      </c>
      <c r="C404" s="172" t="s">
        <v>1636</v>
      </c>
      <c r="D404" s="93" t="s">
        <v>1440</v>
      </c>
      <c r="E404" s="93" t="s">
        <v>1041</v>
      </c>
      <c r="F404" s="172">
        <v>1</v>
      </c>
      <c r="G404" s="173" t="s">
        <v>1042</v>
      </c>
    </row>
    <row r="405" spans="1:7" x14ac:dyDescent="0.25">
      <c r="A405" s="172">
        <v>395</v>
      </c>
      <c r="B405" s="172" t="s">
        <v>1151</v>
      </c>
      <c r="C405" s="172" t="s">
        <v>1637</v>
      </c>
      <c r="D405" s="93" t="s">
        <v>1440</v>
      </c>
      <c r="E405" s="93" t="s">
        <v>1135</v>
      </c>
      <c r="F405" s="172">
        <v>10</v>
      </c>
      <c r="G405" s="173" t="s">
        <v>996</v>
      </c>
    </row>
    <row r="406" spans="1:7" x14ac:dyDescent="0.25">
      <c r="A406" s="172">
        <v>396</v>
      </c>
      <c r="B406" s="172" t="s">
        <v>1151</v>
      </c>
      <c r="C406" s="172" t="s">
        <v>1638</v>
      </c>
      <c r="D406" s="93" t="s">
        <v>1440</v>
      </c>
      <c r="E406" s="93" t="s">
        <v>1011</v>
      </c>
      <c r="F406" s="172">
        <v>21</v>
      </c>
      <c r="G406" s="173" t="s">
        <v>1157</v>
      </c>
    </row>
    <row r="407" spans="1:7" x14ac:dyDescent="0.25">
      <c r="A407" s="172">
        <v>397</v>
      </c>
      <c r="B407" s="172" t="s">
        <v>1151</v>
      </c>
      <c r="C407" s="172" t="s">
        <v>1639</v>
      </c>
      <c r="D407" s="93" t="s">
        <v>1440</v>
      </c>
      <c r="E407" s="93" t="s">
        <v>1158</v>
      </c>
      <c r="F407" s="172">
        <v>1</v>
      </c>
      <c r="G407" s="173" t="s">
        <v>1159</v>
      </c>
    </row>
    <row r="408" spans="1:7" x14ac:dyDescent="0.25">
      <c r="A408" s="172">
        <v>398</v>
      </c>
      <c r="B408" s="172" t="s">
        <v>1151</v>
      </c>
      <c r="C408" s="172" t="s">
        <v>1640</v>
      </c>
      <c r="D408" s="93" t="s">
        <v>1440</v>
      </c>
      <c r="E408" s="93" t="s">
        <v>1068</v>
      </c>
      <c r="F408" s="172">
        <v>10</v>
      </c>
      <c r="G408" s="173" t="s">
        <v>996</v>
      </c>
    </row>
    <row r="409" spans="1:7" x14ac:dyDescent="0.25">
      <c r="A409" s="172">
        <v>399</v>
      </c>
      <c r="B409" s="172" t="s">
        <v>1151</v>
      </c>
      <c r="C409" s="172" t="s">
        <v>1641</v>
      </c>
      <c r="D409" s="93" t="s">
        <v>1440</v>
      </c>
      <c r="E409" s="93" t="s">
        <v>991</v>
      </c>
      <c r="F409" s="172">
        <v>10</v>
      </c>
      <c r="G409" s="173" t="s">
        <v>1054</v>
      </c>
    </row>
    <row r="410" spans="1:7" x14ac:dyDescent="0.25">
      <c r="A410" s="172">
        <v>400</v>
      </c>
      <c r="B410" s="172" t="s">
        <v>1151</v>
      </c>
      <c r="C410" s="172" t="s">
        <v>1642</v>
      </c>
      <c r="D410" s="93" t="s">
        <v>1440</v>
      </c>
      <c r="E410" s="93" t="s">
        <v>1068</v>
      </c>
      <c r="F410" s="172">
        <v>10</v>
      </c>
      <c r="G410" s="173" t="s">
        <v>996</v>
      </c>
    </row>
    <row r="411" spans="1:7" x14ac:dyDescent="0.25">
      <c r="A411" s="172">
        <v>401</v>
      </c>
      <c r="B411" s="172" t="s">
        <v>1151</v>
      </c>
      <c r="C411" s="172" t="s">
        <v>1643</v>
      </c>
      <c r="D411" s="93" t="s">
        <v>1440</v>
      </c>
      <c r="E411" s="93" t="s">
        <v>1018</v>
      </c>
      <c r="F411" s="172">
        <v>10</v>
      </c>
      <c r="G411" s="173" t="s">
        <v>996</v>
      </c>
    </row>
    <row r="412" spans="1:7" x14ac:dyDescent="0.25">
      <c r="A412" s="172">
        <v>402</v>
      </c>
      <c r="B412" s="172" t="s">
        <v>1151</v>
      </c>
      <c r="C412" s="172" t="s">
        <v>1644</v>
      </c>
      <c r="D412" s="93" t="s">
        <v>1440</v>
      </c>
      <c r="E412" s="93" t="s">
        <v>997</v>
      </c>
      <c r="F412" s="172">
        <v>10</v>
      </c>
      <c r="G412" s="173" t="s">
        <v>996</v>
      </c>
    </row>
    <row r="413" spans="1:7" x14ac:dyDescent="0.25">
      <c r="A413" s="172">
        <v>403</v>
      </c>
      <c r="B413" s="172" t="s">
        <v>1151</v>
      </c>
      <c r="C413" s="172" t="s">
        <v>1645</v>
      </c>
      <c r="D413" s="93" t="s">
        <v>1297</v>
      </c>
      <c r="E413" s="93" t="s">
        <v>1018</v>
      </c>
      <c r="F413" s="172">
        <v>10</v>
      </c>
      <c r="G413" s="173" t="s">
        <v>996</v>
      </c>
    </row>
    <row r="414" spans="1:7" x14ac:dyDescent="0.25">
      <c r="A414" s="172">
        <v>404</v>
      </c>
      <c r="B414" s="172" t="s">
        <v>1151</v>
      </c>
      <c r="C414" s="172" t="s">
        <v>1646</v>
      </c>
      <c r="D414" s="93" t="s">
        <v>1297</v>
      </c>
      <c r="E414" s="93" t="s">
        <v>990</v>
      </c>
      <c r="F414" s="172">
        <v>15</v>
      </c>
      <c r="G414" s="173" t="s">
        <v>1012</v>
      </c>
    </row>
    <row r="415" spans="1:7" x14ac:dyDescent="0.25">
      <c r="A415" s="172">
        <v>405</v>
      </c>
      <c r="B415" s="172" t="s">
        <v>1151</v>
      </c>
      <c r="C415" s="172" t="s">
        <v>1647</v>
      </c>
      <c r="D415" s="93" t="s">
        <v>1297</v>
      </c>
      <c r="E415" s="93" t="s">
        <v>991</v>
      </c>
      <c r="F415" s="172">
        <v>10</v>
      </c>
      <c r="G415" s="173" t="s">
        <v>1075</v>
      </c>
    </row>
    <row r="416" spans="1:7" x14ac:dyDescent="0.25">
      <c r="A416" s="172">
        <v>406</v>
      </c>
      <c r="B416" s="172" t="s">
        <v>1151</v>
      </c>
      <c r="C416" s="172" t="s">
        <v>1648</v>
      </c>
      <c r="D416" s="93" t="s">
        <v>1297</v>
      </c>
      <c r="E416" s="93" t="s">
        <v>1087</v>
      </c>
      <c r="F416" s="172">
        <v>10</v>
      </c>
      <c r="G416" s="173" t="s">
        <v>996</v>
      </c>
    </row>
    <row r="417" spans="1:7" x14ac:dyDescent="0.25">
      <c r="A417" s="172">
        <v>407</v>
      </c>
      <c r="B417" s="172" t="s">
        <v>1151</v>
      </c>
      <c r="C417" s="172" t="s">
        <v>1649</v>
      </c>
      <c r="D417" s="93" t="s">
        <v>1297</v>
      </c>
      <c r="E417" s="93" t="s">
        <v>1085</v>
      </c>
      <c r="F417" s="172">
        <v>1</v>
      </c>
      <c r="G417" s="173" t="s">
        <v>1156</v>
      </c>
    </row>
    <row r="418" spans="1:7" x14ac:dyDescent="0.25">
      <c r="A418" s="172">
        <v>408</v>
      </c>
      <c r="B418" s="172" t="s">
        <v>1151</v>
      </c>
      <c r="C418" s="172" t="s">
        <v>1650</v>
      </c>
      <c r="D418" s="93" t="s">
        <v>1297</v>
      </c>
      <c r="E418" s="93" t="s">
        <v>990</v>
      </c>
      <c r="F418" s="172">
        <v>15</v>
      </c>
      <c r="G418" s="173" t="s">
        <v>1012</v>
      </c>
    </row>
    <row r="419" spans="1:7" x14ac:dyDescent="0.25">
      <c r="A419" s="172">
        <v>409</v>
      </c>
      <c r="B419" s="172" t="s">
        <v>1151</v>
      </c>
      <c r="C419" s="172" t="s">
        <v>1651</v>
      </c>
      <c r="D419" s="93" t="s">
        <v>1297</v>
      </c>
      <c r="E419" s="93" t="s">
        <v>1081</v>
      </c>
      <c r="F419" s="172">
        <v>1</v>
      </c>
      <c r="G419" s="173" t="s">
        <v>1160</v>
      </c>
    </row>
    <row r="420" spans="1:7" x14ac:dyDescent="0.25">
      <c r="A420" s="172">
        <v>410</v>
      </c>
      <c r="B420" s="172" t="s">
        <v>1151</v>
      </c>
      <c r="C420" s="172" t="s">
        <v>1652</v>
      </c>
      <c r="D420" s="93" t="s">
        <v>1297</v>
      </c>
      <c r="E420" s="93" t="s">
        <v>1068</v>
      </c>
      <c r="F420" s="172">
        <v>10</v>
      </c>
      <c r="G420" s="173" t="s">
        <v>996</v>
      </c>
    </row>
    <row r="421" spans="1:7" x14ac:dyDescent="0.25">
      <c r="A421" s="172">
        <v>411</v>
      </c>
      <c r="B421" s="172" t="s">
        <v>1151</v>
      </c>
      <c r="C421" s="172" t="s">
        <v>1653</v>
      </c>
      <c r="D421" s="93" t="s">
        <v>1297</v>
      </c>
      <c r="E421" s="93" t="s">
        <v>1013</v>
      </c>
      <c r="F421" s="172">
        <v>10</v>
      </c>
      <c r="G421" s="173" t="s">
        <v>1015</v>
      </c>
    </row>
    <row r="422" spans="1:7" x14ac:dyDescent="0.25">
      <c r="A422" s="172">
        <v>412</v>
      </c>
      <c r="B422" s="172" t="s">
        <v>1151</v>
      </c>
      <c r="C422" s="172" t="s">
        <v>1654</v>
      </c>
      <c r="D422" s="93" t="s">
        <v>1297</v>
      </c>
      <c r="E422" s="93" t="s">
        <v>1013</v>
      </c>
      <c r="F422" s="172">
        <v>5</v>
      </c>
      <c r="G422" s="173" t="s">
        <v>1161</v>
      </c>
    </row>
    <row r="423" spans="1:7" x14ac:dyDescent="0.25">
      <c r="A423" s="172">
        <v>413</v>
      </c>
      <c r="B423" s="172" t="s">
        <v>1151</v>
      </c>
      <c r="C423" s="172" t="s">
        <v>1655</v>
      </c>
      <c r="D423" s="93" t="s">
        <v>1297</v>
      </c>
      <c r="E423" s="93" t="s">
        <v>994</v>
      </c>
      <c r="F423" s="172">
        <v>10</v>
      </c>
      <c r="G423" s="173" t="s">
        <v>996</v>
      </c>
    </row>
    <row r="424" spans="1:7" x14ac:dyDescent="0.25">
      <c r="A424" s="172">
        <v>414</v>
      </c>
      <c r="B424" s="172" t="s">
        <v>1151</v>
      </c>
      <c r="C424" s="172" t="s">
        <v>1656</v>
      </c>
      <c r="D424" s="93" t="s">
        <v>1297</v>
      </c>
      <c r="E424" s="93" t="s">
        <v>1013</v>
      </c>
      <c r="F424" s="172">
        <v>5</v>
      </c>
      <c r="G424" s="173" t="s">
        <v>1161</v>
      </c>
    </row>
    <row r="425" spans="1:7" x14ac:dyDescent="0.25">
      <c r="A425" s="172">
        <v>415</v>
      </c>
      <c r="B425" s="172" t="s">
        <v>1151</v>
      </c>
      <c r="C425" s="172" t="s">
        <v>1657</v>
      </c>
      <c r="D425" s="93" t="s">
        <v>1297</v>
      </c>
      <c r="E425" s="93" t="s">
        <v>990</v>
      </c>
      <c r="F425" s="172">
        <v>15</v>
      </c>
      <c r="G425" s="173" t="s">
        <v>1012</v>
      </c>
    </row>
    <row r="426" spans="1:7" x14ac:dyDescent="0.25">
      <c r="A426" s="172">
        <v>416</v>
      </c>
      <c r="B426" s="172" t="s">
        <v>1151</v>
      </c>
      <c r="C426" s="172" t="s">
        <v>1658</v>
      </c>
      <c r="D426" s="93" t="s">
        <v>1297</v>
      </c>
      <c r="E426" s="93" t="s">
        <v>991</v>
      </c>
      <c r="F426" s="172">
        <v>10</v>
      </c>
      <c r="G426" s="173" t="s">
        <v>1075</v>
      </c>
    </row>
    <row r="427" spans="1:7" x14ac:dyDescent="0.25">
      <c r="A427" s="172">
        <v>417</v>
      </c>
      <c r="B427" s="172" t="s">
        <v>1151</v>
      </c>
      <c r="C427" s="172" t="s">
        <v>1659</v>
      </c>
      <c r="D427" s="93" t="s">
        <v>1297</v>
      </c>
      <c r="E427" s="93" t="s">
        <v>1142</v>
      </c>
      <c r="F427" s="172">
        <v>10</v>
      </c>
      <c r="G427" s="173" t="s">
        <v>989</v>
      </c>
    </row>
    <row r="428" spans="1:7" x14ac:dyDescent="0.25">
      <c r="A428" s="172">
        <v>418</v>
      </c>
      <c r="B428" s="172" t="s">
        <v>1151</v>
      </c>
      <c r="C428" s="172" t="s">
        <v>1660</v>
      </c>
      <c r="D428" s="93" t="s">
        <v>1297</v>
      </c>
      <c r="E428" s="93" t="s">
        <v>1162</v>
      </c>
      <c r="F428" s="172">
        <v>1</v>
      </c>
      <c r="G428" s="173" t="s">
        <v>1163</v>
      </c>
    </row>
    <row r="429" spans="1:7" x14ac:dyDescent="0.25">
      <c r="A429" s="172">
        <v>419</v>
      </c>
      <c r="B429" s="172" t="s">
        <v>1151</v>
      </c>
      <c r="C429" s="172" t="s">
        <v>1661</v>
      </c>
      <c r="D429" s="93" t="s">
        <v>1297</v>
      </c>
      <c r="E429" s="93" t="s">
        <v>990</v>
      </c>
      <c r="F429" s="172">
        <v>10</v>
      </c>
      <c r="G429" s="173" t="s">
        <v>989</v>
      </c>
    </row>
    <row r="430" spans="1:7" x14ac:dyDescent="0.25">
      <c r="A430" s="172">
        <v>420</v>
      </c>
      <c r="B430" s="172" t="s">
        <v>1151</v>
      </c>
      <c r="C430" s="172" t="s">
        <v>1662</v>
      </c>
      <c r="D430" s="93" t="s">
        <v>1297</v>
      </c>
      <c r="E430" s="93" t="s">
        <v>991</v>
      </c>
      <c r="F430" s="172">
        <v>10</v>
      </c>
      <c r="G430" s="173" t="s">
        <v>1075</v>
      </c>
    </row>
    <row r="431" spans="1:7" x14ac:dyDescent="0.25">
      <c r="A431" s="172">
        <v>421</v>
      </c>
      <c r="B431" s="172" t="s">
        <v>1164</v>
      </c>
      <c r="C431" s="172" t="s">
        <v>1663</v>
      </c>
      <c r="D431" s="93" t="s">
        <v>1401</v>
      </c>
      <c r="E431" s="93" t="s">
        <v>1013</v>
      </c>
      <c r="F431" s="172">
        <v>10</v>
      </c>
      <c r="G431" s="173" t="s">
        <v>1015</v>
      </c>
    </row>
    <row r="432" spans="1:7" x14ac:dyDescent="0.25">
      <c r="A432" s="172">
        <v>422</v>
      </c>
      <c r="B432" s="172" t="s">
        <v>1164</v>
      </c>
      <c r="C432" s="172" t="s">
        <v>1664</v>
      </c>
      <c r="D432" s="93" t="s">
        <v>1401</v>
      </c>
      <c r="E432" s="93" t="s">
        <v>1068</v>
      </c>
      <c r="F432" s="172">
        <v>10</v>
      </c>
      <c r="G432" s="173" t="s">
        <v>996</v>
      </c>
    </row>
    <row r="433" spans="1:7" x14ac:dyDescent="0.25">
      <c r="A433" s="172">
        <v>423</v>
      </c>
      <c r="B433" s="172" t="s">
        <v>1164</v>
      </c>
      <c r="C433" s="172" t="s">
        <v>1665</v>
      </c>
      <c r="D433" s="93" t="s">
        <v>1331</v>
      </c>
      <c r="E433" s="93" t="s">
        <v>1148</v>
      </c>
      <c r="F433" s="172">
        <v>1</v>
      </c>
      <c r="G433" s="173" t="s">
        <v>1149</v>
      </c>
    </row>
    <row r="434" spans="1:7" x14ac:dyDescent="0.25">
      <c r="A434" s="172">
        <v>424</v>
      </c>
      <c r="B434" s="172" t="s">
        <v>1164</v>
      </c>
      <c r="C434" s="172" t="s">
        <v>1666</v>
      </c>
      <c r="D434" s="93" t="s">
        <v>1331</v>
      </c>
      <c r="E434" s="93" t="s">
        <v>1033</v>
      </c>
      <c r="F434" s="172">
        <v>10</v>
      </c>
      <c r="G434" s="173" t="s">
        <v>989</v>
      </c>
    </row>
    <row r="435" spans="1:7" x14ac:dyDescent="0.25">
      <c r="A435" s="172">
        <v>425</v>
      </c>
      <c r="B435" s="172" t="s">
        <v>1164</v>
      </c>
      <c r="C435" s="172" t="s">
        <v>1667</v>
      </c>
      <c r="D435" s="93" t="s">
        <v>1331</v>
      </c>
      <c r="E435" s="93" t="s">
        <v>1070</v>
      </c>
      <c r="F435" s="172">
        <v>10</v>
      </c>
      <c r="G435" s="173" t="s">
        <v>1071</v>
      </c>
    </row>
    <row r="436" spans="1:7" x14ac:dyDescent="0.25">
      <c r="A436" s="172">
        <v>426</v>
      </c>
      <c r="B436" s="172" t="s">
        <v>1164</v>
      </c>
      <c r="C436" s="172" t="s">
        <v>1668</v>
      </c>
      <c r="D436" s="93" t="s">
        <v>1331</v>
      </c>
      <c r="E436" s="93" t="s">
        <v>1148</v>
      </c>
      <c r="F436" s="172">
        <v>1</v>
      </c>
      <c r="G436" s="173" t="s">
        <v>1149</v>
      </c>
    </row>
    <row r="437" spans="1:7" x14ac:dyDescent="0.25">
      <c r="A437" s="172">
        <v>427</v>
      </c>
      <c r="B437" s="172" t="s">
        <v>1164</v>
      </c>
      <c r="C437" s="172" t="s">
        <v>1669</v>
      </c>
      <c r="D437" s="93" t="s">
        <v>1331</v>
      </c>
      <c r="E437" s="93" t="s">
        <v>1068</v>
      </c>
      <c r="F437" s="172">
        <v>10</v>
      </c>
      <c r="G437" s="173" t="s">
        <v>996</v>
      </c>
    </row>
    <row r="438" spans="1:7" x14ac:dyDescent="0.25">
      <c r="A438" s="172">
        <v>428</v>
      </c>
      <c r="B438" s="172" t="s">
        <v>1164</v>
      </c>
      <c r="C438" s="172" t="s">
        <v>1670</v>
      </c>
      <c r="D438" s="93" t="s">
        <v>1331</v>
      </c>
      <c r="E438" s="93" t="s">
        <v>1070</v>
      </c>
      <c r="F438" s="172">
        <v>10</v>
      </c>
      <c r="G438" s="173" t="s">
        <v>1071</v>
      </c>
    </row>
    <row r="439" spans="1:7" x14ac:dyDescent="0.25">
      <c r="A439" s="172">
        <v>429</v>
      </c>
      <c r="B439" s="172" t="s">
        <v>1164</v>
      </c>
      <c r="C439" s="172" t="s">
        <v>1671</v>
      </c>
      <c r="D439" s="93" t="s">
        <v>1259</v>
      </c>
      <c r="E439" s="93" t="s">
        <v>998</v>
      </c>
      <c r="F439" s="172">
        <v>10</v>
      </c>
      <c r="G439" s="173" t="s">
        <v>1000</v>
      </c>
    </row>
    <row r="440" spans="1:7" x14ac:dyDescent="0.25">
      <c r="A440" s="172">
        <v>430</v>
      </c>
      <c r="B440" s="172" t="s">
        <v>1164</v>
      </c>
      <c r="C440" s="172" t="s">
        <v>1672</v>
      </c>
      <c r="D440" s="93" t="s">
        <v>1401</v>
      </c>
      <c r="E440" s="93" t="s">
        <v>1116</v>
      </c>
      <c r="F440" s="172">
        <v>10</v>
      </c>
      <c r="G440" s="173" t="s">
        <v>1012</v>
      </c>
    </row>
    <row r="441" spans="1:7" x14ac:dyDescent="0.25">
      <c r="A441" s="172">
        <v>431</v>
      </c>
      <c r="B441" s="172" t="s">
        <v>1164</v>
      </c>
      <c r="C441" s="172" t="s">
        <v>1673</v>
      </c>
      <c r="D441" s="93" t="s">
        <v>1401</v>
      </c>
      <c r="E441" s="93" t="s">
        <v>1056</v>
      </c>
      <c r="F441" s="172">
        <v>10</v>
      </c>
      <c r="G441" s="173" t="s">
        <v>1012</v>
      </c>
    </row>
    <row r="442" spans="1:7" x14ac:dyDescent="0.25">
      <c r="A442" s="172">
        <v>432</v>
      </c>
      <c r="B442" s="172" t="s">
        <v>1164</v>
      </c>
      <c r="C442" s="172" t="s">
        <v>1674</v>
      </c>
      <c r="D442" s="93" t="s">
        <v>1401</v>
      </c>
      <c r="E442" s="93" t="s">
        <v>990</v>
      </c>
      <c r="F442" s="172">
        <v>10</v>
      </c>
      <c r="G442" s="173" t="s">
        <v>989</v>
      </c>
    </row>
    <row r="443" spans="1:7" x14ac:dyDescent="0.25">
      <c r="A443" s="172">
        <v>433</v>
      </c>
      <c r="B443" s="172" t="s">
        <v>1164</v>
      </c>
      <c r="C443" s="172" t="s">
        <v>1675</v>
      </c>
      <c r="D443" s="93" t="s">
        <v>1401</v>
      </c>
      <c r="E443" s="93" t="s">
        <v>991</v>
      </c>
      <c r="F443" s="172">
        <v>6</v>
      </c>
      <c r="G443" s="173" t="s">
        <v>1165</v>
      </c>
    </row>
    <row r="444" spans="1:7" x14ac:dyDescent="0.25">
      <c r="A444" s="172">
        <v>434</v>
      </c>
      <c r="B444" s="172" t="s">
        <v>1164</v>
      </c>
      <c r="C444" s="172" t="s">
        <v>1676</v>
      </c>
      <c r="D444" s="93" t="s">
        <v>1401</v>
      </c>
      <c r="E444" s="93" t="s">
        <v>302</v>
      </c>
      <c r="F444" s="172">
        <v>10</v>
      </c>
      <c r="G444" s="173" t="s">
        <v>1010</v>
      </c>
    </row>
    <row r="445" spans="1:7" x14ac:dyDescent="0.25">
      <c r="A445" s="172">
        <v>435</v>
      </c>
      <c r="B445" s="172" t="s">
        <v>1164</v>
      </c>
      <c r="C445" s="172" t="s">
        <v>1677</v>
      </c>
      <c r="D445" s="93" t="s">
        <v>1401</v>
      </c>
      <c r="E445" s="93" t="s">
        <v>1152</v>
      </c>
      <c r="F445" s="172">
        <v>1</v>
      </c>
      <c r="G445" s="173" t="s">
        <v>1096</v>
      </c>
    </row>
    <row r="446" spans="1:7" x14ac:dyDescent="0.25">
      <c r="A446" s="172">
        <v>436</v>
      </c>
      <c r="B446" s="172" t="s">
        <v>1164</v>
      </c>
      <c r="C446" s="172" t="s">
        <v>1678</v>
      </c>
      <c r="D446" s="93" t="s">
        <v>1331</v>
      </c>
      <c r="E446" s="93" t="s">
        <v>1148</v>
      </c>
      <c r="F446" s="172">
        <v>1</v>
      </c>
      <c r="G446" s="173" t="s">
        <v>1149</v>
      </c>
    </row>
    <row r="447" spans="1:7" x14ac:dyDescent="0.25">
      <c r="A447" s="172">
        <v>437</v>
      </c>
      <c r="B447" s="172" t="s">
        <v>1164</v>
      </c>
      <c r="C447" s="172" t="s">
        <v>1679</v>
      </c>
      <c r="D447" s="93" t="s">
        <v>1331</v>
      </c>
      <c r="E447" s="93" t="s">
        <v>990</v>
      </c>
      <c r="F447" s="172">
        <v>10</v>
      </c>
      <c r="G447" s="173" t="s">
        <v>989</v>
      </c>
    </row>
    <row r="448" spans="1:7" x14ac:dyDescent="0.25">
      <c r="A448" s="172">
        <v>438</v>
      </c>
      <c r="B448" s="172" t="s">
        <v>1164</v>
      </c>
      <c r="C448" s="172" t="s">
        <v>1680</v>
      </c>
      <c r="D448" s="93" t="s">
        <v>1259</v>
      </c>
      <c r="E448" s="93" t="s">
        <v>990</v>
      </c>
      <c r="F448" s="172">
        <v>10</v>
      </c>
      <c r="G448" s="173" t="s">
        <v>989</v>
      </c>
    </row>
    <row r="449" spans="1:7" x14ac:dyDescent="0.25">
      <c r="A449" s="172">
        <v>439</v>
      </c>
      <c r="B449" s="172" t="s">
        <v>1164</v>
      </c>
      <c r="C449" s="172" t="s">
        <v>1681</v>
      </c>
      <c r="D449" s="93" t="s">
        <v>1259</v>
      </c>
      <c r="E449" s="93" t="s">
        <v>1101</v>
      </c>
      <c r="F449" s="172">
        <v>15</v>
      </c>
      <c r="G449" s="173" t="s">
        <v>1012</v>
      </c>
    </row>
    <row r="450" spans="1:7" x14ac:dyDescent="0.25">
      <c r="A450" s="172">
        <v>440</v>
      </c>
      <c r="B450" s="172" t="s">
        <v>1164</v>
      </c>
      <c r="C450" s="172" t="s">
        <v>1682</v>
      </c>
      <c r="D450" s="93" t="s">
        <v>1401</v>
      </c>
      <c r="E450" s="93" t="s">
        <v>1056</v>
      </c>
      <c r="F450" s="172">
        <v>10</v>
      </c>
      <c r="G450" s="173" t="s">
        <v>1012</v>
      </c>
    </row>
    <row r="451" spans="1:7" x14ac:dyDescent="0.25">
      <c r="A451" s="172">
        <v>441</v>
      </c>
      <c r="B451" s="172" t="s">
        <v>1164</v>
      </c>
      <c r="C451" s="172" t="s">
        <v>1683</v>
      </c>
      <c r="D451" s="93" t="s">
        <v>1401</v>
      </c>
      <c r="E451" s="93" t="s">
        <v>1116</v>
      </c>
      <c r="F451" s="172">
        <v>10</v>
      </c>
      <c r="G451" s="173" t="s">
        <v>1012</v>
      </c>
    </row>
    <row r="452" spans="1:7" x14ac:dyDescent="0.25">
      <c r="A452" s="172">
        <v>442</v>
      </c>
      <c r="B452" s="172" t="s">
        <v>1164</v>
      </c>
      <c r="C452" s="172" t="s">
        <v>1684</v>
      </c>
      <c r="D452" s="93" t="s">
        <v>1401</v>
      </c>
      <c r="E452" s="93" t="s">
        <v>1068</v>
      </c>
      <c r="F452" s="172">
        <v>10</v>
      </c>
      <c r="G452" s="173" t="s">
        <v>996</v>
      </c>
    </row>
    <row r="453" spans="1:7" x14ac:dyDescent="0.25">
      <c r="A453" s="172">
        <v>443</v>
      </c>
      <c r="B453" s="172" t="s">
        <v>1164</v>
      </c>
      <c r="C453" s="172" t="s">
        <v>1685</v>
      </c>
      <c r="D453" s="93" t="s">
        <v>1401</v>
      </c>
      <c r="E453" s="93" t="s">
        <v>1166</v>
      </c>
      <c r="F453" s="172">
        <v>1</v>
      </c>
      <c r="G453" s="173" t="s">
        <v>1167</v>
      </c>
    </row>
    <row r="454" spans="1:7" x14ac:dyDescent="0.25">
      <c r="A454" s="172">
        <v>444</v>
      </c>
      <c r="B454" s="172" t="s">
        <v>1164</v>
      </c>
      <c r="C454" s="172" t="s">
        <v>1686</v>
      </c>
      <c r="D454" s="93" t="s">
        <v>1401</v>
      </c>
      <c r="E454" s="93" t="s">
        <v>1038</v>
      </c>
      <c r="F454" s="172">
        <v>10</v>
      </c>
      <c r="G454" s="173" t="s">
        <v>1040</v>
      </c>
    </row>
    <row r="455" spans="1:7" x14ac:dyDescent="0.25">
      <c r="A455" s="172">
        <v>445</v>
      </c>
      <c r="B455" s="172" t="s">
        <v>1164</v>
      </c>
      <c r="C455" s="172" t="s">
        <v>1687</v>
      </c>
      <c r="D455" s="93" t="s">
        <v>1401</v>
      </c>
      <c r="E455" s="93" t="s">
        <v>1116</v>
      </c>
      <c r="F455" s="172">
        <v>10</v>
      </c>
      <c r="G455" s="173" t="s">
        <v>1012</v>
      </c>
    </row>
    <row r="456" spans="1:7" x14ac:dyDescent="0.25">
      <c r="A456" s="172">
        <v>446</v>
      </c>
      <c r="B456" s="172" t="s">
        <v>1164</v>
      </c>
      <c r="C456" s="172" t="s">
        <v>1688</v>
      </c>
      <c r="D456" s="93" t="s">
        <v>1401</v>
      </c>
      <c r="E456" s="93" t="s">
        <v>994</v>
      </c>
      <c r="F456" s="172">
        <v>10</v>
      </c>
      <c r="G456" s="173" t="s">
        <v>996</v>
      </c>
    </row>
    <row r="457" spans="1:7" x14ac:dyDescent="0.25">
      <c r="A457" s="172">
        <v>447</v>
      </c>
      <c r="B457" s="172" t="s">
        <v>1164</v>
      </c>
      <c r="C457" s="172" t="s">
        <v>1689</v>
      </c>
      <c r="D457" s="93" t="s">
        <v>1401</v>
      </c>
      <c r="E457" s="93" t="s">
        <v>1068</v>
      </c>
      <c r="F457" s="172">
        <v>10</v>
      </c>
      <c r="G457" s="173" t="s">
        <v>996</v>
      </c>
    </row>
    <row r="458" spans="1:7" x14ac:dyDescent="0.25">
      <c r="A458" s="172">
        <v>448</v>
      </c>
      <c r="B458" s="172" t="s">
        <v>1164</v>
      </c>
      <c r="C458" s="172" t="s">
        <v>1690</v>
      </c>
      <c r="D458" s="93" t="s">
        <v>1401</v>
      </c>
      <c r="E458" s="93" t="s">
        <v>1168</v>
      </c>
      <c r="F458" s="172">
        <v>1</v>
      </c>
      <c r="G458" s="173" t="s">
        <v>1169</v>
      </c>
    </row>
    <row r="459" spans="1:7" x14ac:dyDescent="0.25">
      <c r="A459" s="172">
        <v>449</v>
      </c>
      <c r="B459" s="172" t="s">
        <v>1164</v>
      </c>
      <c r="C459" s="172" t="s">
        <v>1691</v>
      </c>
      <c r="D459" s="93" t="s">
        <v>1401</v>
      </c>
      <c r="E459" s="93" t="s">
        <v>1166</v>
      </c>
      <c r="F459" s="172">
        <v>1</v>
      </c>
      <c r="G459" s="173" t="s">
        <v>1167</v>
      </c>
    </row>
    <row r="460" spans="1:7" x14ac:dyDescent="0.25">
      <c r="A460" s="172">
        <v>450</v>
      </c>
      <c r="B460" s="172" t="s">
        <v>1164</v>
      </c>
      <c r="C460" s="172" t="s">
        <v>1692</v>
      </c>
      <c r="D460" s="93" t="s">
        <v>1401</v>
      </c>
      <c r="E460" s="93" t="s">
        <v>1170</v>
      </c>
      <c r="F460" s="172">
        <v>1</v>
      </c>
      <c r="G460" s="173" t="s">
        <v>1076</v>
      </c>
    </row>
    <row r="461" spans="1:7" x14ac:dyDescent="0.25">
      <c r="A461" s="172">
        <v>451</v>
      </c>
      <c r="B461" s="172" t="s">
        <v>1164</v>
      </c>
      <c r="C461" s="172" t="s">
        <v>1693</v>
      </c>
      <c r="D461" s="93" t="s">
        <v>1401</v>
      </c>
      <c r="E461" s="93" t="s">
        <v>1028</v>
      </c>
      <c r="F461" s="172">
        <v>1</v>
      </c>
      <c r="G461" s="173" t="s">
        <v>1171</v>
      </c>
    </row>
    <row r="462" spans="1:7" x14ac:dyDescent="0.25">
      <c r="A462" s="172">
        <v>452</v>
      </c>
      <c r="B462" s="172" t="s">
        <v>1164</v>
      </c>
      <c r="C462" s="172" t="s">
        <v>1694</v>
      </c>
      <c r="D462" s="93" t="s">
        <v>1259</v>
      </c>
      <c r="E462" s="93" t="s">
        <v>1045</v>
      </c>
      <c r="F462" s="172">
        <v>1</v>
      </c>
      <c r="G462" s="173" t="s">
        <v>1017</v>
      </c>
    </row>
    <row r="463" spans="1:7" x14ac:dyDescent="0.25">
      <c r="A463" s="172">
        <v>453</v>
      </c>
      <c r="B463" s="172" t="s">
        <v>1164</v>
      </c>
      <c r="C463" s="172" t="s">
        <v>1695</v>
      </c>
      <c r="D463" s="93" t="s">
        <v>1259</v>
      </c>
      <c r="E463" s="93" t="s">
        <v>1030</v>
      </c>
      <c r="F463" s="172">
        <v>10</v>
      </c>
      <c r="G463" s="173" t="s">
        <v>1172</v>
      </c>
    </row>
    <row r="464" spans="1:7" x14ac:dyDescent="0.25">
      <c r="A464" s="172">
        <v>454</v>
      </c>
      <c r="B464" s="172" t="s">
        <v>1164</v>
      </c>
      <c r="C464" s="172" t="s">
        <v>1696</v>
      </c>
      <c r="D464" s="93" t="s">
        <v>1259</v>
      </c>
      <c r="E464" s="93" t="s">
        <v>1097</v>
      </c>
      <c r="F464" s="172">
        <v>10</v>
      </c>
      <c r="G464" s="173" t="s">
        <v>989</v>
      </c>
    </row>
    <row r="465" spans="1:7" x14ac:dyDescent="0.25">
      <c r="A465" s="172">
        <v>455</v>
      </c>
      <c r="B465" s="172" t="s">
        <v>1164</v>
      </c>
      <c r="C465" s="172" t="s">
        <v>1697</v>
      </c>
      <c r="D465" s="93" t="s">
        <v>1259</v>
      </c>
      <c r="E465" s="93" t="s">
        <v>1001</v>
      </c>
      <c r="F465" s="172">
        <v>15</v>
      </c>
      <c r="G465" s="173" t="s">
        <v>1055</v>
      </c>
    </row>
    <row r="466" spans="1:7" x14ac:dyDescent="0.25">
      <c r="A466" s="172">
        <v>456</v>
      </c>
      <c r="B466" s="172" t="s">
        <v>1164</v>
      </c>
      <c r="C466" s="172" t="s">
        <v>1698</v>
      </c>
      <c r="D466" s="93" t="s">
        <v>1401</v>
      </c>
      <c r="E466" s="93" t="s">
        <v>1038</v>
      </c>
      <c r="F466" s="172">
        <v>5</v>
      </c>
      <c r="G466" s="173" t="s">
        <v>989</v>
      </c>
    </row>
    <row r="467" spans="1:7" x14ac:dyDescent="0.25">
      <c r="A467" s="172">
        <v>457</v>
      </c>
      <c r="B467" s="172" t="s">
        <v>1164</v>
      </c>
      <c r="C467" s="172" t="s">
        <v>1699</v>
      </c>
      <c r="D467" s="93" t="s">
        <v>1401</v>
      </c>
      <c r="E467" s="93" t="s">
        <v>1038</v>
      </c>
      <c r="F467" s="172">
        <v>5</v>
      </c>
      <c r="G467" s="173" t="s">
        <v>982</v>
      </c>
    </row>
    <row r="468" spans="1:7" x14ac:dyDescent="0.25">
      <c r="A468" s="172">
        <v>458</v>
      </c>
      <c r="B468" s="172" t="s">
        <v>1164</v>
      </c>
      <c r="C468" s="172" t="s">
        <v>1700</v>
      </c>
      <c r="D468" s="93" t="s">
        <v>1401</v>
      </c>
      <c r="E468" s="93" t="s">
        <v>994</v>
      </c>
      <c r="F468" s="172">
        <v>10</v>
      </c>
      <c r="G468" s="173" t="s">
        <v>996</v>
      </c>
    </row>
    <row r="469" spans="1:7" x14ac:dyDescent="0.25">
      <c r="A469" s="172">
        <v>459</v>
      </c>
      <c r="B469" s="172" t="s">
        <v>1164</v>
      </c>
      <c r="C469" s="172" t="s">
        <v>1701</v>
      </c>
      <c r="D469" s="93" t="s">
        <v>1401</v>
      </c>
      <c r="E469" s="93" t="s">
        <v>997</v>
      </c>
      <c r="F469" s="172">
        <v>15</v>
      </c>
      <c r="G469" s="173" t="s">
        <v>1055</v>
      </c>
    </row>
    <row r="470" spans="1:7" x14ac:dyDescent="0.25">
      <c r="A470" s="172">
        <v>460</v>
      </c>
      <c r="B470" s="172" t="s">
        <v>1164</v>
      </c>
      <c r="C470" s="172" t="s">
        <v>1702</v>
      </c>
      <c r="D470" s="93" t="s">
        <v>1401</v>
      </c>
      <c r="E470" s="93" t="s">
        <v>1033</v>
      </c>
      <c r="F470" s="172">
        <v>15</v>
      </c>
      <c r="G470" s="173" t="s">
        <v>1012</v>
      </c>
    </row>
    <row r="471" spans="1:7" x14ac:dyDescent="0.25">
      <c r="A471" s="172">
        <v>461</v>
      </c>
      <c r="B471" s="172" t="s">
        <v>1164</v>
      </c>
      <c r="C471" s="172" t="s">
        <v>1703</v>
      </c>
      <c r="D471" s="93" t="s">
        <v>1401</v>
      </c>
      <c r="E471" s="93" t="s">
        <v>1001</v>
      </c>
      <c r="F471" s="172">
        <v>30</v>
      </c>
      <c r="G471" s="173" t="s">
        <v>1002</v>
      </c>
    </row>
    <row r="472" spans="1:7" x14ac:dyDescent="0.25">
      <c r="A472" s="172">
        <v>462</v>
      </c>
      <c r="B472" s="172" t="s">
        <v>1164</v>
      </c>
      <c r="C472" s="172" t="s">
        <v>1704</v>
      </c>
      <c r="D472" s="93" t="s">
        <v>1401</v>
      </c>
      <c r="E472" s="93" t="s">
        <v>1030</v>
      </c>
      <c r="F472" s="172">
        <v>10</v>
      </c>
      <c r="G472" s="173" t="s">
        <v>1172</v>
      </c>
    </row>
    <row r="473" spans="1:7" x14ac:dyDescent="0.25">
      <c r="A473" s="172">
        <v>463</v>
      </c>
      <c r="B473" s="172" t="s">
        <v>1164</v>
      </c>
      <c r="C473" s="172" t="s">
        <v>1705</v>
      </c>
      <c r="D473" s="93" t="s">
        <v>1401</v>
      </c>
      <c r="E473" s="93" t="s">
        <v>1013</v>
      </c>
      <c r="F473" s="172">
        <v>10</v>
      </c>
      <c r="G473" s="173" t="s">
        <v>1015</v>
      </c>
    </row>
    <row r="474" spans="1:7" x14ac:dyDescent="0.25">
      <c r="A474" s="172">
        <v>464</v>
      </c>
      <c r="B474" s="172" t="s">
        <v>1164</v>
      </c>
      <c r="C474" s="172" t="s">
        <v>1706</v>
      </c>
      <c r="D474" s="93" t="s">
        <v>1401</v>
      </c>
      <c r="E474" s="93" t="s">
        <v>1019</v>
      </c>
      <c r="F474" s="172">
        <v>12</v>
      </c>
      <c r="G474" s="173" t="s">
        <v>1173</v>
      </c>
    </row>
    <row r="475" spans="1:7" x14ac:dyDescent="0.25">
      <c r="A475" s="172">
        <v>465</v>
      </c>
      <c r="B475" s="172" t="s">
        <v>1164</v>
      </c>
      <c r="C475" s="172" t="s">
        <v>1707</v>
      </c>
      <c r="D475" s="93" t="s">
        <v>1401</v>
      </c>
      <c r="E475" s="93" t="s">
        <v>1019</v>
      </c>
      <c r="F475" s="172">
        <v>18</v>
      </c>
      <c r="G475" s="173" t="s">
        <v>1061</v>
      </c>
    </row>
    <row r="476" spans="1:7" x14ac:dyDescent="0.25">
      <c r="A476" s="172">
        <v>466</v>
      </c>
      <c r="B476" s="172" t="s">
        <v>1164</v>
      </c>
      <c r="C476" s="172" t="s">
        <v>1708</v>
      </c>
      <c r="D476" s="93" t="s">
        <v>1401</v>
      </c>
      <c r="E476" s="93" t="s">
        <v>1105</v>
      </c>
      <c r="F476" s="172">
        <v>20</v>
      </c>
      <c r="G476" s="173" t="s">
        <v>1139</v>
      </c>
    </row>
    <row r="477" spans="1:7" x14ac:dyDescent="0.25">
      <c r="A477" s="172">
        <v>467</v>
      </c>
      <c r="B477" s="172" t="s">
        <v>1164</v>
      </c>
      <c r="C477" s="172" t="s">
        <v>1709</v>
      </c>
      <c r="D477" s="93" t="s">
        <v>1401</v>
      </c>
      <c r="E477" s="93" t="s">
        <v>1001</v>
      </c>
      <c r="F477" s="172">
        <v>30</v>
      </c>
      <c r="G477" s="173" t="s">
        <v>1002</v>
      </c>
    </row>
    <row r="478" spans="1:7" x14ac:dyDescent="0.25">
      <c r="A478" s="172">
        <v>468</v>
      </c>
      <c r="B478" s="172" t="s">
        <v>1164</v>
      </c>
      <c r="C478" s="172" t="s">
        <v>1710</v>
      </c>
      <c r="D478" s="93" t="s">
        <v>1401</v>
      </c>
      <c r="E478" s="93" t="s">
        <v>1030</v>
      </c>
      <c r="F478" s="172">
        <v>10</v>
      </c>
      <c r="G478" s="173" t="s">
        <v>1172</v>
      </c>
    </row>
    <row r="479" spans="1:7" x14ac:dyDescent="0.25">
      <c r="A479" s="172">
        <v>469</v>
      </c>
      <c r="B479" s="172" t="s">
        <v>1164</v>
      </c>
      <c r="C479" s="172" t="s">
        <v>1711</v>
      </c>
      <c r="D479" s="93" t="s">
        <v>1401</v>
      </c>
      <c r="E479" s="93" t="s">
        <v>1021</v>
      </c>
      <c r="F479" s="172">
        <v>30</v>
      </c>
      <c r="G479" s="173" t="s">
        <v>1010</v>
      </c>
    </row>
    <row r="480" spans="1:7" x14ac:dyDescent="0.25">
      <c r="A480" s="172">
        <v>470</v>
      </c>
      <c r="B480" s="172" t="s">
        <v>1164</v>
      </c>
      <c r="C480" s="172" t="s">
        <v>1712</v>
      </c>
      <c r="D480" s="93" t="s">
        <v>1259</v>
      </c>
      <c r="E480" s="93" t="s">
        <v>1013</v>
      </c>
      <c r="F480" s="172">
        <v>10</v>
      </c>
      <c r="G480" s="173" t="s">
        <v>1015</v>
      </c>
    </row>
    <row r="481" spans="1:7" x14ac:dyDescent="0.25">
      <c r="A481" s="172">
        <v>471</v>
      </c>
      <c r="B481" s="172" t="s">
        <v>1164</v>
      </c>
      <c r="C481" s="172" t="s">
        <v>1713</v>
      </c>
      <c r="D481" s="93" t="s">
        <v>1401</v>
      </c>
      <c r="E481" s="93" t="s">
        <v>1174</v>
      </c>
      <c r="F481" s="172">
        <v>1</v>
      </c>
      <c r="G481" s="173" t="s">
        <v>1175</v>
      </c>
    </row>
    <row r="482" spans="1:7" x14ac:dyDescent="0.25">
      <c r="A482" s="172">
        <v>472</v>
      </c>
      <c r="B482" s="172" t="s">
        <v>1164</v>
      </c>
      <c r="C482" s="172" t="s">
        <v>1714</v>
      </c>
      <c r="D482" s="93" t="s">
        <v>1401</v>
      </c>
      <c r="E482" s="93" t="s">
        <v>1068</v>
      </c>
      <c r="F482" s="172">
        <v>10</v>
      </c>
      <c r="G482" s="173" t="s">
        <v>996</v>
      </c>
    </row>
    <row r="483" spans="1:7" x14ac:dyDescent="0.25">
      <c r="A483" s="172">
        <v>473</v>
      </c>
      <c r="B483" s="172" t="s">
        <v>1164</v>
      </c>
      <c r="C483" s="172" t="s">
        <v>1715</v>
      </c>
      <c r="D483" s="93" t="s">
        <v>1401</v>
      </c>
      <c r="E483" s="93" t="s">
        <v>1068</v>
      </c>
      <c r="F483" s="172">
        <v>10</v>
      </c>
      <c r="G483" s="173" t="s">
        <v>996</v>
      </c>
    </row>
    <row r="484" spans="1:7" x14ac:dyDescent="0.25">
      <c r="A484" s="172">
        <v>474</v>
      </c>
      <c r="B484" s="172" t="s">
        <v>1164</v>
      </c>
      <c r="C484" s="172" t="s">
        <v>1716</v>
      </c>
      <c r="D484" s="93" t="s">
        <v>1401</v>
      </c>
      <c r="E484" s="93" t="s">
        <v>1116</v>
      </c>
      <c r="F484" s="172">
        <v>10</v>
      </c>
      <c r="G484" s="173" t="s">
        <v>1012</v>
      </c>
    </row>
    <row r="485" spans="1:7" x14ac:dyDescent="0.25">
      <c r="A485" s="172">
        <v>475</v>
      </c>
      <c r="B485" s="172" t="s">
        <v>1164</v>
      </c>
      <c r="C485" s="172" t="s">
        <v>1717</v>
      </c>
      <c r="D485" s="93" t="s">
        <v>1401</v>
      </c>
      <c r="E485" s="93" t="s">
        <v>1037</v>
      </c>
      <c r="F485" s="172">
        <v>10</v>
      </c>
      <c r="G485" s="173" t="s">
        <v>1010</v>
      </c>
    </row>
    <row r="486" spans="1:7" x14ac:dyDescent="0.25">
      <c r="A486" s="172">
        <v>476</v>
      </c>
      <c r="B486" s="172" t="s">
        <v>1164</v>
      </c>
      <c r="C486" s="172" t="s">
        <v>1718</v>
      </c>
      <c r="D486" s="93" t="s">
        <v>1401</v>
      </c>
      <c r="E486" s="93" t="s">
        <v>1018</v>
      </c>
      <c r="F486" s="172">
        <v>10</v>
      </c>
      <c r="G486" s="173" t="s">
        <v>996</v>
      </c>
    </row>
    <row r="487" spans="1:7" x14ac:dyDescent="0.25">
      <c r="A487" s="172">
        <v>477</v>
      </c>
      <c r="B487" s="172" t="s">
        <v>1164</v>
      </c>
      <c r="C487" s="172" t="s">
        <v>1719</v>
      </c>
      <c r="D487" s="93" t="s">
        <v>1401</v>
      </c>
      <c r="E487" s="93" t="s">
        <v>1068</v>
      </c>
      <c r="F487" s="172">
        <v>10</v>
      </c>
      <c r="G487" s="173" t="s">
        <v>996</v>
      </c>
    </row>
    <row r="488" spans="1:7" x14ac:dyDescent="0.25">
      <c r="A488" s="172">
        <v>478</v>
      </c>
      <c r="B488" s="172" t="s">
        <v>1164</v>
      </c>
      <c r="C488" s="172" t="s">
        <v>1720</v>
      </c>
      <c r="D488" s="93" t="s">
        <v>1401</v>
      </c>
      <c r="E488" s="93" t="s">
        <v>1016</v>
      </c>
      <c r="F488" s="172">
        <v>10</v>
      </c>
      <c r="G488" s="173" t="s">
        <v>1017</v>
      </c>
    </row>
    <row r="489" spans="1:7" x14ac:dyDescent="0.25">
      <c r="A489" s="172">
        <v>479</v>
      </c>
      <c r="B489" s="172" t="s">
        <v>1164</v>
      </c>
      <c r="C489" s="172" t="s">
        <v>1721</v>
      </c>
      <c r="D489" s="93" t="s">
        <v>1401</v>
      </c>
      <c r="E489" s="93" t="s">
        <v>778</v>
      </c>
      <c r="F489" s="172">
        <v>10</v>
      </c>
      <c r="G489" s="173" t="s">
        <v>1002</v>
      </c>
    </row>
    <row r="490" spans="1:7" x14ac:dyDescent="0.25">
      <c r="A490" s="172">
        <v>480</v>
      </c>
      <c r="B490" s="172" t="s">
        <v>1164</v>
      </c>
      <c r="C490" s="172" t="s">
        <v>1722</v>
      </c>
      <c r="D490" s="93" t="s">
        <v>1401</v>
      </c>
      <c r="E490" s="93" t="s">
        <v>1080</v>
      </c>
      <c r="F490" s="172">
        <v>10</v>
      </c>
      <c r="G490" s="173" t="s">
        <v>996</v>
      </c>
    </row>
    <row r="491" spans="1:7" x14ac:dyDescent="0.25">
      <c r="A491" s="172">
        <v>481</v>
      </c>
      <c r="B491" s="172" t="s">
        <v>1164</v>
      </c>
      <c r="C491" s="172" t="s">
        <v>1723</v>
      </c>
      <c r="D491" s="93" t="s">
        <v>1401</v>
      </c>
      <c r="E491" s="93" t="s">
        <v>1016</v>
      </c>
      <c r="F491" s="172">
        <v>10</v>
      </c>
      <c r="G491" s="173" t="s">
        <v>1017</v>
      </c>
    </row>
    <row r="492" spans="1:7" x14ac:dyDescent="0.25">
      <c r="A492" s="172">
        <v>482</v>
      </c>
      <c r="B492" s="172" t="s">
        <v>1164</v>
      </c>
      <c r="C492" s="172" t="s">
        <v>1724</v>
      </c>
      <c r="D492" s="93" t="s">
        <v>1401</v>
      </c>
      <c r="E492" s="93" t="s">
        <v>1176</v>
      </c>
      <c r="F492" s="172">
        <v>10</v>
      </c>
      <c r="G492" s="173" t="s">
        <v>1177</v>
      </c>
    </row>
    <row r="493" spans="1:7" x14ac:dyDescent="0.25">
      <c r="A493" s="172">
        <v>483</v>
      </c>
      <c r="B493" s="172" t="s">
        <v>1164</v>
      </c>
      <c r="C493" s="172" t="s">
        <v>1725</v>
      </c>
      <c r="D493" s="93" t="s">
        <v>1401</v>
      </c>
      <c r="E493" s="93" t="s">
        <v>1041</v>
      </c>
      <c r="F493" s="172">
        <v>1</v>
      </c>
      <c r="G493" s="173" t="s">
        <v>1042</v>
      </c>
    </row>
    <row r="494" spans="1:7" x14ac:dyDescent="0.25">
      <c r="A494" s="172">
        <v>484</v>
      </c>
      <c r="B494" s="172" t="s">
        <v>1164</v>
      </c>
      <c r="C494" s="172" t="s">
        <v>1726</v>
      </c>
      <c r="D494" s="93" t="s">
        <v>1425</v>
      </c>
      <c r="E494" s="93" t="s">
        <v>1033</v>
      </c>
      <c r="F494" s="172">
        <v>10</v>
      </c>
      <c r="G494" s="173" t="s">
        <v>989</v>
      </c>
    </row>
    <row r="495" spans="1:7" x14ac:dyDescent="0.25">
      <c r="A495" s="172">
        <v>485</v>
      </c>
      <c r="B495" s="172" t="s">
        <v>1164</v>
      </c>
      <c r="C495" s="172" t="s">
        <v>1727</v>
      </c>
      <c r="D495" s="93" t="s">
        <v>1401</v>
      </c>
      <c r="E495" s="93" t="s">
        <v>1081</v>
      </c>
      <c r="F495" s="172">
        <v>1</v>
      </c>
      <c r="G495" s="173" t="s">
        <v>1160</v>
      </c>
    </row>
    <row r="496" spans="1:7" x14ac:dyDescent="0.25">
      <c r="A496" s="172">
        <v>486</v>
      </c>
      <c r="B496" s="172" t="s">
        <v>1164</v>
      </c>
      <c r="C496" s="172" t="s">
        <v>1728</v>
      </c>
      <c r="D496" s="93" t="s">
        <v>1401</v>
      </c>
      <c r="E496" s="93" t="s">
        <v>1041</v>
      </c>
      <c r="F496" s="172">
        <v>2</v>
      </c>
      <c r="G496" s="173" t="s">
        <v>1178</v>
      </c>
    </row>
    <row r="497" spans="1:7" x14ac:dyDescent="0.25">
      <c r="A497" s="172">
        <v>487</v>
      </c>
      <c r="B497" s="172" t="s">
        <v>1164</v>
      </c>
      <c r="C497" s="172" t="s">
        <v>1729</v>
      </c>
      <c r="D497" s="93" t="s">
        <v>1401</v>
      </c>
      <c r="E497" s="93" t="s">
        <v>1112</v>
      </c>
      <c r="F497" s="172">
        <v>2</v>
      </c>
      <c r="G497" s="173" t="s">
        <v>1179</v>
      </c>
    </row>
    <row r="498" spans="1:7" x14ac:dyDescent="0.25">
      <c r="A498" s="172">
        <v>488</v>
      </c>
      <c r="B498" s="172" t="s">
        <v>1164</v>
      </c>
      <c r="C498" s="172" t="s">
        <v>1730</v>
      </c>
      <c r="D498" s="93" t="s">
        <v>1401</v>
      </c>
      <c r="E498" s="93" t="s">
        <v>1170</v>
      </c>
      <c r="F498" s="172">
        <v>1</v>
      </c>
      <c r="G498" s="173" t="s">
        <v>1076</v>
      </c>
    </row>
    <row r="499" spans="1:7" x14ac:dyDescent="0.25">
      <c r="A499" s="172">
        <v>489</v>
      </c>
      <c r="B499" s="172" t="s">
        <v>1164</v>
      </c>
      <c r="C499" s="172" t="s">
        <v>1731</v>
      </c>
      <c r="D499" s="93" t="s">
        <v>1401</v>
      </c>
      <c r="E499" s="93" t="s">
        <v>1028</v>
      </c>
      <c r="F499" s="172">
        <v>1</v>
      </c>
      <c r="G499" s="173" t="s">
        <v>1171</v>
      </c>
    </row>
    <row r="500" spans="1:7" x14ac:dyDescent="0.25">
      <c r="A500" s="172">
        <v>490</v>
      </c>
      <c r="B500" s="172" t="s">
        <v>1164</v>
      </c>
      <c r="C500" s="172" t="s">
        <v>1732</v>
      </c>
      <c r="D500" s="93" t="s">
        <v>1401</v>
      </c>
      <c r="E500" s="93" t="s">
        <v>1115</v>
      </c>
      <c r="F500" s="172">
        <v>10</v>
      </c>
      <c r="G500" s="173" t="s">
        <v>1000</v>
      </c>
    </row>
    <row r="501" spans="1:7" x14ac:dyDescent="0.25">
      <c r="A501" s="172">
        <v>491</v>
      </c>
      <c r="B501" s="172" t="s">
        <v>1164</v>
      </c>
      <c r="C501" s="172" t="s">
        <v>1733</v>
      </c>
      <c r="D501" s="93" t="s">
        <v>1401</v>
      </c>
      <c r="E501" s="93" t="s">
        <v>778</v>
      </c>
      <c r="F501" s="172">
        <v>2</v>
      </c>
      <c r="G501" s="173" t="s">
        <v>1069</v>
      </c>
    </row>
    <row r="502" spans="1:7" x14ac:dyDescent="0.25">
      <c r="A502" s="172">
        <v>492</v>
      </c>
      <c r="B502" s="172" t="s">
        <v>1164</v>
      </c>
      <c r="C502" s="172" t="s">
        <v>1734</v>
      </c>
      <c r="D502" s="93" t="s">
        <v>1401</v>
      </c>
      <c r="E502" s="93" t="s">
        <v>1058</v>
      </c>
      <c r="F502" s="172">
        <v>1</v>
      </c>
      <c r="G502" s="173" t="s">
        <v>1059</v>
      </c>
    </row>
    <row r="503" spans="1:7" x14ac:dyDescent="0.25">
      <c r="A503" s="172">
        <v>493</v>
      </c>
      <c r="B503" s="172" t="s">
        <v>1164</v>
      </c>
      <c r="C503" s="172" t="s">
        <v>1735</v>
      </c>
      <c r="D503" s="93" t="s">
        <v>1401</v>
      </c>
      <c r="E503" s="93" t="s">
        <v>1030</v>
      </c>
      <c r="F503" s="172">
        <v>10</v>
      </c>
      <c r="G503" s="173" t="s">
        <v>1172</v>
      </c>
    </row>
    <row r="504" spans="1:7" x14ac:dyDescent="0.25">
      <c r="A504" s="172">
        <v>494</v>
      </c>
      <c r="B504" s="172" t="s">
        <v>1164</v>
      </c>
      <c r="C504" s="172" t="s">
        <v>1736</v>
      </c>
      <c r="D504" s="93" t="s">
        <v>1401</v>
      </c>
      <c r="E504" s="93" t="s">
        <v>1016</v>
      </c>
      <c r="F504" s="172">
        <v>10</v>
      </c>
      <c r="G504" s="173" t="s">
        <v>1017</v>
      </c>
    </row>
    <row r="505" spans="1:7" x14ac:dyDescent="0.25">
      <c r="A505" s="172">
        <v>495</v>
      </c>
      <c r="B505" s="172" t="s">
        <v>1164</v>
      </c>
      <c r="C505" s="172" t="s">
        <v>1737</v>
      </c>
      <c r="D505" s="93" t="s">
        <v>1401</v>
      </c>
      <c r="E505" s="93" t="s">
        <v>990</v>
      </c>
      <c r="F505" s="172">
        <v>10</v>
      </c>
      <c r="G505" s="173" t="s">
        <v>989</v>
      </c>
    </row>
    <row r="506" spans="1:7" x14ac:dyDescent="0.25">
      <c r="A506" s="172">
        <v>496</v>
      </c>
      <c r="B506" s="172" t="s">
        <v>1180</v>
      </c>
      <c r="C506" s="172" t="s">
        <v>1738</v>
      </c>
      <c r="D506" s="93" t="s">
        <v>1440</v>
      </c>
      <c r="E506" s="93" t="s">
        <v>981</v>
      </c>
      <c r="F506" s="172">
        <v>10</v>
      </c>
      <c r="G506" s="173" t="s">
        <v>983</v>
      </c>
    </row>
    <row r="507" spans="1:7" x14ac:dyDescent="0.25">
      <c r="A507" s="172">
        <v>497</v>
      </c>
      <c r="B507" s="172" t="s">
        <v>1180</v>
      </c>
      <c r="C507" s="172" t="s">
        <v>1739</v>
      </c>
      <c r="D507" s="93" t="s">
        <v>1440</v>
      </c>
      <c r="E507" s="93" t="s">
        <v>1068</v>
      </c>
      <c r="F507" s="172">
        <v>10</v>
      </c>
      <c r="G507" s="173" t="s">
        <v>996</v>
      </c>
    </row>
    <row r="508" spans="1:7" x14ac:dyDescent="0.25">
      <c r="A508" s="172">
        <v>498</v>
      </c>
      <c r="B508" s="172" t="s">
        <v>1180</v>
      </c>
      <c r="C508" s="172" t="s">
        <v>1740</v>
      </c>
      <c r="D508" s="93" t="s">
        <v>1440</v>
      </c>
      <c r="E508" s="93" t="s">
        <v>1080</v>
      </c>
      <c r="F508" s="172">
        <v>10</v>
      </c>
      <c r="G508" s="173" t="s">
        <v>996</v>
      </c>
    </row>
    <row r="509" spans="1:7" x14ac:dyDescent="0.25">
      <c r="A509" s="172">
        <v>499</v>
      </c>
      <c r="B509" s="172" t="s">
        <v>1180</v>
      </c>
      <c r="C509" s="172" t="s">
        <v>1741</v>
      </c>
      <c r="D509" s="93" t="s">
        <v>1440</v>
      </c>
      <c r="E509" s="93" t="s">
        <v>1016</v>
      </c>
      <c r="F509" s="172">
        <v>10</v>
      </c>
      <c r="G509" s="173" t="s">
        <v>1017</v>
      </c>
    </row>
    <row r="510" spans="1:7" x14ac:dyDescent="0.25">
      <c r="A510" s="172">
        <v>500</v>
      </c>
      <c r="B510" s="172" t="s">
        <v>1180</v>
      </c>
      <c r="C510" s="172" t="s">
        <v>1742</v>
      </c>
      <c r="D510" s="93" t="s">
        <v>1297</v>
      </c>
      <c r="E510" s="93" t="s">
        <v>997</v>
      </c>
      <c r="F510" s="172">
        <v>15</v>
      </c>
      <c r="G510" s="173" t="s">
        <v>1055</v>
      </c>
    </row>
    <row r="511" spans="1:7" x14ac:dyDescent="0.25">
      <c r="A511" s="172">
        <v>501</v>
      </c>
      <c r="B511" s="172" t="s">
        <v>1180</v>
      </c>
      <c r="C511" s="172" t="s">
        <v>1743</v>
      </c>
      <c r="D511" s="93" t="s">
        <v>1297</v>
      </c>
      <c r="E511" s="93" t="s">
        <v>994</v>
      </c>
      <c r="F511" s="172">
        <v>10</v>
      </c>
      <c r="G511" s="173" t="s">
        <v>996</v>
      </c>
    </row>
    <row r="512" spans="1:7" x14ac:dyDescent="0.25">
      <c r="A512" s="172">
        <v>502</v>
      </c>
      <c r="B512" s="172" t="s">
        <v>1180</v>
      </c>
      <c r="C512" s="172" t="s">
        <v>1744</v>
      </c>
      <c r="D512" s="93" t="s">
        <v>1297</v>
      </c>
      <c r="E512" s="93" t="s">
        <v>1023</v>
      </c>
      <c r="F512" s="172">
        <v>30</v>
      </c>
      <c r="G512" s="173" t="s">
        <v>1010</v>
      </c>
    </row>
    <row r="513" spans="1:7" x14ac:dyDescent="0.25">
      <c r="A513" s="172">
        <v>503</v>
      </c>
      <c r="B513" s="172" t="s">
        <v>1180</v>
      </c>
      <c r="C513" s="172" t="s">
        <v>1745</v>
      </c>
      <c r="D513" s="93" t="s">
        <v>1297</v>
      </c>
      <c r="E513" s="93" t="s">
        <v>1013</v>
      </c>
      <c r="F513" s="172">
        <v>10</v>
      </c>
      <c r="G513" s="173" t="s">
        <v>1015</v>
      </c>
    </row>
    <row r="514" spans="1:7" x14ac:dyDescent="0.25">
      <c r="A514" s="172">
        <v>504</v>
      </c>
      <c r="B514" s="172" t="s">
        <v>1180</v>
      </c>
      <c r="C514" s="172" t="s">
        <v>1746</v>
      </c>
      <c r="D514" s="93" t="s">
        <v>1297</v>
      </c>
      <c r="E514" s="93" t="s">
        <v>1038</v>
      </c>
      <c r="F514" s="172">
        <v>10</v>
      </c>
      <c r="G514" s="173" t="s">
        <v>1140</v>
      </c>
    </row>
    <row r="515" spans="1:7" x14ac:dyDescent="0.25">
      <c r="A515" s="172">
        <v>505</v>
      </c>
      <c r="B515" s="172" t="s">
        <v>1180</v>
      </c>
      <c r="C515" s="172" t="s">
        <v>1747</v>
      </c>
      <c r="D515" s="93" t="s">
        <v>1257</v>
      </c>
      <c r="E515" s="93" t="s">
        <v>1033</v>
      </c>
      <c r="F515" s="172">
        <v>1</v>
      </c>
      <c r="G515" s="173" t="s">
        <v>988</v>
      </c>
    </row>
    <row r="516" spans="1:7" x14ac:dyDescent="0.25">
      <c r="A516" s="172">
        <v>506</v>
      </c>
      <c r="B516" s="172" t="s">
        <v>1180</v>
      </c>
      <c r="C516" s="172" t="s">
        <v>1748</v>
      </c>
      <c r="D516" s="93" t="s">
        <v>1440</v>
      </c>
      <c r="E516" s="93" t="s">
        <v>1087</v>
      </c>
      <c r="F516" s="172">
        <v>15</v>
      </c>
      <c r="G516" s="173" t="s">
        <v>1055</v>
      </c>
    </row>
    <row r="517" spans="1:7" x14ac:dyDescent="0.25">
      <c r="A517" s="172">
        <v>507</v>
      </c>
      <c r="B517" s="172" t="s">
        <v>1180</v>
      </c>
      <c r="C517" s="172" t="s">
        <v>1749</v>
      </c>
      <c r="D517" s="93" t="s">
        <v>1440</v>
      </c>
      <c r="E517" s="93" t="s">
        <v>991</v>
      </c>
      <c r="F517" s="172">
        <v>10</v>
      </c>
      <c r="G517" s="173" t="s">
        <v>1075</v>
      </c>
    </row>
    <row r="518" spans="1:7" x14ac:dyDescent="0.25">
      <c r="A518" s="172">
        <v>508</v>
      </c>
      <c r="B518" s="172" t="s">
        <v>1180</v>
      </c>
      <c r="C518" s="172" t="s">
        <v>1750</v>
      </c>
      <c r="D518" s="93" t="s">
        <v>1297</v>
      </c>
      <c r="E518" s="93" t="s">
        <v>1085</v>
      </c>
      <c r="F518" s="172">
        <v>1</v>
      </c>
      <c r="G518" s="173" t="s">
        <v>1156</v>
      </c>
    </row>
    <row r="519" spans="1:7" x14ac:dyDescent="0.25">
      <c r="A519" s="172">
        <v>509</v>
      </c>
      <c r="B519" s="172" t="s">
        <v>1180</v>
      </c>
      <c r="C519" s="172" t="s">
        <v>1751</v>
      </c>
      <c r="D519" s="93" t="s">
        <v>1297</v>
      </c>
      <c r="E519" s="93" t="s">
        <v>991</v>
      </c>
      <c r="F519" s="172">
        <v>10</v>
      </c>
      <c r="G519" s="173" t="s">
        <v>1075</v>
      </c>
    </row>
    <row r="520" spans="1:7" x14ac:dyDescent="0.25">
      <c r="A520" s="172">
        <v>510</v>
      </c>
      <c r="B520" s="172" t="s">
        <v>1180</v>
      </c>
      <c r="C520" s="172" t="s">
        <v>1752</v>
      </c>
      <c r="D520" s="93" t="s">
        <v>1297</v>
      </c>
      <c r="E520" s="93" t="s">
        <v>1181</v>
      </c>
      <c r="F520" s="172">
        <v>1</v>
      </c>
      <c r="G520" s="173" t="s">
        <v>1182</v>
      </c>
    </row>
    <row r="521" spans="1:7" x14ac:dyDescent="0.25">
      <c r="A521" s="172">
        <v>511</v>
      </c>
      <c r="B521" s="172" t="s">
        <v>1180</v>
      </c>
      <c r="C521" s="172" t="s">
        <v>1753</v>
      </c>
      <c r="D521" s="93" t="s">
        <v>1297</v>
      </c>
      <c r="E521" s="93" t="s">
        <v>990</v>
      </c>
      <c r="F521" s="172">
        <v>15</v>
      </c>
      <c r="G521" s="173" t="s">
        <v>1012</v>
      </c>
    </row>
    <row r="522" spans="1:7" x14ac:dyDescent="0.25">
      <c r="A522" s="172">
        <v>512</v>
      </c>
      <c r="B522" s="172" t="s">
        <v>1180</v>
      </c>
      <c r="C522" s="172" t="s">
        <v>1754</v>
      </c>
      <c r="D522" s="93" t="s">
        <v>1297</v>
      </c>
      <c r="E522" s="93" t="s">
        <v>1152</v>
      </c>
      <c r="F522" s="172">
        <v>1</v>
      </c>
      <c r="G522" s="173" t="s">
        <v>1096</v>
      </c>
    </row>
    <row r="523" spans="1:7" x14ac:dyDescent="0.25">
      <c r="A523" s="172">
        <v>513</v>
      </c>
      <c r="B523" s="172" t="s">
        <v>1180</v>
      </c>
      <c r="C523" s="172" t="s">
        <v>1755</v>
      </c>
      <c r="D523" s="93" t="s">
        <v>1440</v>
      </c>
      <c r="E523" s="93" t="s">
        <v>1183</v>
      </c>
      <c r="F523" s="172">
        <v>1</v>
      </c>
      <c r="G523" s="173" t="s">
        <v>1184</v>
      </c>
    </row>
    <row r="524" spans="1:7" x14ac:dyDescent="0.25">
      <c r="A524" s="172">
        <v>514</v>
      </c>
      <c r="B524" s="172" t="s">
        <v>1180</v>
      </c>
      <c r="C524" s="172" t="s">
        <v>1756</v>
      </c>
      <c r="D524" s="93" t="s">
        <v>1440</v>
      </c>
      <c r="E524" s="93" t="s">
        <v>1068</v>
      </c>
      <c r="F524" s="172">
        <v>10</v>
      </c>
      <c r="G524" s="173" t="s">
        <v>996</v>
      </c>
    </row>
    <row r="525" spans="1:7" x14ac:dyDescent="0.25">
      <c r="A525" s="172">
        <v>515</v>
      </c>
      <c r="B525" s="172" t="s">
        <v>1180</v>
      </c>
      <c r="C525" s="172" t="s">
        <v>1757</v>
      </c>
      <c r="D525" s="93" t="s">
        <v>1440</v>
      </c>
      <c r="E525" s="93" t="s">
        <v>1013</v>
      </c>
      <c r="F525" s="172">
        <v>10</v>
      </c>
      <c r="G525" s="173" t="s">
        <v>1022</v>
      </c>
    </row>
    <row r="526" spans="1:7" x14ac:dyDescent="0.25">
      <c r="A526" s="172">
        <v>516</v>
      </c>
      <c r="B526" s="172" t="s">
        <v>1180</v>
      </c>
      <c r="C526" s="172" t="s">
        <v>1758</v>
      </c>
      <c r="D526" s="93" t="s">
        <v>1440</v>
      </c>
      <c r="E526" s="93" t="s">
        <v>1018</v>
      </c>
      <c r="F526" s="172">
        <v>10</v>
      </c>
      <c r="G526" s="173" t="s">
        <v>989</v>
      </c>
    </row>
    <row r="527" spans="1:7" x14ac:dyDescent="0.25">
      <c r="A527" s="172">
        <v>517</v>
      </c>
      <c r="B527" s="172" t="s">
        <v>1180</v>
      </c>
      <c r="C527" s="172" t="s">
        <v>1759</v>
      </c>
      <c r="D527" s="93" t="s">
        <v>1254</v>
      </c>
      <c r="E527" s="93" t="s">
        <v>990</v>
      </c>
      <c r="F527" s="172">
        <v>10</v>
      </c>
      <c r="G527" s="173" t="s">
        <v>989</v>
      </c>
    </row>
    <row r="528" spans="1:7" x14ac:dyDescent="0.25">
      <c r="A528" s="172">
        <v>518</v>
      </c>
      <c r="B528" s="172" t="s">
        <v>1180</v>
      </c>
      <c r="C528" s="172" t="s">
        <v>1760</v>
      </c>
      <c r="D528" s="93" t="s">
        <v>1254</v>
      </c>
      <c r="E528" s="93" t="s">
        <v>1085</v>
      </c>
      <c r="F528" s="172">
        <v>1</v>
      </c>
      <c r="G528" s="173" t="s">
        <v>1156</v>
      </c>
    </row>
    <row r="529" spans="1:7" x14ac:dyDescent="0.25">
      <c r="A529" s="172">
        <v>519</v>
      </c>
      <c r="B529" s="172" t="s">
        <v>1180</v>
      </c>
      <c r="C529" s="172" t="s">
        <v>1761</v>
      </c>
      <c r="D529" s="93" t="s">
        <v>1254</v>
      </c>
      <c r="E529" s="93" t="s">
        <v>1033</v>
      </c>
      <c r="F529" s="172">
        <v>10</v>
      </c>
      <c r="G529" s="173" t="s">
        <v>989</v>
      </c>
    </row>
    <row r="530" spans="1:7" x14ac:dyDescent="0.25">
      <c r="A530" s="172">
        <v>520</v>
      </c>
      <c r="B530" s="172" t="s">
        <v>1180</v>
      </c>
      <c r="C530" s="172" t="s">
        <v>1762</v>
      </c>
      <c r="D530" s="93" t="s">
        <v>1254</v>
      </c>
      <c r="E530" s="93" t="s">
        <v>1034</v>
      </c>
      <c r="F530" s="172">
        <v>10</v>
      </c>
      <c r="G530" s="173" t="s">
        <v>1084</v>
      </c>
    </row>
    <row r="531" spans="1:7" x14ac:dyDescent="0.25">
      <c r="A531" s="172">
        <v>521</v>
      </c>
      <c r="B531" s="172" t="s">
        <v>1180</v>
      </c>
      <c r="C531" s="172" t="s">
        <v>1763</v>
      </c>
      <c r="D531" s="93" t="s">
        <v>1254</v>
      </c>
      <c r="E531" s="93" t="s">
        <v>1047</v>
      </c>
      <c r="F531" s="172">
        <v>10</v>
      </c>
      <c r="G531" s="173" t="s">
        <v>1012</v>
      </c>
    </row>
    <row r="532" spans="1:7" x14ac:dyDescent="0.25">
      <c r="A532" s="172">
        <v>522</v>
      </c>
      <c r="B532" s="172" t="s">
        <v>1180</v>
      </c>
      <c r="C532" s="172" t="s">
        <v>1764</v>
      </c>
      <c r="D532" s="93" t="s">
        <v>1254</v>
      </c>
      <c r="E532" s="93" t="s">
        <v>1041</v>
      </c>
      <c r="F532" s="172">
        <v>1</v>
      </c>
      <c r="G532" s="173" t="s">
        <v>1042</v>
      </c>
    </row>
    <row r="533" spans="1:7" x14ac:dyDescent="0.25">
      <c r="A533" s="172">
        <v>523</v>
      </c>
      <c r="B533" s="172" t="s">
        <v>1180</v>
      </c>
      <c r="C533" s="172" t="s">
        <v>1765</v>
      </c>
      <c r="D533" s="93" t="s">
        <v>1254</v>
      </c>
      <c r="E533" s="93" t="s">
        <v>1078</v>
      </c>
      <c r="F533" s="172">
        <v>10</v>
      </c>
      <c r="G533" s="173" t="s">
        <v>1000</v>
      </c>
    </row>
    <row r="534" spans="1:7" x14ac:dyDescent="0.25">
      <c r="A534" s="172">
        <v>524</v>
      </c>
      <c r="B534" s="172" t="s">
        <v>1180</v>
      </c>
      <c r="C534" s="172" t="s">
        <v>1766</v>
      </c>
      <c r="D534" s="93" t="s">
        <v>1254</v>
      </c>
      <c r="E534" s="93" t="s">
        <v>1037</v>
      </c>
      <c r="F534" s="172">
        <v>10</v>
      </c>
      <c r="G534" s="173" t="s">
        <v>1010</v>
      </c>
    </row>
    <row r="535" spans="1:7" x14ac:dyDescent="0.25">
      <c r="A535" s="172">
        <v>525</v>
      </c>
      <c r="B535" s="172" t="s">
        <v>1180</v>
      </c>
      <c r="C535" s="172" t="s">
        <v>1767</v>
      </c>
      <c r="D535" s="93" t="s">
        <v>1254</v>
      </c>
      <c r="E535" s="93" t="s">
        <v>997</v>
      </c>
      <c r="F535" s="172">
        <v>10</v>
      </c>
      <c r="G535" s="173" t="s">
        <v>996</v>
      </c>
    </row>
    <row r="536" spans="1:7" x14ac:dyDescent="0.25">
      <c r="A536" s="172">
        <v>526</v>
      </c>
      <c r="B536" s="172" t="s">
        <v>1180</v>
      </c>
      <c r="C536" s="172" t="s">
        <v>1768</v>
      </c>
      <c r="D536" s="93" t="s">
        <v>1254</v>
      </c>
      <c r="E536" s="93" t="s">
        <v>1013</v>
      </c>
      <c r="F536" s="172">
        <v>10</v>
      </c>
      <c r="G536" s="173" t="s">
        <v>1015</v>
      </c>
    </row>
    <row r="537" spans="1:7" x14ac:dyDescent="0.25">
      <c r="A537" s="172">
        <v>527</v>
      </c>
      <c r="B537" s="172" t="s">
        <v>1180</v>
      </c>
      <c r="C537" s="172" t="s">
        <v>1769</v>
      </c>
      <c r="D537" s="93" t="s">
        <v>1254</v>
      </c>
      <c r="E537" s="93" t="s">
        <v>987</v>
      </c>
      <c r="F537" s="172">
        <v>10</v>
      </c>
      <c r="G537" s="173" t="s">
        <v>989</v>
      </c>
    </row>
    <row r="538" spans="1:7" x14ac:dyDescent="0.25">
      <c r="A538" s="172">
        <v>528</v>
      </c>
      <c r="B538" s="172" t="s">
        <v>1180</v>
      </c>
      <c r="C538" s="172" t="s">
        <v>1770</v>
      </c>
      <c r="D538" s="93" t="s">
        <v>1254</v>
      </c>
      <c r="E538" s="93" t="s">
        <v>1038</v>
      </c>
      <c r="F538" s="172">
        <v>10</v>
      </c>
      <c r="G538" s="173" t="s">
        <v>1140</v>
      </c>
    </row>
    <row r="539" spans="1:7" x14ac:dyDescent="0.25">
      <c r="A539" s="172">
        <v>529</v>
      </c>
      <c r="B539" s="172" t="s">
        <v>1180</v>
      </c>
      <c r="C539" s="172" t="s">
        <v>1771</v>
      </c>
      <c r="D539" s="93" t="s">
        <v>1254</v>
      </c>
      <c r="E539" s="93" t="s">
        <v>1018</v>
      </c>
      <c r="F539" s="172">
        <v>10</v>
      </c>
      <c r="G539" s="173" t="s">
        <v>996</v>
      </c>
    </row>
    <row r="540" spans="1:7" x14ac:dyDescent="0.25">
      <c r="A540" s="172">
        <v>530</v>
      </c>
      <c r="B540" s="172" t="s">
        <v>1180</v>
      </c>
      <c r="C540" s="172" t="s">
        <v>1772</v>
      </c>
      <c r="D540" s="93" t="s">
        <v>1254</v>
      </c>
      <c r="E540" s="93" t="s">
        <v>984</v>
      </c>
      <c r="F540" s="172">
        <v>10</v>
      </c>
      <c r="G540" s="173" t="s">
        <v>989</v>
      </c>
    </row>
    <row r="541" spans="1:7" x14ac:dyDescent="0.25">
      <c r="A541" s="172">
        <v>531</v>
      </c>
      <c r="B541" s="172" t="s">
        <v>1180</v>
      </c>
      <c r="C541" s="172" t="s">
        <v>1773</v>
      </c>
      <c r="D541" s="93" t="s">
        <v>1254</v>
      </c>
      <c r="E541" s="93" t="s">
        <v>990</v>
      </c>
      <c r="F541" s="172">
        <v>10</v>
      </c>
      <c r="G541" s="173" t="s">
        <v>989</v>
      </c>
    </row>
    <row r="542" spans="1:7" x14ac:dyDescent="0.25">
      <c r="A542" s="172">
        <v>532</v>
      </c>
      <c r="B542" s="172" t="s">
        <v>1180</v>
      </c>
      <c r="C542" s="172" t="s">
        <v>1774</v>
      </c>
      <c r="D542" s="93" t="s">
        <v>1254</v>
      </c>
      <c r="E542" s="93" t="s">
        <v>1074</v>
      </c>
      <c r="F542" s="172">
        <v>10</v>
      </c>
      <c r="G542" s="173" t="s">
        <v>1075</v>
      </c>
    </row>
    <row r="543" spans="1:7" x14ac:dyDescent="0.25">
      <c r="A543" s="172">
        <v>533</v>
      </c>
      <c r="B543" s="172" t="s">
        <v>1180</v>
      </c>
      <c r="C543" s="172" t="s">
        <v>1775</v>
      </c>
      <c r="D543" s="93" t="s">
        <v>1254</v>
      </c>
      <c r="E543" s="93" t="s">
        <v>1034</v>
      </c>
      <c r="F543" s="172">
        <v>10</v>
      </c>
      <c r="G543" s="173" t="s">
        <v>1084</v>
      </c>
    </row>
    <row r="544" spans="1:7" x14ac:dyDescent="0.25">
      <c r="A544" s="172">
        <v>534</v>
      </c>
      <c r="B544" s="172" t="s">
        <v>1180</v>
      </c>
      <c r="C544" s="172" t="s">
        <v>1776</v>
      </c>
      <c r="D544" s="93" t="s">
        <v>1254</v>
      </c>
      <c r="E544" s="93" t="s">
        <v>1085</v>
      </c>
      <c r="F544" s="172">
        <v>1</v>
      </c>
      <c r="G544" s="173" t="s">
        <v>1156</v>
      </c>
    </row>
    <row r="545" spans="1:7" x14ac:dyDescent="0.25">
      <c r="A545" s="172">
        <v>535</v>
      </c>
      <c r="B545" s="172" t="s">
        <v>1180</v>
      </c>
      <c r="C545" s="172" t="s">
        <v>1777</v>
      </c>
      <c r="D545" s="93" t="s">
        <v>1254</v>
      </c>
      <c r="E545" s="93" t="s">
        <v>1018</v>
      </c>
      <c r="F545" s="172">
        <v>10</v>
      </c>
      <c r="G545" s="173" t="s">
        <v>996</v>
      </c>
    </row>
    <row r="546" spans="1:7" x14ac:dyDescent="0.25">
      <c r="A546" s="172">
        <v>536</v>
      </c>
      <c r="B546" s="172" t="s">
        <v>1185</v>
      </c>
      <c r="C546" s="172" t="s">
        <v>1778</v>
      </c>
      <c r="D546" s="93" t="s">
        <v>1259</v>
      </c>
      <c r="E546" s="93" t="s">
        <v>994</v>
      </c>
      <c r="F546" s="172">
        <v>10</v>
      </c>
      <c r="G546" s="173" t="s">
        <v>996</v>
      </c>
    </row>
    <row r="547" spans="1:7" x14ac:dyDescent="0.25">
      <c r="A547" s="172">
        <v>537</v>
      </c>
      <c r="B547" s="172" t="s">
        <v>1185</v>
      </c>
      <c r="C547" s="172" t="s">
        <v>1779</v>
      </c>
      <c r="D547" s="93" t="s">
        <v>1259</v>
      </c>
      <c r="E547" s="93" t="s">
        <v>998</v>
      </c>
      <c r="F547" s="172">
        <v>10</v>
      </c>
      <c r="G547" s="173" t="s">
        <v>1000</v>
      </c>
    </row>
    <row r="548" spans="1:7" x14ac:dyDescent="0.25">
      <c r="A548" s="172">
        <v>538</v>
      </c>
      <c r="B548" s="172" t="s">
        <v>1185</v>
      </c>
      <c r="C548" s="172" t="s">
        <v>1780</v>
      </c>
      <c r="D548" s="93" t="s">
        <v>1259</v>
      </c>
      <c r="E548" s="93" t="s">
        <v>984</v>
      </c>
      <c r="F548" s="172">
        <v>10</v>
      </c>
      <c r="G548" s="173" t="s">
        <v>989</v>
      </c>
    </row>
    <row r="549" spans="1:7" x14ac:dyDescent="0.25">
      <c r="A549" s="172">
        <v>539</v>
      </c>
      <c r="B549" s="172" t="s">
        <v>1185</v>
      </c>
      <c r="C549" s="172" t="s">
        <v>1781</v>
      </c>
      <c r="D549" s="93" t="s">
        <v>1259</v>
      </c>
      <c r="E549" s="93" t="s">
        <v>990</v>
      </c>
      <c r="F549" s="172">
        <v>10</v>
      </c>
      <c r="G549" s="173" t="s">
        <v>989</v>
      </c>
    </row>
    <row r="550" spans="1:7" x14ac:dyDescent="0.25">
      <c r="A550" s="172">
        <v>540</v>
      </c>
      <c r="B550" s="172" t="s">
        <v>1185</v>
      </c>
      <c r="C550" s="172" t="s">
        <v>1782</v>
      </c>
      <c r="D550" s="93" t="s">
        <v>1257</v>
      </c>
      <c r="E550" s="93" t="s">
        <v>990</v>
      </c>
      <c r="F550" s="172">
        <v>20</v>
      </c>
      <c r="G550" s="173" t="s">
        <v>1140</v>
      </c>
    </row>
    <row r="551" spans="1:7" x14ac:dyDescent="0.25">
      <c r="A551" s="172">
        <v>541</v>
      </c>
      <c r="B551" s="172" t="s">
        <v>1185</v>
      </c>
      <c r="C551" s="172" t="s">
        <v>1783</v>
      </c>
      <c r="D551" s="93" t="s">
        <v>1440</v>
      </c>
      <c r="E551" s="93" t="s">
        <v>1016</v>
      </c>
      <c r="F551" s="172">
        <v>10</v>
      </c>
      <c r="G551" s="173" t="s">
        <v>1017</v>
      </c>
    </row>
    <row r="552" spans="1:7" x14ac:dyDescent="0.25">
      <c r="A552" s="172">
        <v>542</v>
      </c>
      <c r="B552" s="172" t="s">
        <v>1185</v>
      </c>
      <c r="C552" s="172" t="s">
        <v>1784</v>
      </c>
      <c r="D552" s="93" t="s">
        <v>1440</v>
      </c>
      <c r="E552" s="93" t="s">
        <v>1115</v>
      </c>
      <c r="F552" s="172">
        <v>10</v>
      </c>
      <c r="G552" s="173" t="s">
        <v>1000</v>
      </c>
    </row>
    <row r="553" spans="1:7" x14ac:dyDescent="0.25">
      <c r="A553" s="172">
        <v>543</v>
      </c>
      <c r="B553" s="172" t="s">
        <v>1185</v>
      </c>
      <c r="C553" s="172" t="s">
        <v>1785</v>
      </c>
      <c r="D553" s="93" t="s">
        <v>1259</v>
      </c>
      <c r="E553" s="93" t="s">
        <v>1013</v>
      </c>
      <c r="F553" s="172">
        <v>10</v>
      </c>
      <c r="G553" s="173" t="s">
        <v>1015</v>
      </c>
    </row>
    <row r="554" spans="1:7" x14ac:dyDescent="0.25">
      <c r="A554" s="172">
        <v>544</v>
      </c>
      <c r="B554" s="172" t="s">
        <v>1185</v>
      </c>
      <c r="C554" s="172" t="s">
        <v>1786</v>
      </c>
      <c r="D554" s="93" t="s">
        <v>1259</v>
      </c>
      <c r="E554" s="93" t="s">
        <v>1186</v>
      </c>
      <c r="F554" s="172">
        <v>5</v>
      </c>
      <c r="G554" s="173" t="s">
        <v>1188</v>
      </c>
    </row>
    <row r="555" spans="1:7" x14ac:dyDescent="0.25">
      <c r="A555" s="172">
        <v>545</v>
      </c>
      <c r="B555" s="172" t="s">
        <v>1185</v>
      </c>
      <c r="C555" s="172" t="s">
        <v>1787</v>
      </c>
      <c r="D555" s="93" t="s">
        <v>1259</v>
      </c>
      <c r="E555" s="93" t="s">
        <v>1117</v>
      </c>
      <c r="F555" s="172">
        <v>1</v>
      </c>
      <c r="G555" s="173" t="s">
        <v>1118</v>
      </c>
    </row>
    <row r="556" spans="1:7" x14ac:dyDescent="0.25">
      <c r="A556" s="172">
        <v>546</v>
      </c>
      <c r="B556" s="172" t="s">
        <v>1185</v>
      </c>
      <c r="C556" s="172" t="s">
        <v>1788</v>
      </c>
      <c r="D556" s="93" t="s">
        <v>1259</v>
      </c>
      <c r="E556" s="93" t="s">
        <v>1047</v>
      </c>
      <c r="F556" s="172">
        <v>10</v>
      </c>
      <c r="G556" s="173" t="s">
        <v>1012</v>
      </c>
    </row>
    <row r="557" spans="1:7" x14ac:dyDescent="0.25">
      <c r="A557" s="172">
        <v>547</v>
      </c>
      <c r="B557" s="172" t="s">
        <v>1185</v>
      </c>
      <c r="C557" s="172" t="s">
        <v>1789</v>
      </c>
      <c r="D557" s="93" t="s">
        <v>1259</v>
      </c>
      <c r="E557" s="93" t="s">
        <v>1056</v>
      </c>
      <c r="F557" s="172">
        <v>12</v>
      </c>
      <c r="G557" s="173" t="s">
        <v>1044</v>
      </c>
    </row>
    <row r="558" spans="1:7" x14ac:dyDescent="0.25">
      <c r="A558" s="172">
        <v>548</v>
      </c>
      <c r="B558" s="172" t="s">
        <v>1185</v>
      </c>
      <c r="C558" s="172" t="s">
        <v>1790</v>
      </c>
      <c r="D558" s="93" t="s">
        <v>1440</v>
      </c>
      <c r="E558" s="93" t="s">
        <v>1018</v>
      </c>
      <c r="F558" s="172">
        <v>10</v>
      </c>
      <c r="G558" s="173" t="s">
        <v>996</v>
      </c>
    </row>
    <row r="559" spans="1:7" x14ac:dyDescent="0.25">
      <c r="A559" s="172">
        <v>549</v>
      </c>
      <c r="B559" s="172" t="s">
        <v>1185</v>
      </c>
      <c r="C559" s="172" t="s">
        <v>1791</v>
      </c>
      <c r="D559" s="93" t="s">
        <v>1440</v>
      </c>
      <c r="E559" s="93" t="s">
        <v>1115</v>
      </c>
      <c r="F559" s="172">
        <v>10</v>
      </c>
      <c r="G559" s="173" t="s">
        <v>1000</v>
      </c>
    </row>
    <row r="560" spans="1:7" x14ac:dyDescent="0.25">
      <c r="A560" s="172">
        <v>550</v>
      </c>
      <c r="B560" s="172" t="s">
        <v>1185</v>
      </c>
      <c r="C560" s="172" t="s">
        <v>1792</v>
      </c>
      <c r="D560" s="93" t="s">
        <v>1440</v>
      </c>
      <c r="E560" s="93" t="s">
        <v>1016</v>
      </c>
      <c r="F560" s="172">
        <v>10</v>
      </c>
      <c r="G560" s="173" t="s">
        <v>1017</v>
      </c>
    </row>
    <row r="561" spans="1:7" x14ac:dyDescent="0.25">
      <c r="A561" s="172">
        <v>551</v>
      </c>
      <c r="B561" s="172" t="s">
        <v>1185</v>
      </c>
      <c r="C561" s="172" t="s">
        <v>1793</v>
      </c>
      <c r="D561" s="93" t="s">
        <v>1259</v>
      </c>
      <c r="E561" s="93" t="s">
        <v>1080</v>
      </c>
      <c r="F561" s="172">
        <v>10</v>
      </c>
      <c r="G561" s="173" t="s">
        <v>996</v>
      </c>
    </row>
    <row r="562" spans="1:7" x14ac:dyDescent="0.25">
      <c r="A562" s="172">
        <v>552</v>
      </c>
      <c r="B562" s="172" t="s">
        <v>1185</v>
      </c>
      <c r="C562" s="172" t="s">
        <v>1794</v>
      </c>
      <c r="D562" s="93" t="s">
        <v>1259</v>
      </c>
      <c r="E562" s="93" t="s">
        <v>1078</v>
      </c>
      <c r="F562" s="172">
        <v>10</v>
      </c>
      <c r="G562" s="173" t="s">
        <v>1000</v>
      </c>
    </row>
    <row r="563" spans="1:7" x14ac:dyDescent="0.25">
      <c r="A563" s="172">
        <v>553</v>
      </c>
      <c r="B563" s="172" t="s">
        <v>1185</v>
      </c>
      <c r="C563" s="172" t="s">
        <v>1795</v>
      </c>
      <c r="D563" s="93" t="s">
        <v>1259</v>
      </c>
      <c r="E563" s="93" t="s">
        <v>1041</v>
      </c>
      <c r="F563" s="172">
        <v>1</v>
      </c>
      <c r="G563" s="173" t="s">
        <v>1042</v>
      </c>
    </row>
    <row r="564" spans="1:7" x14ac:dyDescent="0.25">
      <c r="A564" s="172">
        <v>554</v>
      </c>
      <c r="B564" s="172" t="s">
        <v>1185</v>
      </c>
      <c r="C564" s="172" t="s">
        <v>1796</v>
      </c>
      <c r="D564" s="93" t="s">
        <v>1259</v>
      </c>
      <c r="E564" s="93" t="s">
        <v>1047</v>
      </c>
      <c r="F564" s="172">
        <v>10</v>
      </c>
      <c r="G564" s="173" t="s">
        <v>1012</v>
      </c>
    </row>
    <row r="565" spans="1:7" x14ac:dyDescent="0.25">
      <c r="A565" s="172">
        <v>555</v>
      </c>
      <c r="B565" s="172" t="s">
        <v>1185</v>
      </c>
      <c r="C565" s="172" t="s">
        <v>1797</v>
      </c>
      <c r="D565" s="93" t="s">
        <v>1259</v>
      </c>
      <c r="E565" s="93" t="s">
        <v>984</v>
      </c>
      <c r="F565" s="172">
        <v>10</v>
      </c>
      <c r="G565" s="173" t="s">
        <v>989</v>
      </c>
    </row>
    <row r="566" spans="1:7" x14ac:dyDescent="0.25">
      <c r="A566" s="172">
        <v>556</v>
      </c>
      <c r="B566" s="172" t="s">
        <v>1185</v>
      </c>
      <c r="C566" s="172" t="s">
        <v>1798</v>
      </c>
      <c r="D566" s="93" t="s">
        <v>1440</v>
      </c>
      <c r="E566" s="93" t="s">
        <v>998</v>
      </c>
      <c r="F566" s="172">
        <v>10</v>
      </c>
      <c r="G566" s="173" t="s">
        <v>1000</v>
      </c>
    </row>
    <row r="567" spans="1:7" x14ac:dyDescent="0.25">
      <c r="A567" s="172">
        <v>557</v>
      </c>
      <c r="B567" s="172" t="s">
        <v>1185</v>
      </c>
      <c r="C567" s="172" t="s">
        <v>1799</v>
      </c>
      <c r="D567" s="93" t="s">
        <v>1259</v>
      </c>
      <c r="E567" s="93" t="s">
        <v>1016</v>
      </c>
      <c r="F567" s="172">
        <v>10</v>
      </c>
      <c r="G567" s="173" t="s">
        <v>1017</v>
      </c>
    </row>
    <row r="568" spans="1:7" x14ac:dyDescent="0.25">
      <c r="A568" s="172">
        <v>558</v>
      </c>
      <c r="B568" s="172" t="s">
        <v>1185</v>
      </c>
      <c r="C568" s="172" t="s">
        <v>1800</v>
      </c>
      <c r="D568" s="93" t="s">
        <v>1259</v>
      </c>
      <c r="E568" s="93" t="s">
        <v>1047</v>
      </c>
      <c r="F568" s="172">
        <v>10</v>
      </c>
      <c r="G568" s="173" t="s">
        <v>1012</v>
      </c>
    </row>
    <row r="569" spans="1:7" x14ac:dyDescent="0.25">
      <c r="A569" s="172">
        <v>559</v>
      </c>
      <c r="B569" s="172" t="s">
        <v>1185</v>
      </c>
      <c r="C569" s="172" t="s">
        <v>1801</v>
      </c>
      <c r="D569" s="93" t="s">
        <v>1259</v>
      </c>
      <c r="E569" s="93" t="s">
        <v>1078</v>
      </c>
      <c r="F569" s="172">
        <v>10</v>
      </c>
      <c r="G569" s="173" t="s">
        <v>1000</v>
      </c>
    </row>
    <row r="570" spans="1:7" x14ac:dyDescent="0.25">
      <c r="A570" s="172">
        <v>560</v>
      </c>
      <c r="B570" s="172" t="s">
        <v>1185</v>
      </c>
      <c r="C570" s="172" t="s">
        <v>1802</v>
      </c>
      <c r="D570" s="93" t="s">
        <v>1297</v>
      </c>
      <c r="E570" s="93" t="s">
        <v>1117</v>
      </c>
      <c r="F570" s="172">
        <v>1</v>
      </c>
      <c r="G570" s="173" t="s">
        <v>1118</v>
      </c>
    </row>
    <row r="571" spans="1:7" x14ac:dyDescent="0.25">
      <c r="A571" s="172">
        <v>561</v>
      </c>
      <c r="B571" s="172" t="s">
        <v>1185</v>
      </c>
      <c r="C571" s="172" t="s">
        <v>1803</v>
      </c>
      <c r="D571" s="93" t="s">
        <v>1297</v>
      </c>
      <c r="E571" s="93" t="s">
        <v>1056</v>
      </c>
      <c r="F571" s="172">
        <v>15</v>
      </c>
      <c r="G571" s="173" t="s">
        <v>1002</v>
      </c>
    </row>
    <row r="572" spans="1:7" x14ac:dyDescent="0.25">
      <c r="A572" s="172">
        <v>562</v>
      </c>
      <c r="B572" s="172" t="s">
        <v>1185</v>
      </c>
      <c r="C572" s="172" t="s">
        <v>1804</v>
      </c>
      <c r="D572" s="93" t="s">
        <v>1297</v>
      </c>
      <c r="E572" s="93" t="s">
        <v>1046</v>
      </c>
      <c r="F572" s="172">
        <v>10</v>
      </c>
      <c r="G572" s="173" t="s">
        <v>1017</v>
      </c>
    </row>
    <row r="573" spans="1:7" x14ac:dyDescent="0.25">
      <c r="A573" s="172">
        <v>563</v>
      </c>
      <c r="B573" s="172" t="s">
        <v>1185</v>
      </c>
      <c r="C573" s="172" t="s">
        <v>1805</v>
      </c>
      <c r="D573" s="93" t="s">
        <v>1297</v>
      </c>
      <c r="E573" s="93" t="s">
        <v>1047</v>
      </c>
      <c r="F573" s="172">
        <v>10</v>
      </c>
      <c r="G573" s="173" t="s">
        <v>1040</v>
      </c>
    </row>
    <row r="574" spans="1:7" x14ac:dyDescent="0.25">
      <c r="A574" s="172">
        <v>564</v>
      </c>
      <c r="B574" s="172" t="s">
        <v>1185</v>
      </c>
      <c r="C574" s="172" t="s">
        <v>1806</v>
      </c>
      <c r="D574" s="93" t="s">
        <v>1425</v>
      </c>
      <c r="E574" s="93" t="s">
        <v>1065</v>
      </c>
      <c r="F574" s="172">
        <v>1</v>
      </c>
      <c r="G574" s="173" t="s">
        <v>1066</v>
      </c>
    </row>
    <row r="575" spans="1:7" x14ac:dyDescent="0.25">
      <c r="A575" s="172">
        <v>565</v>
      </c>
      <c r="B575" s="172" t="s">
        <v>1185</v>
      </c>
      <c r="C575" s="172" t="s">
        <v>1807</v>
      </c>
      <c r="D575" s="93" t="s">
        <v>1297</v>
      </c>
      <c r="E575" s="93" t="s">
        <v>1070</v>
      </c>
      <c r="F575" s="172">
        <v>10</v>
      </c>
      <c r="G575" s="173" t="s">
        <v>1071</v>
      </c>
    </row>
    <row r="576" spans="1:7" x14ac:dyDescent="0.25">
      <c r="A576" s="172">
        <v>566</v>
      </c>
      <c r="B576" s="172" t="s">
        <v>1185</v>
      </c>
      <c r="C576" s="172" t="s">
        <v>1808</v>
      </c>
      <c r="D576" s="93" t="s">
        <v>1297</v>
      </c>
      <c r="E576" s="93" t="s">
        <v>778</v>
      </c>
      <c r="F576" s="172">
        <v>10</v>
      </c>
      <c r="G576" s="173" t="s">
        <v>1002</v>
      </c>
    </row>
    <row r="577" spans="1:7" x14ac:dyDescent="0.25">
      <c r="A577" s="172">
        <v>567</v>
      </c>
      <c r="B577" s="172" t="s">
        <v>1185</v>
      </c>
      <c r="C577" s="172" t="s">
        <v>1809</v>
      </c>
      <c r="D577" s="93" t="s">
        <v>1297</v>
      </c>
      <c r="E577" s="93" t="s">
        <v>1041</v>
      </c>
      <c r="F577" s="172">
        <v>2</v>
      </c>
      <c r="G577" s="173" t="s">
        <v>1178</v>
      </c>
    </row>
    <row r="578" spans="1:7" x14ac:dyDescent="0.25">
      <c r="A578" s="172">
        <v>568</v>
      </c>
      <c r="B578" s="172" t="s">
        <v>1185</v>
      </c>
      <c r="C578" s="172" t="s">
        <v>1810</v>
      </c>
      <c r="D578" s="93" t="s">
        <v>1297</v>
      </c>
      <c r="E578" s="93" t="s">
        <v>1117</v>
      </c>
      <c r="F578" s="172">
        <v>1</v>
      </c>
      <c r="G578" s="173" t="s">
        <v>1118</v>
      </c>
    </row>
    <row r="579" spans="1:7" x14ac:dyDescent="0.25">
      <c r="A579" s="172">
        <v>569</v>
      </c>
      <c r="B579" s="172" t="s">
        <v>1185</v>
      </c>
      <c r="C579" s="172" t="s">
        <v>1811</v>
      </c>
      <c r="D579" s="93" t="s">
        <v>1297</v>
      </c>
      <c r="E579" s="93" t="s">
        <v>981</v>
      </c>
      <c r="F579" s="172">
        <v>10</v>
      </c>
      <c r="G579" s="173" t="s">
        <v>983</v>
      </c>
    </row>
    <row r="580" spans="1:7" x14ac:dyDescent="0.25">
      <c r="A580" s="172">
        <v>570</v>
      </c>
      <c r="B580" s="172" t="s">
        <v>1185</v>
      </c>
      <c r="C580" s="172" t="s">
        <v>1812</v>
      </c>
      <c r="D580" s="93" t="s">
        <v>1297</v>
      </c>
      <c r="E580" s="93" t="s">
        <v>1058</v>
      </c>
      <c r="F580" s="172">
        <v>1</v>
      </c>
      <c r="G580" s="173" t="s">
        <v>1059</v>
      </c>
    </row>
    <row r="581" spans="1:7" x14ac:dyDescent="0.25">
      <c r="A581" s="172">
        <v>571</v>
      </c>
      <c r="B581" s="172" t="s">
        <v>1185</v>
      </c>
      <c r="C581" s="172" t="s">
        <v>1813</v>
      </c>
      <c r="D581" s="93" t="s">
        <v>1297</v>
      </c>
      <c r="E581" s="93" t="s">
        <v>1189</v>
      </c>
      <c r="F581" s="172">
        <v>1</v>
      </c>
      <c r="G581" s="173" t="s">
        <v>1190</v>
      </c>
    </row>
    <row r="582" spans="1:7" x14ac:dyDescent="0.25">
      <c r="A582" s="172">
        <v>572</v>
      </c>
      <c r="B582" s="172" t="s">
        <v>1185</v>
      </c>
      <c r="C582" s="172" t="s">
        <v>1814</v>
      </c>
      <c r="D582" s="93" t="s">
        <v>1425</v>
      </c>
      <c r="E582" s="93" t="s">
        <v>1109</v>
      </c>
      <c r="F582" s="172">
        <v>1</v>
      </c>
      <c r="G582" s="173" t="s">
        <v>1110</v>
      </c>
    </row>
    <row r="583" spans="1:7" x14ac:dyDescent="0.25">
      <c r="A583" s="172">
        <v>573</v>
      </c>
      <c r="B583" s="172" t="s">
        <v>1185</v>
      </c>
      <c r="C583" s="172" t="s">
        <v>1815</v>
      </c>
      <c r="D583" s="93" t="s">
        <v>1425</v>
      </c>
      <c r="E583" s="93" t="s">
        <v>1148</v>
      </c>
      <c r="F583" s="172">
        <v>1</v>
      </c>
      <c r="G583" s="173" t="s">
        <v>1149</v>
      </c>
    </row>
    <row r="584" spans="1:7" x14ac:dyDescent="0.25">
      <c r="A584" s="172">
        <v>574</v>
      </c>
      <c r="B584" s="172" t="s">
        <v>1185</v>
      </c>
      <c r="C584" s="172" t="s">
        <v>1816</v>
      </c>
      <c r="D584" s="93" t="s">
        <v>1297</v>
      </c>
      <c r="E584" s="93" t="s">
        <v>1037</v>
      </c>
      <c r="F584" s="172">
        <v>10</v>
      </c>
      <c r="G584" s="173" t="s">
        <v>1010</v>
      </c>
    </row>
    <row r="585" spans="1:7" x14ac:dyDescent="0.25">
      <c r="A585" s="172">
        <v>575</v>
      </c>
      <c r="B585" s="172" t="s">
        <v>1185</v>
      </c>
      <c r="C585" s="172" t="s">
        <v>1817</v>
      </c>
      <c r="D585" s="93" t="s">
        <v>1297</v>
      </c>
      <c r="E585" s="93" t="s">
        <v>1142</v>
      </c>
      <c r="F585" s="172">
        <v>10</v>
      </c>
      <c r="G585" s="173" t="s">
        <v>989</v>
      </c>
    </row>
    <row r="586" spans="1:7" x14ac:dyDescent="0.25">
      <c r="A586" s="172">
        <v>576</v>
      </c>
      <c r="B586" s="172" t="s">
        <v>1185</v>
      </c>
      <c r="C586" s="172" t="s">
        <v>1818</v>
      </c>
      <c r="D586" s="93" t="s">
        <v>1297</v>
      </c>
      <c r="E586" s="93" t="s">
        <v>1058</v>
      </c>
      <c r="F586" s="172">
        <v>1</v>
      </c>
      <c r="G586" s="173" t="s">
        <v>1059</v>
      </c>
    </row>
    <row r="587" spans="1:7" x14ac:dyDescent="0.25">
      <c r="A587" s="172">
        <v>577</v>
      </c>
      <c r="B587" s="172" t="s">
        <v>1185</v>
      </c>
      <c r="C587" s="172" t="s">
        <v>1819</v>
      </c>
      <c r="D587" s="93" t="s">
        <v>1297</v>
      </c>
      <c r="E587" s="93" t="s">
        <v>991</v>
      </c>
      <c r="F587" s="172">
        <v>10</v>
      </c>
      <c r="G587" s="173" t="s">
        <v>1075</v>
      </c>
    </row>
    <row r="588" spans="1:7" x14ac:dyDescent="0.25">
      <c r="A588" s="172">
        <v>578</v>
      </c>
      <c r="B588" s="172" t="s">
        <v>1185</v>
      </c>
      <c r="C588" s="172" t="s">
        <v>1820</v>
      </c>
      <c r="D588" s="93" t="s">
        <v>1297</v>
      </c>
      <c r="E588" s="93" t="s">
        <v>990</v>
      </c>
      <c r="F588" s="172">
        <v>10</v>
      </c>
      <c r="G588" s="173" t="s">
        <v>989</v>
      </c>
    </row>
    <row r="589" spans="1:7" x14ac:dyDescent="0.25">
      <c r="A589" s="172">
        <v>579</v>
      </c>
      <c r="B589" s="172" t="s">
        <v>1185</v>
      </c>
      <c r="C589" s="172" t="s">
        <v>1821</v>
      </c>
      <c r="D589" s="93" t="s">
        <v>1297</v>
      </c>
      <c r="E589" s="93" t="s">
        <v>991</v>
      </c>
      <c r="F589" s="172">
        <v>10</v>
      </c>
      <c r="G589" s="173" t="s">
        <v>1075</v>
      </c>
    </row>
    <row r="590" spans="1:7" x14ac:dyDescent="0.25">
      <c r="A590" s="172">
        <v>580</v>
      </c>
      <c r="B590" s="172" t="s">
        <v>1185</v>
      </c>
      <c r="C590" s="172" t="s">
        <v>1822</v>
      </c>
      <c r="D590" s="93" t="s">
        <v>1297</v>
      </c>
      <c r="E590" s="93" t="s">
        <v>990</v>
      </c>
      <c r="F590" s="172">
        <v>10</v>
      </c>
      <c r="G590" s="173" t="s">
        <v>989</v>
      </c>
    </row>
    <row r="591" spans="1:7" x14ac:dyDescent="0.25">
      <c r="A591" s="172">
        <v>581</v>
      </c>
      <c r="B591" s="172" t="s">
        <v>1185</v>
      </c>
      <c r="C591" s="172" t="s">
        <v>1823</v>
      </c>
      <c r="D591" s="93" t="s">
        <v>1425</v>
      </c>
      <c r="E591" s="93" t="s">
        <v>1068</v>
      </c>
      <c r="F591" s="172">
        <v>15</v>
      </c>
      <c r="G591" s="173" t="s">
        <v>1055</v>
      </c>
    </row>
    <row r="592" spans="1:7" x14ac:dyDescent="0.25">
      <c r="A592" s="172">
        <v>582</v>
      </c>
      <c r="B592" s="172" t="s">
        <v>1185</v>
      </c>
      <c r="C592" s="172" t="s">
        <v>1824</v>
      </c>
      <c r="D592" s="93" t="s">
        <v>1425</v>
      </c>
      <c r="E592" s="93" t="s">
        <v>1101</v>
      </c>
      <c r="F592" s="172">
        <v>15</v>
      </c>
      <c r="G592" s="173" t="s">
        <v>1012</v>
      </c>
    </row>
    <row r="593" spans="1:7" x14ac:dyDescent="0.25">
      <c r="A593" s="172">
        <v>583</v>
      </c>
      <c r="B593" s="172" t="s">
        <v>1185</v>
      </c>
      <c r="C593" s="172" t="s">
        <v>1825</v>
      </c>
      <c r="D593" s="93" t="s">
        <v>1297</v>
      </c>
      <c r="E593" s="93" t="s">
        <v>1018</v>
      </c>
      <c r="F593" s="172">
        <v>10</v>
      </c>
      <c r="G593" s="173" t="s">
        <v>996</v>
      </c>
    </row>
    <row r="594" spans="1:7" x14ac:dyDescent="0.25">
      <c r="A594" s="172">
        <v>584</v>
      </c>
      <c r="B594" s="172" t="s">
        <v>1185</v>
      </c>
      <c r="C594" s="172" t="s">
        <v>1826</v>
      </c>
      <c r="D594" s="93" t="s">
        <v>1297</v>
      </c>
      <c r="E594" s="93" t="s">
        <v>991</v>
      </c>
      <c r="F594" s="172">
        <v>10</v>
      </c>
      <c r="G594" s="173" t="s">
        <v>1075</v>
      </c>
    </row>
    <row r="595" spans="1:7" x14ac:dyDescent="0.25">
      <c r="A595" s="172">
        <v>585</v>
      </c>
      <c r="B595" s="172" t="s">
        <v>1185</v>
      </c>
      <c r="C595" s="172" t="s">
        <v>1827</v>
      </c>
      <c r="D595" s="93" t="s">
        <v>1297</v>
      </c>
      <c r="E595" s="93" t="s">
        <v>1181</v>
      </c>
      <c r="F595" s="172">
        <v>1</v>
      </c>
      <c r="G595" s="173" t="s">
        <v>1182</v>
      </c>
    </row>
    <row r="596" spans="1:7" x14ac:dyDescent="0.25">
      <c r="A596" s="172">
        <v>586</v>
      </c>
      <c r="B596" s="172" t="s">
        <v>1185</v>
      </c>
      <c r="C596" s="172" t="s">
        <v>1828</v>
      </c>
      <c r="D596" s="93" t="s">
        <v>1297</v>
      </c>
      <c r="E596" s="93" t="s">
        <v>1152</v>
      </c>
      <c r="F596" s="172">
        <v>1</v>
      </c>
      <c r="G596" s="173" t="s">
        <v>1096</v>
      </c>
    </row>
    <row r="597" spans="1:7" x14ac:dyDescent="0.25">
      <c r="A597" s="172">
        <v>587</v>
      </c>
      <c r="B597" s="172" t="s">
        <v>1185</v>
      </c>
      <c r="C597" s="172" t="s">
        <v>1829</v>
      </c>
      <c r="D597" s="93" t="s">
        <v>1297</v>
      </c>
      <c r="E597" s="93" t="s">
        <v>990</v>
      </c>
      <c r="F597" s="172">
        <v>10</v>
      </c>
      <c r="G597" s="173" t="s">
        <v>989</v>
      </c>
    </row>
    <row r="598" spans="1:7" x14ac:dyDescent="0.25">
      <c r="A598" s="172">
        <v>588</v>
      </c>
      <c r="B598" s="172" t="s">
        <v>1185</v>
      </c>
      <c r="C598" s="172" t="s">
        <v>1830</v>
      </c>
      <c r="D598" s="93" t="s">
        <v>1297</v>
      </c>
      <c r="E598" s="93" t="s">
        <v>991</v>
      </c>
      <c r="F598" s="172">
        <v>10</v>
      </c>
      <c r="G598" s="173" t="s">
        <v>1075</v>
      </c>
    </row>
    <row r="599" spans="1:7" x14ac:dyDescent="0.25">
      <c r="A599" s="172">
        <v>589</v>
      </c>
      <c r="B599" s="172" t="s">
        <v>1185</v>
      </c>
      <c r="C599" s="172" t="s">
        <v>1831</v>
      </c>
      <c r="D599" s="93" t="s">
        <v>1297</v>
      </c>
      <c r="E599" s="93" t="s">
        <v>1087</v>
      </c>
      <c r="F599" s="172">
        <v>10</v>
      </c>
      <c r="G599" s="173" t="s">
        <v>996</v>
      </c>
    </row>
    <row r="600" spans="1:7" x14ac:dyDescent="0.25">
      <c r="A600" s="172">
        <v>590</v>
      </c>
      <c r="B600" s="172" t="s">
        <v>1185</v>
      </c>
      <c r="C600" s="172" t="s">
        <v>1832</v>
      </c>
      <c r="D600" s="93" t="s">
        <v>1297</v>
      </c>
      <c r="E600" s="93" t="s">
        <v>1011</v>
      </c>
      <c r="F600" s="172">
        <v>30</v>
      </c>
      <c r="G600" s="173" t="s">
        <v>1012</v>
      </c>
    </row>
    <row r="601" spans="1:7" x14ac:dyDescent="0.25">
      <c r="A601" s="172">
        <v>591</v>
      </c>
      <c r="B601" s="172" t="s">
        <v>1185</v>
      </c>
      <c r="C601" s="172" t="s">
        <v>1833</v>
      </c>
      <c r="D601" s="93" t="s">
        <v>1297</v>
      </c>
      <c r="E601" s="93" t="s">
        <v>1023</v>
      </c>
      <c r="F601" s="172">
        <v>10</v>
      </c>
      <c r="G601" s="173" t="s">
        <v>1017</v>
      </c>
    </row>
    <row r="602" spans="1:7" x14ac:dyDescent="0.25">
      <c r="A602" s="172">
        <v>592</v>
      </c>
      <c r="B602" s="172" t="s">
        <v>1185</v>
      </c>
      <c r="C602" s="172" t="s">
        <v>1834</v>
      </c>
      <c r="D602" s="93" t="s">
        <v>1297</v>
      </c>
      <c r="E602" s="93" t="s">
        <v>1102</v>
      </c>
      <c r="F602" s="172">
        <v>10</v>
      </c>
      <c r="G602" s="173" t="s">
        <v>1150</v>
      </c>
    </row>
    <row r="603" spans="1:7" x14ac:dyDescent="0.25">
      <c r="A603" s="172">
        <v>593</v>
      </c>
      <c r="B603" s="172" t="s">
        <v>1185</v>
      </c>
      <c r="C603" s="172" t="s">
        <v>1835</v>
      </c>
      <c r="D603" s="93" t="s">
        <v>1297</v>
      </c>
      <c r="E603" s="93" t="s">
        <v>1058</v>
      </c>
      <c r="F603" s="172">
        <v>1</v>
      </c>
      <c r="G603" s="173" t="s">
        <v>1059</v>
      </c>
    </row>
    <row r="604" spans="1:7" x14ac:dyDescent="0.25">
      <c r="A604" s="172">
        <v>594</v>
      </c>
      <c r="B604" s="172" t="s">
        <v>1185</v>
      </c>
      <c r="C604" s="172" t="s">
        <v>1836</v>
      </c>
      <c r="D604" s="93" t="s">
        <v>1297</v>
      </c>
      <c r="E604" s="93" t="s">
        <v>987</v>
      </c>
      <c r="F604" s="172">
        <v>10</v>
      </c>
      <c r="G604" s="173" t="s">
        <v>989</v>
      </c>
    </row>
    <row r="605" spans="1:7" x14ac:dyDescent="0.25">
      <c r="A605" s="172">
        <v>595</v>
      </c>
      <c r="B605" s="172" t="s">
        <v>1185</v>
      </c>
      <c r="C605" s="172" t="s">
        <v>1837</v>
      </c>
      <c r="D605" s="93" t="s">
        <v>1297</v>
      </c>
      <c r="E605" s="93" t="s">
        <v>1094</v>
      </c>
      <c r="F605" s="172">
        <v>10</v>
      </c>
      <c r="G605" s="173" t="s">
        <v>1012</v>
      </c>
    </row>
    <row r="606" spans="1:7" x14ac:dyDescent="0.25">
      <c r="A606" s="172">
        <v>596</v>
      </c>
      <c r="B606" s="172" t="s">
        <v>1185</v>
      </c>
      <c r="C606" s="172" t="s">
        <v>1838</v>
      </c>
      <c r="D606" s="93" t="s">
        <v>1297</v>
      </c>
      <c r="E606" s="93" t="s">
        <v>1099</v>
      </c>
      <c r="F606" s="172">
        <v>10</v>
      </c>
      <c r="G606" s="173" t="s">
        <v>996</v>
      </c>
    </row>
    <row r="607" spans="1:7" x14ac:dyDescent="0.25">
      <c r="A607" s="172">
        <v>597</v>
      </c>
      <c r="B607" s="172" t="s">
        <v>1185</v>
      </c>
      <c r="C607" s="172" t="s">
        <v>1839</v>
      </c>
      <c r="D607" s="93" t="s">
        <v>1297</v>
      </c>
      <c r="E607" s="93" t="s">
        <v>1080</v>
      </c>
      <c r="F607" s="172">
        <v>20</v>
      </c>
      <c r="G607" s="173" t="s">
        <v>1012</v>
      </c>
    </row>
    <row r="608" spans="1:7" x14ac:dyDescent="0.25">
      <c r="A608" s="172">
        <v>598</v>
      </c>
      <c r="B608" s="172" t="s">
        <v>1185</v>
      </c>
      <c r="C608" s="172" t="s">
        <v>1806</v>
      </c>
      <c r="D608" s="93" t="s">
        <v>1297</v>
      </c>
      <c r="E608" s="93" t="s">
        <v>1047</v>
      </c>
      <c r="F608" s="172">
        <v>10</v>
      </c>
      <c r="G608" s="173" t="s">
        <v>1012</v>
      </c>
    </row>
    <row r="609" spans="1:7" x14ac:dyDescent="0.25">
      <c r="A609" s="172">
        <v>599</v>
      </c>
      <c r="B609" s="172" t="s">
        <v>1185</v>
      </c>
      <c r="C609" s="172" t="s">
        <v>1840</v>
      </c>
      <c r="D609" s="93" t="s">
        <v>1297</v>
      </c>
      <c r="E609" s="93" t="s">
        <v>1116</v>
      </c>
      <c r="F609" s="172">
        <v>10</v>
      </c>
      <c r="G609" s="173" t="s">
        <v>1012</v>
      </c>
    </row>
    <row r="610" spans="1:7" x14ac:dyDescent="0.25">
      <c r="A610" s="172">
        <v>600</v>
      </c>
      <c r="B610" s="172" t="s">
        <v>1185</v>
      </c>
      <c r="C610" s="172" t="s">
        <v>1841</v>
      </c>
      <c r="D610" s="93" t="s">
        <v>1297</v>
      </c>
      <c r="E610" s="93" t="s">
        <v>1037</v>
      </c>
      <c r="F610" s="172">
        <v>10</v>
      </c>
      <c r="G610" s="173" t="s">
        <v>1010</v>
      </c>
    </row>
    <row r="611" spans="1:7" x14ac:dyDescent="0.25">
      <c r="A611" s="172">
        <v>601</v>
      </c>
      <c r="B611" s="172" t="s">
        <v>1191</v>
      </c>
      <c r="C611" s="172" t="s">
        <v>1842</v>
      </c>
      <c r="D611" s="93" t="s">
        <v>1297</v>
      </c>
      <c r="E611" s="93" t="s">
        <v>1016</v>
      </c>
      <c r="F611" s="172">
        <v>10</v>
      </c>
      <c r="G611" s="173" t="s">
        <v>1017</v>
      </c>
    </row>
    <row r="612" spans="1:7" x14ac:dyDescent="0.25">
      <c r="A612" s="172">
        <v>602</v>
      </c>
      <c r="B612" s="172" t="s">
        <v>1191</v>
      </c>
      <c r="C612" s="172" t="s">
        <v>1843</v>
      </c>
      <c r="D612" s="93" t="s">
        <v>1297</v>
      </c>
      <c r="E612" s="93" t="s">
        <v>128</v>
      </c>
      <c r="F612" s="172">
        <v>15</v>
      </c>
      <c r="G612" s="173" t="s">
        <v>1092</v>
      </c>
    </row>
    <row r="613" spans="1:7" x14ac:dyDescent="0.25">
      <c r="A613" s="172">
        <v>603</v>
      </c>
      <c r="B613" s="172" t="s">
        <v>1191</v>
      </c>
      <c r="C613" s="172" t="s">
        <v>1844</v>
      </c>
      <c r="D613" s="93" t="s">
        <v>1297</v>
      </c>
      <c r="E613" s="93" t="s">
        <v>1018</v>
      </c>
      <c r="F613" s="172">
        <v>10</v>
      </c>
      <c r="G613" s="173" t="s">
        <v>996</v>
      </c>
    </row>
    <row r="614" spans="1:7" x14ac:dyDescent="0.25">
      <c r="A614" s="172">
        <v>604</v>
      </c>
      <c r="B614" s="172" t="s">
        <v>1191</v>
      </c>
      <c r="C614" s="172" t="s">
        <v>1845</v>
      </c>
      <c r="D614" s="93" t="s">
        <v>1297</v>
      </c>
      <c r="E614" s="93" t="s">
        <v>991</v>
      </c>
      <c r="F614" s="172">
        <v>10</v>
      </c>
      <c r="G614" s="173" t="s">
        <v>1075</v>
      </c>
    </row>
    <row r="615" spans="1:7" x14ac:dyDescent="0.25">
      <c r="A615" s="172">
        <v>605</v>
      </c>
      <c r="B615" s="172" t="s">
        <v>1191</v>
      </c>
      <c r="C615" s="172" t="s">
        <v>1846</v>
      </c>
      <c r="D615" s="93" t="s">
        <v>1259</v>
      </c>
      <c r="E615" s="93" t="s">
        <v>1013</v>
      </c>
      <c r="F615" s="172">
        <v>10</v>
      </c>
      <c r="G615" s="173" t="s">
        <v>1015</v>
      </c>
    </row>
    <row r="616" spans="1:7" x14ac:dyDescent="0.25">
      <c r="A616" s="172">
        <v>606</v>
      </c>
      <c r="B616" s="172" t="s">
        <v>1191</v>
      </c>
      <c r="C616" s="172" t="s">
        <v>1847</v>
      </c>
      <c r="D616" s="93" t="s">
        <v>1259</v>
      </c>
      <c r="E616" s="93" t="s">
        <v>984</v>
      </c>
      <c r="F616" s="172">
        <v>10</v>
      </c>
      <c r="G616" s="173" t="s">
        <v>989</v>
      </c>
    </row>
    <row r="617" spans="1:7" x14ac:dyDescent="0.25">
      <c r="A617" s="172">
        <v>607</v>
      </c>
      <c r="B617" s="172" t="s">
        <v>1191</v>
      </c>
      <c r="C617" s="172" t="s">
        <v>1848</v>
      </c>
      <c r="D617" s="93" t="s">
        <v>1259</v>
      </c>
      <c r="E617" s="93" t="s">
        <v>1047</v>
      </c>
      <c r="F617" s="172">
        <v>10</v>
      </c>
      <c r="G617" s="173" t="s">
        <v>1012</v>
      </c>
    </row>
    <row r="618" spans="1:7" x14ac:dyDescent="0.25">
      <c r="A618" s="172">
        <v>608</v>
      </c>
      <c r="B618" s="172" t="s">
        <v>1191</v>
      </c>
      <c r="C618" s="172" t="s">
        <v>1849</v>
      </c>
      <c r="D618" s="93" t="s">
        <v>1259</v>
      </c>
      <c r="E618" s="93" t="s">
        <v>994</v>
      </c>
      <c r="F618" s="172">
        <v>10</v>
      </c>
      <c r="G618" s="173" t="s">
        <v>996</v>
      </c>
    </row>
    <row r="619" spans="1:7" x14ac:dyDescent="0.25">
      <c r="A619" s="172">
        <v>609</v>
      </c>
      <c r="B619" s="172" t="s">
        <v>1191</v>
      </c>
      <c r="C619" s="172" t="s">
        <v>1850</v>
      </c>
      <c r="D619" s="93" t="s">
        <v>1257</v>
      </c>
      <c r="E619" s="93" t="s">
        <v>990</v>
      </c>
      <c r="F619" s="172">
        <v>10</v>
      </c>
      <c r="G619" s="173" t="s">
        <v>989</v>
      </c>
    </row>
    <row r="620" spans="1:7" x14ac:dyDescent="0.25">
      <c r="A620" s="172">
        <v>610</v>
      </c>
      <c r="B620" s="172" t="s">
        <v>1191</v>
      </c>
      <c r="C620" s="172" t="s">
        <v>1851</v>
      </c>
      <c r="D620" s="93" t="s">
        <v>1259</v>
      </c>
      <c r="E620" s="93" t="s">
        <v>998</v>
      </c>
      <c r="F620" s="172">
        <v>10</v>
      </c>
      <c r="G620" s="173" t="s">
        <v>1000</v>
      </c>
    </row>
    <row r="621" spans="1:7" x14ac:dyDescent="0.25">
      <c r="A621" s="172">
        <v>611</v>
      </c>
      <c r="B621" s="172" t="s">
        <v>1191</v>
      </c>
      <c r="C621" s="172" t="s">
        <v>1852</v>
      </c>
      <c r="D621" s="93" t="s">
        <v>1259</v>
      </c>
      <c r="E621" s="93" t="s">
        <v>1045</v>
      </c>
      <c r="F621" s="172">
        <v>1</v>
      </c>
      <c r="G621" s="173" t="s">
        <v>1017</v>
      </c>
    </row>
    <row r="622" spans="1:7" x14ac:dyDescent="0.25">
      <c r="A622" s="172">
        <v>612</v>
      </c>
      <c r="B622" s="172" t="s">
        <v>1191</v>
      </c>
      <c r="C622" s="172" t="s">
        <v>1853</v>
      </c>
      <c r="D622" s="93" t="s">
        <v>1259</v>
      </c>
      <c r="E622" s="93" t="s">
        <v>994</v>
      </c>
      <c r="F622" s="172">
        <v>10</v>
      </c>
      <c r="G622" s="173" t="s">
        <v>996</v>
      </c>
    </row>
    <row r="623" spans="1:7" x14ac:dyDescent="0.25">
      <c r="A623" s="172">
        <v>613</v>
      </c>
      <c r="B623" s="172" t="s">
        <v>1191</v>
      </c>
      <c r="C623" s="172" t="s">
        <v>1854</v>
      </c>
      <c r="D623" s="93" t="s">
        <v>1259</v>
      </c>
      <c r="E623" s="93" t="s">
        <v>1011</v>
      </c>
      <c r="F623" s="172">
        <v>30</v>
      </c>
      <c r="G623" s="173" t="s">
        <v>1012</v>
      </c>
    </row>
    <row r="624" spans="1:7" x14ac:dyDescent="0.25">
      <c r="A624" s="172">
        <v>614</v>
      </c>
      <c r="B624" s="172" t="s">
        <v>1191</v>
      </c>
      <c r="C624" s="172" t="s">
        <v>1855</v>
      </c>
      <c r="D624" s="93" t="s">
        <v>1259</v>
      </c>
      <c r="E624" s="93" t="s">
        <v>1016</v>
      </c>
      <c r="F624" s="172">
        <v>10</v>
      </c>
      <c r="G624" s="173" t="s">
        <v>1017</v>
      </c>
    </row>
    <row r="625" spans="1:7" x14ac:dyDescent="0.25">
      <c r="A625" s="172">
        <v>615</v>
      </c>
      <c r="B625" s="172" t="s">
        <v>1191</v>
      </c>
      <c r="C625" s="172" t="s">
        <v>1856</v>
      </c>
      <c r="D625" s="93" t="s">
        <v>1259</v>
      </c>
      <c r="E625" s="93" t="s">
        <v>1101</v>
      </c>
      <c r="F625" s="172">
        <v>15</v>
      </c>
      <c r="G625" s="173" t="s">
        <v>1012</v>
      </c>
    </row>
    <row r="626" spans="1:7" x14ac:dyDescent="0.25">
      <c r="A626" s="172">
        <v>616</v>
      </c>
      <c r="B626" s="172" t="s">
        <v>1191</v>
      </c>
      <c r="C626" s="172" t="s">
        <v>1857</v>
      </c>
      <c r="D626" s="93" t="s">
        <v>1259</v>
      </c>
      <c r="E626" s="93" t="s">
        <v>990</v>
      </c>
      <c r="F626" s="172">
        <v>10</v>
      </c>
      <c r="G626" s="173" t="s">
        <v>989</v>
      </c>
    </row>
    <row r="627" spans="1:7" x14ac:dyDescent="0.25">
      <c r="A627" s="172">
        <v>617</v>
      </c>
      <c r="B627" s="172" t="s">
        <v>1191</v>
      </c>
      <c r="C627" s="172" t="s">
        <v>1858</v>
      </c>
      <c r="D627" s="93" t="s">
        <v>1259</v>
      </c>
      <c r="E627" s="93" t="s">
        <v>1041</v>
      </c>
      <c r="F627" s="172">
        <v>1</v>
      </c>
      <c r="G627" s="173" t="s">
        <v>1042</v>
      </c>
    </row>
    <row r="628" spans="1:7" x14ac:dyDescent="0.25">
      <c r="A628" s="172">
        <v>618</v>
      </c>
      <c r="B628" s="172" t="s">
        <v>1191</v>
      </c>
      <c r="C628" s="172" t="s">
        <v>1859</v>
      </c>
      <c r="D628" s="93" t="s">
        <v>1259</v>
      </c>
      <c r="E628" s="93" t="s">
        <v>1016</v>
      </c>
      <c r="F628" s="172">
        <v>15</v>
      </c>
      <c r="G628" s="173" t="s">
        <v>1057</v>
      </c>
    </row>
    <row r="629" spans="1:7" x14ac:dyDescent="0.25">
      <c r="A629" s="172">
        <v>619</v>
      </c>
      <c r="B629" s="172" t="s">
        <v>1191</v>
      </c>
      <c r="C629" s="172" t="s">
        <v>1860</v>
      </c>
      <c r="D629" s="93" t="s">
        <v>1297</v>
      </c>
      <c r="E629" s="93" t="s">
        <v>1097</v>
      </c>
      <c r="F629" s="172">
        <v>10</v>
      </c>
      <c r="G629" s="173" t="s">
        <v>989</v>
      </c>
    </row>
    <row r="630" spans="1:7" x14ac:dyDescent="0.25">
      <c r="A630" s="172">
        <v>620</v>
      </c>
      <c r="B630" s="172" t="s">
        <v>1191</v>
      </c>
      <c r="C630" s="172" t="s">
        <v>1861</v>
      </c>
      <c r="D630" s="93" t="s">
        <v>1297</v>
      </c>
      <c r="E630" s="93" t="s">
        <v>1094</v>
      </c>
      <c r="F630" s="172">
        <v>15</v>
      </c>
      <c r="G630" s="173" t="s">
        <v>1057</v>
      </c>
    </row>
    <row r="631" spans="1:7" x14ac:dyDescent="0.25">
      <c r="A631" s="172">
        <v>621</v>
      </c>
      <c r="B631" s="172" t="s">
        <v>1191</v>
      </c>
      <c r="C631" s="172" t="s">
        <v>1862</v>
      </c>
      <c r="D631" s="93" t="s">
        <v>1297</v>
      </c>
      <c r="E631" s="93" t="s">
        <v>1046</v>
      </c>
      <c r="F631" s="172">
        <v>10</v>
      </c>
      <c r="G631" s="173" t="s">
        <v>989</v>
      </c>
    </row>
    <row r="632" spans="1:7" x14ac:dyDescent="0.25">
      <c r="A632" s="172">
        <v>622</v>
      </c>
      <c r="B632" s="172" t="s">
        <v>1191</v>
      </c>
      <c r="C632" s="172" t="s">
        <v>1863</v>
      </c>
      <c r="D632" s="93" t="s">
        <v>1297</v>
      </c>
      <c r="E632" s="93" t="s">
        <v>1001</v>
      </c>
      <c r="F632" s="172">
        <v>30</v>
      </c>
      <c r="G632" s="173" t="s">
        <v>1002</v>
      </c>
    </row>
    <row r="633" spans="1:7" x14ac:dyDescent="0.25">
      <c r="A633" s="172">
        <v>623</v>
      </c>
      <c r="B633" s="172" t="s">
        <v>1191</v>
      </c>
      <c r="C633" s="172" t="s">
        <v>1864</v>
      </c>
      <c r="D633" s="93" t="s">
        <v>1259</v>
      </c>
      <c r="E633" s="93" t="s">
        <v>1023</v>
      </c>
      <c r="F633" s="172">
        <v>30</v>
      </c>
      <c r="G633" s="173" t="s">
        <v>1010</v>
      </c>
    </row>
    <row r="634" spans="1:7" x14ac:dyDescent="0.25">
      <c r="A634" s="172">
        <v>624</v>
      </c>
      <c r="B634" s="172" t="s">
        <v>1191</v>
      </c>
      <c r="C634" s="172" t="s">
        <v>1865</v>
      </c>
      <c r="D634" s="93" t="s">
        <v>1259</v>
      </c>
      <c r="E634" s="93" t="s">
        <v>1011</v>
      </c>
      <c r="F634" s="172">
        <v>60</v>
      </c>
      <c r="G634" s="173" t="s">
        <v>986</v>
      </c>
    </row>
    <row r="635" spans="1:7" x14ac:dyDescent="0.25">
      <c r="A635" s="172">
        <v>625</v>
      </c>
      <c r="B635" s="172" t="s">
        <v>1191</v>
      </c>
      <c r="C635" s="172" t="s">
        <v>1866</v>
      </c>
      <c r="D635" s="93" t="s">
        <v>1259</v>
      </c>
      <c r="E635" s="93" t="s">
        <v>1016</v>
      </c>
      <c r="F635" s="172">
        <v>10</v>
      </c>
      <c r="G635" s="173" t="s">
        <v>1017</v>
      </c>
    </row>
    <row r="636" spans="1:7" x14ac:dyDescent="0.25">
      <c r="A636" s="172">
        <v>626</v>
      </c>
      <c r="B636" s="172" t="s">
        <v>1191</v>
      </c>
      <c r="C636" s="172" t="s">
        <v>1867</v>
      </c>
      <c r="D636" s="93" t="s">
        <v>1259</v>
      </c>
      <c r="E636" s="93" t="s">
        <v>1078</v>
      </c>
      <c r="F636" s="172">
        <v>10</v>
      </c>
      <c r="G636" s="173" t="s">
        <v>1000</v>
      </c>
    </row>
    <row r="637" spans="1:7" x14ac:dyDescent="0.25">
      <c r="A637" s="172">
        <v>627</v>
      </c>
      <c r="B637" s="172" t="s">
        <v>1191</v>
      </c>
      <c r="C637" s="172" t="s">
        <v>1868</v>
      </c>
      <c r="D637" s="93" t="s">
        <v>1259</v>
      </c>
      <c r="E637" s="93" t="s">
        <v>1080</v>
      </c>
      <c r="F637" s="172">
        <v>10</v>
      </c>
      <c r="G637" s="173" t="s">
        <v>996</v>
      </c>
    </row>
    <row r="638" spans="1:7" x14ac:dyDescent="0.25">
      <c r="A638" s="172">
        <v>628</v>
      </c>
      <c r="B638" s="172" t="s">
        <v>1191</v>
      </c>
      <c r="C638" s="172" t="s">
        <v>1869</v>
      </c>
      <c r="D638" s="93" t="s">
        <v>1259</v>
      </c>
      <c r="E638" s="93" t="s">
        <v>1047</v>
      </c>
      <c r="F638" s="172">
        <v>10</v>
      </c>
      <c r="G638" s="173" t="s">
        <v>1012</v>
      </c>
    </row>
    <row r="639" spans="1:7" x14ac:dyDescent="0.25">
      <c r="A639" s="172">
        <v>629</v>
      </c>
      <c r="B639" s="172" t="s">
        <v>1191</v>
      </c>
      <c r="C639" s="172" t="s">
        <v>1870</v>
      </c>
      <c r="D639" s="93" t="s">
        <v>1259</v>
      </c>
      <c r="E639" s="93" t="s">
        <v>1037</v>
      </c>
      <c r="F639" s="172">
        <v>10</v>
      </c>
      <c r="G639" s="173" t="s">
        <v>1010</v>
      </c>
    </row>
    <row r="640" spans="1:7" x14ac:dyDescent="0.25">
      <c r="A640" s="172">
        <v>630</v>
      </c>
      <c r="B640" s="172" t="s">
        <v>1191</v>
      </c>
      <c r="C640" s="172" t="s">
        <v>1871</v>
      </c>
      <c r="D640" s="93" t="s">
        <v>1259</v>
      </c>
      <c r="E640" s="93" t="s">
        <v>1101</v>
      </c>
      <c r="F640" s="172">
        <v>15</v>
      </c>
      <c r="G640" s="173" t="s">
        <v>1012</v>
      </c>
    </row>
    <row r="641" spans="1:7" x14ac:dyDescent="0.25">
      <c r="A641" s="172">
        <v>631</v>
      </c>
      <c r="B641" s="172" t="s">
        <v>1191</v>
      </c>
      <c r="C641" s="172" t="s">
        <v>1872</v>
      </c>
      <c r="D641" s="93" t="s">
        <v>1259</v>
      </c>
      <c r="E641" s="93" t="s">
        <v>1018</v>
      </c>
      <c r="F641" s="172">
        <v>10</v>
      </c>
      <c r="G641" s="173" t="s">
        <v>996</v>
      </c>
    </row>
    <row r="642" spans="1:7" x14ac:dyDescent="0.25">
      <c r="A642" s="172">
        <v>632</v>
      </c>
      <c r="B642" s="172" t="s">
        <v>1191</v>
      </c>
      <c r="C642" s="172" t="s">
        <v>1873</v>
      </c>
      <c r="D642" s="93" t="s">
        <v>1297</v>
      </c>
      <c r="E642" s="93" t="s">
        <v>1018</v>
      </c>
      <c r="F642" s="172">
        <v>10</v>
      </c>
      <c r="G642" s="173" t="s">
        <v>996</v>
      </c>
    </row>
    <row r="643" spans="1:7" x14ac:dyDescent="0.25">
      <c r="A643" s="172">
        <v>633</v>
      </c>
      <c r="B643" s="172" t="s">
        <v>1191</v>
      </c>
      <c r="C643" s="172" t="s">
        <v>1874</v>
      </c>
      <c r="D643" s="93" t="s">
        <v>1297</v>
      </c>
      <c r="E643" s="93" t="s">
        <v>1033</v>
      </c>
      <c r="F643" s="172">
        <v>10</v>
      </c>
      <c r="G643" s="173" t="s">
        <v>989</v>
      </c>
    </row>
    <row r="644" spans="1:7" x14ac:dyDescent="0.25">
      <c r="A644" s="172">
        <v>634</v>
      </c>
      <c r="B644" s="172" t="s">
        <v>1191</v>
      </c>
      <c r="C644" s="172" t="s">
        <v>1875</v>
      </c>
      <c r="D644" s="93" t="s">
        <v>1297</v>
      </c>
      <c r="E644" s="93" t="s">
        <v>1034</v>
      </c>
      <c r="F644" s="172">
        <v>10</v>
      </c>
      <c r="G644" s="173" t="s">
        <v>1084</v>
      </c>
    </row>
    <row r="645" spans="1:7" x14ac:dyDescent="0.25">
      <c r="A645" s="172">
        <v>635</v>
      </c>
      <c r="B645" s="172" t="s">
        <v>1191</v>
      </c>
      <c r="C645" s="172" t="s">
        <v>1876</v>
      </c>
      <c r="D645" s="93" t="s">
        <v>1259</v>
      </c>
      <c r="E645" s="93" t="s">
        <v>1047</v>
      </c>
      <c r="F645" s="172">
        <v>10</v>
      </c>
      <c r="G645" s="173" t="s">
        <v>1012</v>
      </c>
    </row>
    <row r="646" spans="1:7" x14ac:dyDescent="0.25">
      <c r="A646" s="172">
        <v>636</v>
      </c>
      <c r="B646" s="172" t="s">
        <v>1191</v>
      </c>
      <c r="C646" s="172" t="s">
        <v>1877</v>
      </c>
      <c r="D646" s="93" t="s">
        <v>1259</v>
      </c>
      <c r="E646" s="93" t="s">
        <v>1101</v>
      </c>
      <c r="F646" s="172">
        <v>15</v>
      </c>
      <c r="G646" s="173" t="s">
        <v>1012</v>
      </c>
    </row>
    <row r="647" spans="1:7" x14ac:dyDescent="0.25">
      <c r="A647" s="172">
        <v>637</v>
      </c>
      <c r="B647" s="172" t="s">
        <v>1191</v>
      </c>
      <c r="C647" s="172" t="s">
        <v>1878</v>
      </c>
      <c r="D647" s="93" t="s">
        <v>1259</v>
      </c>
      <c r="E647" s="93" t="s">
        <v>1018</v>
      </c>
      <c r="F647" s="172">
        <v>10</v>
      </c>
      <c r="G647" s="173" t="s">
        <v>996</v>
      </c>
    </row>
    <row r="648" spans="1:7" x14ac:dyDescent="0.25">
      <c r="A648" s="172">
        <v>638</v>
      </c>
      <c r="B648" s="172" t="s">
        <v>1191</v>
      </c>
      <c r="C648" s="172" t="s">
        <v>1879</v>
      </c>
      <c r="D648" s="93" t="s">
        <v>1259</v>
      </c>
      <c r="E648" s="93" t="s">
        <v>1037</v>
      </c>
      <c r="F648" s="172">
        <v>10</v>
      </c>
      <c r="G648" s="173" t="s">
        <v>1010</v>
      </c>
    </row>
    <row r="649" spans="1:7" x14ac:dyDescent="0.25">
      <c r="A649" s="172">
        <v>639</v>
      </c>
      <c r="B649" s="172" t="s">
        <v>1191</v>
      </c>
      <c r="C649" s="172" t="s">
        <v>1880</v>
      </c>
      <c r="D649" s="93" t="s">
        <v>1297</v>
      </c>
      <c r="E649" s="93" t="s">
        <v>1046</v>
      </c>
      <c r="F649" s="172">
        <v>10</v>
      </c>
      <c r="G649" s="173" t="s">
        <v>989</v>
      </c>
    </row>
    <row r="650" spans="1:7" x14ac:dyDescent="0.25">
      <c r="A650" s="172">
        <v>640</v>
      </c>
      <c r="B650" s="172" t="s">
        <v>1191</v>
      </c>
      <c r="C650" s="172" t="s">
        <v>1881</v>
      </c>
      <c r="D650" s="93" t="s">
        <v>1297</v>
      </c>
      <c r="E650" s="93" t="s">
        <v>1033</v>
      </c>
      <c r="F650" s="172">
        <v>10</v>
      </c>
      <c r="G650" s="173" t="s">
        <v>989</v>
      </c>
    </row>
    <row r="651" spans="1:7" x14ac:dyDescent="0.25">
      <c r="A651" s="172">
        <v>641</v>
      </c>
      <c r="B651" s="172" t="s">
        <v>1191</v>
      </c>
      <c r="C651" s="172" t="s">
        <v>1882</v>
      </c>
      <c r="D651" s="93" t="s">
        <v>1297</v>
      </c>
      <c r="E651" s="93" t="s">
        <v>1034</v>
      </c>
      <c r="F651" s="172">
        <v>10</v>
      </c>
      <c r="G651" s="173" t="s">
        <v>1084</v>
      </c>
    </row>
    <row r="652" spans="1:7" x14ac:dyDescent="0.25">
      <c r="A652" s="172">
        <v>642</v>
      </c>
      <c r="B652" s="172" t="s">
        <v>1191</v>
      </c>
      <c r="C652" s="172" t="s">
        <v>1883</v>
      </c>
      <c r="D652" s="93" t="s">
        <v>1297</v>
      </c>
      <c r="E652" s="93" t="s">
        <v>1060</v>
      </c>
      <c r="F652" s="172">
        <v>1</v>
      </c>
      <c r="G652" s="173" t="s">
        <v>1061</v>
      </c>
    </row>
    <row r="653" spans="1:7" x14ac:dyDescent="0.25">
      <c r="A653" s="172">
        <v>643</v>
      </c>
      <c r="B653" s="172" t="s">
        <v>1191</v>
      </c>
      <c r="C653" s="172" t="s">
        <v>1884</v>
      </c>
      <c r="D653" s="93" t="s">
        <v>1297</v>
      </c>
      <c r="E653" s="93" t="s">
        <v>1189</v>
      </c>
      <c r="F653" s="172">
        <v>1</v>
      </c>
      <c r="G653" s="173" t="s">
        <v>1190</v>
      </c>
    </row>
    <row r="654" spans="1:7" x14ac:dyDescent="0.25">
      <c r="A654" s="172">
        <v>644</v>
      </c>
      <c r="B654" s="172" t="s">
        <v>1191</v>
      </c>
      <c r="C654" s="172" t="s">
        <v>1885</v>
      </c>
      <c r="D654" s="93" t="s">
        <v>1259</v>
      </c>
      <c r="E654" s="93" t="s">
        <v>987</v>
      </c>
      <c r="F654" s="172">
        <v>10</v>
      </c>
      <c r="G654" s="173" t="s">
        <v>989</v>
      </c>
    </row>
    <row r="655" spans="1:7" x14ac:dyDescent="0.25">
      <c r="A655" s="172">
        <v>645</v>
      </c>
      <c r="B655" s="172" t="s">
        <v>1191</v>
      </c>
      <c r="C655" s="172" t="s">
        <v>1886</v>
      </c>
      <c r="D655" s="93" t="s">
        <v>1297</v>
      </c>
      <c r="E655" s="93" t="s">
        <v>1080</v>
      </c>
      <c r="F655" s="172">
        <v>10</v>
      </c>
      <c r="G655" s="173" t="s">
        <v>996</v>
      </c>
    </row>
    <row r="656" spans="1:7" x14ac:dyDescent="0.25">
      <c r="A656" s="172">
        <v>646</v>
      </c>
      <c r="B656" s="172" t="s">
        <v>1191</v>
      </c>
      <c r="C656" s="172" t="s">
        <v>1887</v>
      </c>
      <c r="D656" s="93" t="s">
        <v>1297</v>
      </c>
      <c r="E656" s="93" t="s">
        <v>1016</v>
      </c>
      <c r="F656" s="172">
        <v>10</v>
      </c>
      <c r="G656" s="173" t="s">
        <v>1017</v>
      </c>
    </row>
    <row r="657" spans="1:7" x14ac:dyDescent="0.25">
      <c r="A657" s="172">
        <v>647</v>
      </c>
      <c r="B657" s="172" t="s">
        <v>1191</v>
      </c>
      <c r="C657" s="172" t="s">
        <v>1888</v>
      </c>
      <c r="D657" s="93" t="s">
        <v>1297</v>
      </c>
      <c r="E657" s="93" t="s">
        <v>1056</v>
      </c>
      <c r="F657" s="172">
        <v>10</v>
      </c>
      <c r="G657" s="173" t="s">
        <v>1012</v>
      </c>
    </row>
    <row r="658" spans="1:7" x14ac:dyDescent="0.25">
      <c r="A658" s="172">
        <v>648</v>
      </c>
      <c r="B658" s="172" t="s">
        <v>1191</v>
      </c>
      <c r="C658" s="172" t="s">
        <v>1889</v>
      </c>
      <c r="D658" s="93" t="s">
        <v>1297</v>
      </c>
      <c r="E658" s="93" t="s">
        <v>1192</v>
      </c>
      <c r="F658" s="172">
        <v>1</v>
      </c>
      <c r="G658" s="173" t="s">
        <v>1193</v>
      </c>
    </row>
    <row r="659" spans="1:7" x14ac:dyDescent="0.25">
      <c r="A659" s="172">
        <v>649</v>
      </c>
      <c r="B659" s="172" t="s">
        <v>1191</v>
      </c>
      <c r="C659" s="172" t="s">
        <v>1890</v>
      </c>
      <c r="D659" s="93" t="s">
        <v>1259</v>
      </c>
      <c r="E659" s="93" t="s">
        <v>1030</v>
      </c>
      <c r="F659" s="172">
        <v>10</v>
      </c>
      <c r="G659" s="173" t="s">
        <v>1172</v>
      </c>
    </row>
    <row r="660" spans="1:7" x14ac:dyDescent="0.25">
      <c r="A660" s="172">
        <v>650</v>
      </c>
      <c r="B660" s="172" t="s">
        <v>1191</v>
      </c>
      <c r="C660" s="172" t="s">
        <v>1891</v>
      </c>
      <c r="D660" s="93" t="s">
        <v>1297</v>
      </c>
      <c r="E660" s="93" t="s">
        <v>1037</v>
      </c>
      <c r="F660" s="172">
        <v>10</v>
      </c>
      <c r="G660" s="173" t="s">
        <v>1010</v>
      </c>
    </row>
    <row r="661" spans="1:7" x14ac:dyDescent="0.25">
      <c r="A661" s="172">
        <v>651</v>
      </c>
      <c r="B661" s="172" t="s">
        <v>1191</v>
      </c>
      <c r="C661" s="172" t="s">
        <v>1892</v>
      </c>
      <c r="D661" s="93" t="s">
        <v>1297</v>
      </c>
      <c r="E661" s="93" t="s">
        <v>1116</v>
      </c>
      <c r="F661" s="172">
        <v>10</v>
      </c>
      <c r="G661" s="173" t="s">
        <v>1012</v>
      </c>
    </row>
    <row r="662" spans="1:7" x14ac:dyDescent="0.25">
      <c r="A662" s="172">
        <v>652</v>
      </c>
      <c r="B662" s="172" t="s">
        <v>1191</v>
      </c>
      <c r="C662" s="172" t="s">
        <v>1893</v>
      </c>
      <c r="D662" s="93" t="s">
        <v>1297</v>
      </c>
      <c r="E662" s="93" t="s">
        <v>1038</v>
      </c>
      <c r="F662" s="172">
        <v>10</v>
      </c>
      <c r="G662" s="173" t="s">
        <v>1140</v>
      </c>
    </row>
    <row r="663" spans="1:7" x14ac:dyDescent="0.25">
      <c r="A663" s="172">
        <v>653</v>
      </c>
      <c r="B663" s="172" t="s">
        <v>1191</v>
      </c>
      <c r="C663" s="172" t="s">
        <v>1894</v>
      </c>
      <c r="D663" s="93" t="s">
        <v>1297</v>
      </c>
      <c r="E663" s="93" t="s">
        <v>997</v>
      </c>
      <c r="F663" s="172">
        <v>10</v>
      </c>
      <c r="G663" s="173" t="s">
        <v>996</v>
      </c>
    </row>
    <row r="664" spans="1:7" x14ac:dyDescent="0.25">
      <c r="A664" s="172">
        <v>654</v>
      </c>
      <c r="B664" s="172" t="s">
        <v>1191</v>
      </c>
      <c r="C664" s="172" t="s">
        <v>1895</v>
      </c>
      <c r="D664" s="93" t="s">
        <v>1401</v>
      </c>
      <c r="E664" s="93" t="s">
        <v>139</v>
      </c>
      <c r="F664" s="172">
        <v>1</v>
      </c>
      <c r="G664" s="173" t="s">
        <v>1153</v>
      </c>
    </row>
    <row r="665" spans="1:7" x14ac:dyDescent="0.25">
      <c r="A665" s="172">
        <v>655</v>
      </c>
      <c r="B665" s="172" t="s">
        <v>1191</v>
      </c>
      <c r="C665" s="172" t="s">
        <v>1896</v>
      </c>
      <c r="D665" s="93" t="s">
        <v>1401</v>
      </c>
      <c r="E665" s="93" t="s">
        <v>1194</v>
      </c>
      <c r="F665" s="172">
        <v>1</v>
      </c>
      <c r="G665" s="173" t="s">
        <v>1002</v>
      </c>
    </row>
    <row r="666" spans="1:7" x14ac:dyDescent="0.25">
      <c r="A666" s="172">
        <v>656</v>
      </c>
      <c r="B666" s="172" t="s">
        <v>1191</v>
      </c>
      <c r="C666" s="172" t="s">
        <v>1897</v>
      </c>
      <c r="D666" s="93" t="s">
        <v>1401</v>
      </c>
      <c r="E666" s="93" t="s">
        <v>994</v>
      </c>
      <c r="F666" s="172">
        <v>10</v>
      </c>
      <c r="G666" s="173" t="s">
        <v>996</v>
      </c>
    </row>
    <row r="667" spans="1:7" x14ac:dyDescent="0.25">
      <c r="A667" s="172">
        <v>657</v>
      </c>
      <c r="B667" s="172" t="s">
        <v>1191</v>
      </c>
      <c r="C667" s="172" t="s">
        <v>1898</v>
      </c>
      <c r="D667" s="93" t="s">
        <v>1401</v>
      </c>
      <c r="E667" s="93" t="s">
        <v>1013</v>
      </c>
      <c r="F667" s="172">
        <v>5</v>
      </c>
      <c r="G667" s="173" t="s">
        <v>1161</v>
      </c>
    </row>
    <row r="668" spans="1:7" x14ac:dyDescent="0.25">
      <c r="A668" s="172">
        <v>658</v>
      </c>
      <c r="B668" s="172" t="s">
        <v>1191</v>
      </c>
      <c r="C668" s="172" t="s">
        <v>1899</v>
      </c>
      <c r="D668" s="93" t="s">
        <v>1401</v>
      </c>
      <c r="E668" s="93" t="s">
        <v>1047</v>
      </c>
      <c r="F668" s="172">
        <v>5</v>
      </c>
      <c r="G668" s="173" t="s">
        <v>996</v>
      </c>
    </row>
    <row r="669" spans="1:7" x14ac:dyDescent="0.25">
      <c r="A669" s="172">
        <v>659</v>
      </c>
      <c r="B669" s="172" t="s">
        <v>1191</v>
      </c>
      <c r="C669" s="172" t="s">
        <v>1900</v>
      </c>
      <c r="D669" s="93" t="s">
        <v>1401</v>
      </c>
      <c r="E669" s="93" t="s">
        <v>1078</v>
      </c>
      <c r="F669" s="172">
        <v>10</v>
      </c>
      <c r="G669" s="173" t="s">
        <v>1000</v>
      </c>
    </row>
    <row r="670" spans="1:7" x14ac:dyDescent="0.25">
      <c r="A670" s="172">
        <v>660</v>
      </c>
      <c r="B670" s="172" t="s">
        <v>1191</v>
      </c>
      <c r="C670" s="172" t="s">
        <v>1901</v>
      </c>
      <c r="D670" s="93" t="s">
        <v>1401</v>
      </c>
      <c r="E670" s="93" t="s">
        <v>1016</v>
      </c>
      <c r="F670" s="172">
        <v>10</v>
      </c>
      <c r="G670" s="173" t="s">
        <v>1017</v>
      </c>
    </row>
    <row r="671" spans="1:7" x14ac:dyDescent="0.25">
      <c r="A671" s="172">
        <v>661</v>
      </c>
      <c r="B671" s="172" t="s">
        <v>1191</v>
      </c>
      <c r="C671" s="172" t="s">
        <v>1902</v>
      </c>
      <c r="D671" s="93" t="s">
        <v>1401</v>
      </c>
      <c r="E671" s="93" t="s">
        <v>1091</v>
      </c>
      <c r="F671" s="172">
        <v>10</v>
      </c>
      <c r="G671" s="173" t="s">
        <v>1000</v>
      </c>
    </row>
    <row r="672" spans="1:7" x14ac:dyDescent="0.25">
      <c r="A672" s="172">
        <v>662</v>
      </c>
      <c r="B672" s="172" t="s">
        <v>1191</v>
      </c>
      <c r="C672" s="172" t="s">
        <v>1903</v>
      </c>
      <c r="D672" s="93" t="s">
        <v>1401</v>
      </c>
      <c r="E672" s="93" t="s">
        <v>1102</v>
      </c>
      <c r="F672" s="172">
        <v>10</v>
      </c>
      <c r="G672" s="173" t="s">
        <v>1150</v>
      </c>
    </row>
    <row r="673" spans="1:7" x14ac:dyDescent="0.25">
      <c r="A673" s="172">
        <v>663</v>
      </c>
      <c r="B673" s="172" t="s">
        <v>1191</v>
      </c>
      <c r="C673" s="172" t="s">
        <v>1904</v>
      </c>
      <c r="D673" s="93" t="s">
        <v>1401</v>
      </c>
      <c r="E673" s="93" t="s">
        <v>1116</v>
      </c>
      <c r="F673" s="172">
        <v>10</v>
      </c>
      <c r="G673" s="173" t="s">
        <v>1012</v>
      </c>
    </row>
    <row r="674" spans="1:7" x14ac:dyDescent="0.25">
      <c r="A674" s="172">
        <v>664</v>
      </c>
      <c r="B674" s="172" t="s">
        <v>1191</v>
      </c>
      <c r="C674" s="172" t="s">
        <v>1905</v>
      </c>
      <c r="D674" s="93" t="s">
        <v>1401</v>
      </c>
      <c r="E674" s="93" t="s">
        <v>1078</v>
      </c>
      <c r="F674" s="172">
        <v>10</v>
      </c>
      <c r="G674" s="173" t="s">
        <v>1000</v>
      </c>
    </row>
    <row r="675" spans="1:7" x14ac:dyDescent="0.25">
      <c r="A675" s="172">
        <v>665</v>
      </c>
      <c r="B675" s="172" t="s">
        <v>1191</v>
      </c>
      <c r="C675" s="172" t="s">
        <v>1906</v>
      </c>
      <c r="D675" s="93" t="s">
        <v>1401</v>
      </c>
      <c r="E675" s="93" t="s">
        <v>1016</v>
      </c>
      <c r="F675" s="172">
        <v>10</v>
      </c>
      <c r="G675" s="173" t="s">
        <v>1017</v>
      </c>
    </row>
    <row r="676" spans="1:7" x14ac:dyDescent="0.25">
      <c r="A676" s="172">
        <v>666</v>
      </c>
      <c r="B676" s="172" t="s">
        <v>1191</v>
      </c>
      <c r="C676" s="172" t="s">
        <v>1907</v>
      </c>
      <c r="D676" s="93" t="s">
        <v>1401</v>
      </c>
      <c r="E676" s="93" t="s">
        <v>1068</v>
      </c>
      <c r="F676" s="172">
        <v>10</v>
      </c>
      <c r="G676" s="173" t="s">
        <v>996</v>
      </c>
    </row>
    <row r="677" spans="1:7" x14ac:dyDescent="0.25">
      <c r="A677" s="172">
        <v>667</v>
      </c>
      <c r="B677" s="172" t="s">
        <v>1191</v>
      </c>
      <c r="C677" s="172" t="s">
        <v>1908</v>
      </c>
      <c r="D677" s="93" t="s">
        <v>1331</v>
      </c>
      <c r="E677" s="93" t="s">
        <v>1062</v>
      </c>
      <c r="F677" s="172">
        <v>10</v>
      </c>
      <c r="G677" s="173" t="s">
        <v>1017</v>
      </c>
    </row>
    <row r="678" spans="1:7" x14ac:dyDescent="0.25">
      <c r="A678" s="172">
        <v>668</v>
      </c>
      <c r="B678" s="172" t="s">
        <v>1191</v>
      </c>
      <c r="C678" s="172" t="s">
        <v>1909</v>
      </c>
      <c r="D678" s="93" t="s">
        <v>1331</v>
      </c>
      <c r="E678" s="93" t="s">
        <v>1070</v>
      </c>
      <c r="F678" s="172">
        <v>10</v>
      </c>
      <c r="G678" s="173" t="s">
        <v>1071</v>
      </c>
    </row>
    <row r="679" spans="1:7" x14ac:dyDescent="0.25">
      <c r="A679" s="172">
        <v>669</v>
      </c>
      <c r="B679" s="172" t="s">
        <v>1191</v>
      </c>
      <c r="C679" s="172" t="s">
        <v>1910</v>
      </c>
      <c r="D679" s="93" t="s">
        <v>1401</v>
      </c>
      <c r="E679" s="93" t="s">
        <v>997</v>
      </c>
      <c r="F679" s="172">
        <v>10</v>
      </c>
      <c r="G679" s="173" t="s">
        <v>996</v>
      </c>
    </row>
    <row r="680" spans="1:7" x14ac:dyDescent="0.25">
      <c r="A680" s="172">
        <v>670</v>
      </c>
      <c r="B680" s="172" t="s">
        <v>1191</v>
      </c>
      <c r="C680" s="172" t="s">
        <v>1911</v>
      </c>
      <c r="D680" s="93" t="s">
        <v>1401</v>
      </c>
      <c r="E680" s="93" t="s">
        <v>1018</v>
      </c>
      <c r="F680" s="172">
        <v>10</v>
      </c>
      <c r="G680" s="173" t="s">
        <v>996</v>
      </c>
    </row>
    <row r="681" spans="1:7" x14ac:dyDescent="0.25">
      <c r="A681" s="172">
        <v>671</v>
      </c>
      <c r="B681" s="172" t="s">
        <v>1191</v>
      </c>
      <c r="C681" s="172" t="s">
        <v>1912</v>
      </c>
      <c r="D681" s="93" t="s">
        <v>1401</v>
      </c>
      <c r="E681" s="93" t="s">
        <v>1038</v>
      </c>
      <c r="F681" s="172">
        <v>10</v>
      </c>
      <c r="G681" s="173" t="s">
        <v>1140</v>
      </c>
    </row>
    <row r="682" spans="1:7" x14ac:dyDescent="0.25">
      <c r="A682" s="172">
        <v>672</v>
      </c>
      <c r="B682" s="172" t="s">
        <v>1191</v>
      </c>
      <c r="C682" s="172" t="s">
        <v>1913</v>
      </c>
      <c r="D682" s="93" t="s">
        <v>1401</v>
      </c>
      <c r="E682" s="93" t="s">
        <v>1056</v>
      </c>
      <c r="F682" s="172">
        <v>10</v>
      </c>
      <c r="G682" s="173" t="s">
        <v>1012</v>
      </c>
    </row>
    <row r="683" spans="1:7" x14ac:dyDescent="0.25">
      <c r="A683" s="172">
        <v>673</v>
      </c>
      <c r="B683" s="172" t="s">
        <v>1191</v>
      </c>
      <c r="C683" s="172" t="s">
        <v>1914</v>
      </c>
      <c r="D683" s="93" t="s">
        <v>1401</v>
      </c>
      <c r="E683" s="93" t="s">
        <v>994</v>
      </c>
      <c r="F683" s="172">
        <v>10</v>
      </c>
      <c r="G683" s="173" t="s">
        <v>996</v>
      </c>
    </row>
    <row r="684" spans="1:7" x14ac:dyDescent="0.25">
      <c r="A684" s="172">
        <v>674</v>
      </c>
      <c r="B684" s="172" t="s">
        <v>1191</v>
      </c>
      <c r="C684" s="172" t="s">
        <v>1915</v>
      </c>
      <c r="D684" s="93" t="s">
        <v>1401</v>
      </c>
      <c r="E684" s="93" t="s">
        <v>1045</v>
      </c>
      <c r="F684" s="172">
        <v>1</v>
      </c>
      <c r="G684" s="173" t="s">
        <v>1017</v>
      </c>
    </row>
    <row r="685" spans="1:7" x14ac:dyDescent="0.25">
      <c r="A685" s="172">
        <v>675</v>
      </c>
      <c r="B685" s="172" t="s">
        <v>1191</v>
      </c>
      <c r="C685" s="172" t="s">
        <v>1916</v>
      </c>
      <c r="D685" s="93" t="s">
        <v>1331</v>
      </c>
      <c r="E685" s="93" t="s">
        <v>1148</v>
      </c>
      <c r="F685" s="172">
        <v>1</v>
      </c>
      <c r="G685" s="173" t="s">
        <v>1149</v>
      </c>
    </row>
    <row r="686" spans="1:7" x14ac:dyDescent="0.25">
      <c r="A686" s="172">
        <v>676</v>
      </c>
      <c r="B686" s="172" t="s">
        <v>1191</v>
      </c>
      <c r="C686" s="172" t="s">
        <v>1917</v>
      </c>
      <c r="D686" s="93" t="s">
        <v>1331</v>
      </c>
      <c r="E686" s="93" t="s">
        <v>990</v>
      </c>
      <c r="F686" s="172">
        <v>10</v>
      </c>
      <c r="G686" s="173" t="s">
        <v>989</v>
      </c>
    </row>
    <row r="687" spans="1:7" x14ac:dyDescent="0.25">
      <c r="A687" s="172">
        <v>677</v>
      </c>
      <c r="B687" s="172" t="s">
        <v>1191</v>
      </c>
      <c r="C687" s="172" t="s">
        <v>1918</v>
      </c>
      <c r="D687" s="93" t="s">
        <v>1401</v>
      </c>
      <c r="E687" s="93" t="s">
        <v>1195</v>
      </c>
      <c r="F687" s="172">
        <v>1</v>
      </c>
      <c r="G687" s="173" t="s">
        <v>1057</v>
      </c>
    </row>
    <row r="688" spans="1:7" x14ac:dyDescent="0.25">
      <c r="A688" s="172">
        <v>678</v>
      </c>
      <c r="B688" s="172" t="s">
        <v>1191</v>
      </c>
      <c r="C688" s="172" t="s">
        <v>1919</v>
      </c>
      <c r="D688" s="93" t="s">
        <v>1401</v>
      </c>
      <c r="E688" s="93" t="s">
        <v>1152</v>
      </c>
      <c r="F688" s="172">
        <v>1</v>
      </c>
      <c r="G688" s="173" t="s">
        <v>1096</v>
      </c>
    </row>
    <row r="689" spans="1:7" x14ac:dyDescent="0.25">
      <c r="A689" s="172">
        <v>679</v>
      </c>
      <c r="B689" s="172" t="s">
        <v>1191</v>
      </c>
      <c r="C689" s="172" t="s">
        <v>1920</v>
      </c>
      <c r="D689" s="93" t="s">
        <v>1401</v>
      </c>
      <c r="E689" s="93" t="s">
        <v>1196</v>
      </c>
      <c r="F689" s="172">
        <v>1</v>
      </c>
      <c r="G689" s="173" t="s">
        <v>1197</v>
      </c>
    </row>
    <row r="690" spans="1:7" x14ac:dyDescent="0.25">
      <c r="A690" s="172">
        <v>680</v>
      </c>
      <c r="B690" s="172" t="s">
        <v>1191</v>
      </c>
      <c r="C690" s="172" t="s">
        <v>1921</v>
      </c>
      <c r="D690" s="93" t="s">
        <v>1331</v>
      </c>
      <c r="E690" s="93" t="s">
        <v>1148</v>
      </c>
      <c r="F690" s="172">
        <v>1</v>
      </c>
      <c r="G690" s="173" t="s">
        <v>1149</v>
      </c>
    </row>
    <row r="691" spans="1:7" x14ac:dyDescent="0.25">
      <c r="A691" s="172">
        <v>681</v>
      </c>
      <c r="B691" s="172" t="s">
        <v>1191</v>
      </c>
      <c r="C691" s="172" t="s">
        <v>1922</v>
      </c>
      <c r="D691" s="93" t="s">
        <v>1401</v>
      </c>
      <c r="E691" s="93" t="s">
        <v>991</v>
      </c>
      <c r="F691" s="172">
        <v>10</v>
      </c>
      <c r="G691" s="173" t="s">
        <v>1075</v>
      </c>
    </row>
    <row r="692" spans="1:7" x14ac:dyDescent="0.25">
      <c r="A692" s="172">
        <v>682</v>
      </c>
      <c r="B692" s="172" t="s">
        <v>1191</v>
      </c>
      <c r="C692" s="172" t="s">
        <v>1923</v>
      </c>
      <c r="D692" s="93" t="s">
        <v>1401</v>
      </c>
      <c r="E692" s="93" t="s">
        <v>990</v>
      </c>
      <c r="F692" s="172">
        <v>15</v>
      </c>
      <c r="G692" s="173" t="s">
        <v>1012</v>
      </c>
    </row>
    <row r="693" spans="1:7" x14ac:dyDescent="0.25">
      <c r="A693" s="172">
        <v>683</v>
      </c>
      <c r="B693" s="172" t="s">
        <v>1191</v>
      </c>
      <c r="C693" s="172" t="s">
        <v>1924</v>
      </c>
      <c r="D693" s="93" t="s">
        <v>1401</v>
      </c>
      <c r="E693" s="93" t="s">
        <v>994</v>
      </c>
      <c r="F693" s="172">
        <v>10</v>
      </c>
      <c r="G693" s="173" t="s">
        <v>996</v>
      </c>
    </row>
    <row r="694" spans="1:7" x14ac:dyDescent="0.25">
      <c r="A694" s="172">
        <v>684</v>
      </c>
      <c r="B694" s="172" t="s">
        <v>1191</v>
      </c>
      <c r="C694" s="172" t="s">
        <v>1925</v>
      </c>
      <c r="D694" s="93" t="s">
        <v>1401</v>
      </c>
      <c r="E694" s="93" t="s">
        <v>1145</v>
      </c>
      <c r="F694" s="172">
        <v>10</v>
      </c>
      <c r="G694" s="173" t="s">
        <v>1140</v>
      </c>
    </row>
    <row r="695" spans="1:7" x14ac:dyDescent="0.25">
      <c r="A695" s="172">
        <v>685</v>
      </c>
      <c r="B695" s="172" t="s">
        <v>1191</v>
      </c>
      <c r="C695" s="172" t="s">
        <v>1926</v>
      </c>
      <c r="D695" s="93" t="s">
        <v>1401</v>
      </c>
      <c r="E695" s="93" t="s">
        <v>1116</v>
      </c>
      <c r="F695" s="172">
        <v>10</v>
      </c>
      <c r="G695" s="173" t="s">
        <v>1012</v>
      </c>
    </row>
    <row r="696" spans="1:7" x14ac:dyDescent="0.25">
      <c r="A696" s="172">
        <v>686</v>
      </c>
      <c r="B696" s="172" t="s">
        <v>1191</v>
      </c>
      <c r="C696" s="172" t="s">
        <v>1927</v>
      </c>
      <c r="D696" s="93" t="s">
        <v>1401</v>
      </c>
      <c r="E696" s="93" t="s">
        <v>1068</v>
      </c>
      <c r="F696" s="172">
        <v>10</v>
      </c>
      <c r="G696" s="173" t="s">
        <v>996</v>
      </c>
    </row>
    <row r="697" spans="1:7" x14ac:dyDescent="0.25">
      <c r="A697" s="172">
        <v>687</v>
      </c>
      <c r="B697" s="172" t="s">
        <v>1191</v>
      </c>
      <c r="C697" s="172" t="s">
        <v>1928</v>
      </c>
      <c r="D697" s="93" t="s">
        <v>1401</v>
      </c>
      <c r="E697" s="93" t="s">
        <v>1034</v>
      </c>
      <c r="F697" s="172">
        <v>5</v>
      </c>
      <c r="G697" s="173" t="s">
        <v>1057</v>
      </c>
    </row>
    <row r="698" spans="1:7" x14ac:dyDescent="0.25">
      <c r="A698" s="172">
        <v>688</v>
      </c>
      <c r="B698" s="172" t="s">
        <v>1191</v>
      </c>
      <c r="C698" s="172" t="s">
        <v>1929</v>
      </c>
      <c r="D698" s="93" t="s">
        <v>1401</v>
      </c>
      <c r="E698" s="93" t="s">
        <v>1034</v>
      </c>
      <c r="F698" s="172">
        <v>5</v>
      </c>
      <c r="G698" s="173" t="s">
        <v>1140</v>
      </c>
    </row>
    <row r="699" spans="1:7" x14ac:dyDescent="0.25">
      <c r="A699" s="172">
        <v>689</v>
      </c>
      <c r="B699" s="172" t="s">
        <v>1191</v>
      </c>
      <c r="C699" s="172" t="s">
        <v>1930</v>
      </c>
      <c r="D699" s="93" t="s">
        <v>1401</v>
      </c>
      <c r="E699" s="93" t="s">
        <v>1176</v>
      </c>
      <c r="F699" s="172">
        <v>10</v>
      </c>
      <c r="G699" s="173" t="s">
        <v>1177</v>
      </c>
    </row>
    <row r="700" spans="1:7" x14ac:dyDescent="0.25">
      <c r="A700" s="172">
        <v>690</v>
      </c>
      <c r="B700" s="172" t="s">
        <v>1191</v>
      </c>
      <c r="C700" s="172" t="s">
        <v>1931</v>
      </c>
      <c r="D700" s="93" t="s">
        <v>1401</v>
      </c>
      <c r="E700" s="93" t="s">
        <v>1099</v>
      </c>
      <c r="F700" s="172">
        <v>10</v>
      </c>
      <c r="G700" s="173" t="s">
        <v>996</v>
      </c>
    </row>
    <row r="701" spans="1:7" x14ac:dyDescent="0.25">
      <c r="A701" s="172">
        <v>691</v>
      </c>
      <c r="B701" s="172" t="s">
        <v>1191</v>
      </c>
      <c r="C701" s="172" t="s">
        <v>1932</v>
      </c>
      <c r="D701" s="93" t="s">
        <v>1401</v>
      </c>
      <c r="E701" s="93" t="s">
        <v>778</v>
      </c>
      <c r="F701" s="172">
        <v>10</v>
      </c>
      <c r="G701" s="173" t="s">
        <v>1002</v>
      </c>
    </row>
    <row r="702" spans="1:7" x14ac:dyDescent="0.25">
      <c r="A702" s="172">
        <v>692</v>
      </c>
      <c r="B702" s="172" t="s">
        <v>1191</v>
      </c>
      <c r="C702" s="172" t="s">
        <v>1933</v>
      </c>
      <c r="D702" s="93" t="s">
        <v>1401</v>
      </c>
      <c r="E702" s="93" t="s">
        <v>1198</v>
      </c>
      <c r="F702" s="172">
        <v>10</v>
      </c>
      <c r="G702" s="173" t="s">
        <v>1017</v>
      </c>
    </row>
    <row r="703" spans="1:7" x14ac:dyDescent="0.25">
      <c r="A703" s="172">
        <v>693</v>
      </c>
      <c r="B703" s="172" t="s">
        <v>1191</v>
      </c>
      <c r="C703" s="172" t="s">
        <v>1934</v>
      </c>
      <c r="D703" s="93" t="s">
        <v>1401</v>
      </c>
      <c r="E703" s="93" t="s">
        <v>1176</v>
      </c>
      <c r="F703" s="172">
        <v>10</v>
      </c>
      <c r="G703" s="173" t="s">
        <v>1177</v>
      </c>
    </row>
    <row r="704" spans="1:7" x14ac:dyDescent="0.25">
      <c r="A704" s="172">
        <v>694</v>
      </c>
      <c r="B704" s="172" t="s">
        <v>1191</v>
      </c>
      <c r="C704" s="172" t="s">
        <v>1935</v>
      </c>
      <c r="D704" s="93" t="s">
        <v>1401</v>
      </c>
      <c r="E704" s="93" t="s">
        <v>1033</v>
      </c>
      <c r="F704" s="172">
        <v>10</v>
      </c>
      <c r="G704" s="173" t="s">
        <v>989</v>
      </c>
    </row>
    <row r="705" spans="1:7" x14ac:dyDescent="0.25">
      <c r="A705" s="172">
        <v>695</v>
      </c>
      <c r="B705" s="172" t="s">
        <v>1191</v>
      </c>
      <c r="C705" s="172" t="s">
        <v>1936</v>
      </c>
      <c r="D705" s="93" t="s">
        <v>1401</v>
      </c>
      <c r="E705" s="93" t="s">
        <v>1085</v>
      </c>
      <c r="F705" s="172">
        <v>1</v>
      </c>
      <c r="G705" s="173" t="s">
        <v>1156</v>
      </c>
    </row>
    <row r="706" spans="1:7" x14ac:dyDescent="0.25">
      <c r="A706" s="172">
        <v>696</v>
      </c>
      <c r="B706" s="172" t="s">
        <v>1191</v>
      </c>
      <c r="C706" s="172" t="s">
        <v>1937</v>
      </c>
      <c r="D706" s="93" t="s">
        <v>1401</v>
      </c>
      <c r="E706" s="93" t="s">
        <v>991</v>
      </c>
      <c r="F706" s="172">
        <v>10</v>
      </c>
      <c r="G706" s="173" t="s">
        <v>1075</v>
      </c>
    </row>
    <row r="707" spans="1:7" x14ac:dyDescent="0.25">
      <c r="A707" s="172">
        <v>697</v>
      </c>
      <c r="B707" s="172" t="s">
        <v>1191</v>
      </c>
      <c r="C707" s="172" t="s">
        <v>1938</v>
      </c>
      <c r="D707" s="93" t="s">
        <v>1401</v>
      </c>
      <c r="E707" s="93" t="s">
        <v>1145</v>
      </c>
      <c r="F707" s="172">
        <v>10</v>
      </c>
      <c r="G707" s="173" t="s">
        <v>1140</v>
      </c>
    </row>
    <row r="708" spans="1:7" x14ac:dyDescent="0.25">
      <c r="A708" s="172">
        <v>698</v>
      </c>
      <c r="B708" s="172" t="s">
        <v>1191</v>
      </c>
      <c r="C708" s="172" t="s">
        <v>1939</v>
      </c>
      <c r="D708" s="93" t="s">
        <v>1401</v>
      </c>
      <c r="E708" s="93" t="s">
        <v>1030</v>
      </c>
      <c r="F708" s="172">
        <v>10</v>
      </c>
      <c r="G708" s="173" t="s">
        <v>1172</v>
      </c>
    </row>
    <row r="709" spans="1:7" x14ac:dyDescent="0.25">
      <c r="A709" s="172">
        <v>699</v>
      </c>
      <c r="B709" s="172" t="s">
        <v>1191</v>
      </c>
      <c r="C709" s="172" t="s">
        <v>1940</v>
      </c>
      <c r="D709" s="93" t="s">
        <v>1401</v>
      </c>
      <c r="E709" s="93" t="s">
        <v>1058</v>
      </c>
      <c r="F709" s="172">
        <v>1</v>
      </c>
      <c r="G709" s="173" t="s">
        <v>1059</v>
      </c>
    </row>
    <row r="710" spans="1:7" x14ac:dyDescent="0.25">
      <c r="A710" s="172">
        <v>700</v>
      </c>
      <c r="B710" s="172" t="s">
        <v>1199</v>
      </c>
      <c r="C710" s="172" t="s">
        <v>1941</v>
      </c>
      <c r="D710" s="93" t="s">
        <v>1331</v>
      </c>
      <c r="E710" s="93" t="s">
        <v>1200</v>
      </c>
      <c r="F710" s="172">
        <v>1</v>
      </c>
      <c r="G710" s="173" t="s">
        <v>1096</v>
      </c>
    </row>
    <row r="711" spans="1:7" x14ac:dyDescent="0.25">
      <c r="A711" s="172">
        <v>701</v>
      </c>
      <c r="B711" s="172" t="s">
        <v>1199</v>
      </c>
      <c r="C711" s="172" t="s">
        <v>1942</v>
      </c>
      <c r="D711" s="93" t="s">
        <v>1254</v>
      </c>
      <c r="E711" s="93" t="s">
        <v>1005</v>
      </c>
      <c r="F711" s="172">
        <v>30</v>
      </c>
      <c r="G711" s="173" t="s">
        <v>1107</v>
      </c>
    </row>
    <row r="712" spans="1:7" x14ac:dyDescent="0.25">
      <c r="A712" s="172">
        <v>702</v>
      </c>
      <c r="B712" s="172" t="s">
        <v>1199</v>
      </c>
      <c r="C712" s="172" t="s">
        <v>1943</v>
      </c>
      <c r="D712" s="93" t="s">
        <v>1254</v>
      </c>
      <c r="E712" s="93" t="s">
        <v>1030</v>
      </c>
      <c r="F712" s="172">
        <v>10</v>
      </c>
      <c r="G712" s="173" t="s">
        <v>1172</v>
      </c>
    </row>
    <row r="713" spans="1:7" x14ac:dyDescent="0.25">
      <c r="A713" s="172">
        <v>703</v>
      </c>
      <c r="B713" s="172" t="s">
        <v>1199</v>
      </c>
      <c r="C713" s="172" t="s">
        <v>1944</v>
      </c>
      <c r="D713" s="93" t="s">
        <v>1254</v>
      </c>
      <c r="E713" s="93" t="s">
        <v>1116</v>
      </c>
      <c r="F713" s="172">
        <v>30</v>
      </c>
      <c r="G713" s="173" t="s">
        <v>1075</v>
      </c>
    </row>
    <row r="714" spans="1:7" x14ac:dyDescent="0.25">
      <c r="A714" s="172">
        <v>704</v>
      </c>
      <c r="B714" s="172" t="s">
        <v>1199</v>
      </c>
      <c r="C714" s="172" t="s">
        <v>1945</v>
      </c>
      <c r="D714" s="93" t="s">
        <v>1254</v>
      </c>
      <c r="E714" s="93" t="s">
        <v>1085</v>
      </c>
      <c r="F714" s="172">
        <v>1</v>
      </c>
      <c r="G714" s="173" t="s">
        <v>1156</v>
      </c>
    </row>
    <row r="715" spans="1:7" x14ac:dyDescent="0.25">
      <c r="A715" s="172">
        <v>705</v>
      </c>
      <c r="B715" s="172" t="s">
        <v>1199</v>
      </c>
      <c r="C715" s="172" t="s">
        <v>1946</v>
      </c>
      <c r="D715" s="93" t="s">
        <v>1331</v>
      </c>
      <c r="E715" s="93" t="s">
        <v>990</v>
      </c>
      <c r="F715" s="172">
        <v>10</v>
      </c>
      <c r="G715" s="173" t="s">
        <v>989</v>
      </c>
    </row>
    <row r="716" spans="1:7" x14ac:dyDescent="0.25">
      <c r="A716" s="172">
        <v>706</v>
      </c>
      <c r="B716" s="172" t="s">
        <v>1199</v>
      </c>
      <c r="C716" s="172" t="s">
        <v>1947</v>
      </c>
      <c r="D716" s="93" t="s">
        <v>1440</v>
      </c>
      <c r="E716" s="93" t="s">
        <v>997</v>
      </c>
      <c r="F716" s="172">
        <v>10</v>
      </c>
      <c r="G716" s="173" t="s">
        <v>996</v>
      </c>
    </row>
    <row r="717" spans="1:7" x14ac:dyDescent="0.25">
      <c r="A717" s="172">
        <v>707</v>
      </c>
      <c r="B717" s="172" t="s">
        <v>1199</v>
      </c>
      <c r="C717" s="172" t="s">
        <v>1948</v>
      </c>
      <c r="D717" s="93" t="s">
        <v>1440</v>
      </c>
      <c r="E717" s="93" t="s">
        <v>1038</v>
      </c>
      <c r="F717" s="172">
        <v>10</v>
      </c>
      <c r="G717" s="173" t="s">
        <v>1140</v>
      </c>
    </row>
    <row r="718" spans="1:7" x14ac:dyDescent="0.25">
      <c r="A718" s="172">
        <v>708</v>
      </c>
      <c r="B718" s="172" t="s">
        <v>1199</v>
      </c>
      <c r="C718" s="172" t="s">
        <v>1949</v>
      </c>
      <c r="D718" s="93" t="s">
        <v>1440</v>
      </c>
      <c r="E718" s="93" t="s">
        <v>1037</v>
      </c>
      <c r="F718" s="172">
        <v>6</v>
      </c>
      <c r="G718" s="173" t="s">
        <v>1002</v>
      </c>
    </row>
    <row r="719" spans="1:7" x14ac:dyDescent="0.25">
      <c r="A719" s="172">
        <v>709</v>
      </c>
      <c r="B719" s="172" t="s">
        <v>1199</v>
      </c>
      <c r="C719" s="172" t="s">
        <v>1950</v>
      </c>
      <c r="D719" s="93" t="s">
        <v>1440</v>
      </c>
      <c r="E719" s="93" t="s">
        <v>1037</v>
      </c>
      <c r="F719" s="172">
        <v>4</v>
      </c>
      <c r="G719" s="173" t="s">
        <v>1012</v>
      </c>
    </row>
    <row r="720" spans="1:7" x14ac:dyDescent="0.25">
      <c r="A720" s="172">
        <v>710</v>
      </c>
      <c r="B720" s="172" t="s">
        <v>1199</v>
      </c>
      <c r="C720" s="172" t="s">
        <v>1951</v>
      </c>
      <c r="D720" s="93" t="s">
        <v>1440</v>
      </c>
      <c r="E720" s="93" t="s">
        <v>1116</v>
      </c>
      <c r="F720" s="172">
        <v>10</v>
      </c>
      <c r="G720" s="173" t="s">
        <v>1012</v>
      </c>
    </row>
    <row r="721" spans="1:7" x14ac:dyDescent="0.25">
      <c r="A721" s="172">
        <v>711</v>
      </c>
      <c r="B721" s="172" t="s">
        <v>1199</v>
      </c>
      <c r="C721" s="172" t="s">
        <v>1952</v>
      </c>
      <c r="D721" s="93" t="s">
        <v>1440</v>
      </c>
      <c r="E721" s="93" t="s">
        <v>997</v>
      </c>
      <c r="F721" s="172">
        <v>10</v>
      </c>
      <c r="G721" s="173" t="s">
        <v>996</v>
      </c>
    </row>
    <row r="722" spans="1:7" x14ac:dyDescent="0.25">
      <c r="A722" s="172">
        <v>712</v>
      </c>
      <c r="B722" s="172" t="s">
        <v>1199</v>
      </c>
      <c r="C722" s="172" t="s">
        <v>1953</v>
      </c>
      <c r="D722" s="93" t="s">
        <v>1440</v>
      </c>
      <c r="E722" s="93" t="s">
        <v>1018</v>
      </c>
      <c r="F722" s="172">
        <v>10</v>
      </c>
      <c r="G722" s="173" t="s">
        <v>996</v>
      </c>
    </row>
    <row r="723" spans="1:7" x14ac:dyDescent="0.25">
      <c r="A723" s="172">
        <v>713</v>
      </c>
      <c r="B723" s="172" t="s">
        <v>1199</v>
      </c>
      <c r="C723" s="172" t="s">
        <v>1954</v>
      </c>
      <c r="D723" s="93" t="s">
        <v>1331</v>
      </c>
      <c r="E723" s="93" t="s">
        <v>1062</v>
      </c>
      <c r="F723" s="172">
        <v>10</v>
      </c>
      <c r="G723" s="173" t="s">
        <v>1017</v>
      </c>
    </row>
    <row r="724" spans="1:7" x14ac:dyDescent="0.25">
      <c r="A724" s="172">
        <v>714</v>
      </c>
      <c r="B724" s="172" t="s">
        <v>1199</v>
      </c>
      <c r="C724" s="172" t="s">
        <v>1955</v>
      </c>
      <c r="D724" s="93" t="s">
        <v>1331</v>
      </c>
      <c r="E724" s="93" t="s">
        <v>302</v>
      </c>
      <c r="F724" s="172">
        <v>10</v>
      </c>
      <c r="G724" s="173" t="s">
        <v>1010</v>
      </c>
    </row>
    <row r="725" spans="1:7" x14ac:dyDescent="0.25">
      <c r="A725" s="172">
        <v>715</v>
      </c>
      <c r="B725" s="172" t="s">
        <v>1199</v>
      </c>
      <c r="C725" s="172" t="s">
        <v>1956</v>
      </c>
      <c r="D725" s="93" t="s">
        <v>1440</v>
      </c>
      <c r="E725" s="93" t="s">
        <v>1030</v>
      </c>
      <c r="F725" s="172">
        <v>20</v>
      </c>
      <c r="G725" s="173" t="s">
        <v>1201</v>
      </c>
    </row>
    <row r="726" spans="1:7" x14ac:dyDescent="0.25">
      <c r="A726" s="172">
        <v>716</v>
      </c>
      <c r="B726" s="172" t="s">
        <v>1199</v>
      </c>
      <c r="C726" s="172" t="s">
        <v>1957</v>
      </c>
      <c r="D726" s="93" t="s">
        <v>1254</v>
      </c>
      <c r="E726" s="93" t="s">
        <v>1025</v>
      </c>
      <c r="F726" s="172">
        <v>1</v>
      </c>
      <c r="G726" s="173" t="s">
        <v>1026</v>
      </c>
    </row>
    <row r="727" spans="1:7" x14ac:dyDescent="0.25">
      <c r="A727" s="172">
        <v>717</v>
      </c>
      <c r="B727" s="172" t="s">
        <v>1199</v>
      </c>
      <c r="C727" s="172" t="s">
        <v>1958</v>
      </c>
      <c r="D727" s="93" t="s">
        <v>1254</v>
      </c>
      <c r="E727" s="93" t="s">
        <v>1047</v>
      </c>
      <c r="F727" s="172">
        <v>10</v>
      </c>
      <c r="G727" s="173" t="s">
        <v>1012</v>
      </c>
    </row>
    <row r="728" spans="1:7" x14ac:dyDescent="0.25">
      <c r="A728" s="172">
        <v>718</v>
      </c>
      <c r="B728" s="172" t="s">
        <v>1199</v>
      </c>
      <c r="C728" s="172" t="s">
        <v>1959</v>
      </c>
      <c r="D728" s="93" t="s">
        <v>1254</v>
      </c>
      <c r="E728" s="93" t="s">
        <v>1013</v>
      </c>
      <c r="F728" s="172">
        <v>10</v>
      </c>
      <c r="G728" s="173" t="s">
        <v>1015</v>
      </c>
    </row>
    <row r="729" spans="1:7" x14ac:dyDescent="0.25">
      <c r="A729" s="172">
        <v>719</v>
      </c>
      <c r="B729" s="172" t="s">
        <v>1199</v>
      </c>
      <c r="C729" s="172" t="s">
        <v>1960</v>
      </c>
      <c r="D729" s="93" t="s">
        <v>1254</v>
      </c>
      <c r="E729" s="93" t="s">
        <v>1016</v>
      </c>
      <c r="F729" s="172">
        <v>10</v>
      </c>
      <c r="G729" s="173" t="s">
        <v>1017</v>
      </c>
    </row>
    <row r="730" spans="1:7" x14ac:dyDescent="0.25">
      <c r="A730" s="172">
        <v>720</v>
      </c>
      <c r="B730" s="172" t="s">
        <v>1199</v>
      </c>
      <c r="C730" s="172" t="s">
        <v>1961</v>
      </c>
      <c r="D730" s="93" t="s">
        <v>1254</v>
      </c>
      <c r="E730" s="93" t="s">
        <v>1041</v>
      </c>
      <c r="F730" s="172">
        <v>1</v>
      </c>
      <c r="G730" s="173" t="s">
        <v>1202</v>
      </c>
    </row>
    <row r="731" spans="1:7" x14ac:dyDescent="0.25">
      <c r="A731" s="172">
        <v>721</v>
      </c>
      <c r="B731" s="172" t="s">
        <v>1199</v>
      </c>
      <c r="C731" s="172" t="s">
        <v>1962</v>
      </c>
      <c r="D731" s="93" t="s">
        <v>1254</v>
      </c>
      <c r="E731" s="93" t="s">
        <v>1068</v>
      </c>
      <c r="F731" s="172">
        <v>10</v>
      </c>
      <c r="G731" s="173" t="s">
        <v>996</v>
      </c>
    </row>
    <row r="732" spans="1:7" x14ac:dyDescent="0.25">
      <c r="A732" s="172">
        <v>722</v>
      </c>
      <c r="B732" s="172" t="s">
        <v>1199</v>
      </c>
      <c r="C732" s="172" t="s">
        <v>1963</v>
      </c>
      <c r="D732" s="93" t="s">
        <v>1254</v>
      </c>
      <c r="E732" s="93" t="s">
        <v>1080</v>
      </c>
      <c r="F732" s="172">
        <v>10</v>
      </c>
      <c r="G732" s="173" t="s">
        <v>996</v>
      </c>
    </row>
    <row r="733" spans="1:7" x14ac:dyDescent="0.25">
      <c r="A733" s="172">
        <v>723</v>
      </c>
      <c r="B733" s="172" t="s">
        <v>1199</v>
      </c>
      <c r="C733" s="172" t="s">
        <v>1961</v>
      </c>
      <c r="D733" s="93" t="s">
        <v>1440</v>
      </c>
      <c r="E733" s="93" t="s">
        <v>1030</v>
      </c>
      <c r="F733" s="172">
        <v>15</v>
      </c>
      <c r="G733" s="173" t="s">
        <v>1203</v>
      </c>
    </row>
    <row r="734" spans="1:7" x14ac:dyDescent="0.25">
      <c r="A734" s="172">
        <v>724</v>
      </c>
      <c r="B734" s="172" t="s">
        <v>1199</v>
      </c>
      <c r="C734" s="172" t="s">
        <v>1962</v>
      </c>
      <c r="D734" s="93" t="s">
        <v>1440</v>
      </c>
      <c r="E734" s="93" t="s">
        <v>1135</v>
      </c>
      <c r="F734" s="172">
        <v>30</v>
      </c>
      <c r="G734" s="173" t="s">
        <v>1002</v>
      </c>
    </row>
    <row r="735" spans="1:7" x14ac:dyDescent="0.25">
      <c r="A735" s="172">
        <v>725</v>
      </c>
      <c r="B735" s="172" t="s">
        <v>1199</v>
      </c>
      <c r="C735" s="172" t="s">
        <v>1963</v>
      </c>
      <c r="D735" s="93" t="s">
        <v>1440</v>
      </c>
      <c r="E735" s="93" t="s">
        <v>1011</v>
      </c>
      <c r="F735" s="172">
        <v>90</v>
      </c>
      <c r="G735" s="173" t="s">
        <v>1075</v>
      </c>
    </row>
    <row r="736" spans="1:7" x14ac:dyDescent="0.25">
      <c r="A736" s="172">
        <v>726</v>
      </c>
      <c r="B736" s="172" t="s">
        <v>1199</v>
      </c>
      <c r="C736" s="172" t="s">
        <v>1964</v>
      </c>
      <c r="D736" s="93" t="s">
        <v>1254</v>
      </c>
      <c r="E736" s="93" t="s">
        <v>997</v>
      </c>
      <c r="F736" s="172">
        <v>10</v>
      </c>
      <c r="G736" s="173" t="s">
        <v>996</v>
      </c>
    </row>
    <row r="737" spans="1:7" x14ac:dyDescent="0.25">
      <c r="A737" s="172">
        <v>727</v>
      </c>
      <c r="B737" s="172" t="s">
        <v>1199</v>
      </c>
      <c r="C737" s="172" t="s">
        <v>1965</v>
      </c>
      <c r="D737" s="93" t="s">
        <v>1254</v>
      </c>
      <c r="E737" s="93" t="s">
        <v>994</v>
      </c>
      <c r="F737" s="172">
        <v>10</v>
      </c>
      <c r="G737" s="173" t="s">
        <v>996</v>
      </c>
    </row>
    <row r="738" spans="1:7" x14ac:dyDescent="0.25">
      <c r="A738" s="172">
        <v>728</v>
      </c>
      <c r="B738" s="172" t="s">
        <v>1199</v>
      </c>
      <c r="C738" s="172" t="s">
        <v>1966</v>
      </c>
      <c r="D738" s="93" t="s">
        <v>1254</v>
      </c>
      <c r="E738" s="93" t="s">
        <v>998</v>
      </c>
      <c r="F738" s="172">
        <v>6</v>
      </c>
      <c r="G738" s="173" t="s">
        <v>985</v>
      </c>
    </row>
    <row r="739" spans="1:7" x14ac:dyDescent="0.25">
      <c r="A739" s="172">
        <v>729</v>
      </c>
      <c r="B739" s="172" t="s">
        <v>1199</v>
      </c>
      <c r="C739" s="172" t="s">
        <v>1967</v>
      </c>
      <c r="D739" s="93" t="s">
        <v>1254</v>
      </c>
      <c r="E739" s="93" t="s">
        <v>1116</v>
      </c>
      <c r="F739" s="172">
        <v>10</v>
      </c>
      <c r="G739" s="173" t="s">
        <v>1012</v>
      </c>
    </row>
    <row r="740" spans="1:7" x14ac:dyDescent="0.25">
      <c r="A740" s="172">
        <v>730</v>
      </c>
      <c r="B740" s="172" t="s">
        <v>1199</v>
      </c>
      <c r="C740" s="172" t="s">
        <v>1968</v>
      </c>
      <c r="D740" s="93" t="s">
        <v>1254</v>
      </c>
      <c r="E740" s="93" t="s">
        <v>991</v>
      </c>
      <c r="F740" s="172">
        <v>10</v>
      </c>
      <c r="G740" s="173" t="s">
        <v>1075</v>
      </c>
    </row>
    <row r="741" spans="1:7" x14ac:dyDescent="0.25">
      <c r="A741" s="172">
        <v>731</v>
      </c>
      <c r="B741" s="172" t="s">
        <v>1199</v>
      </c>
      <c r="C741" s="172" t="s">
        <v>1969</v>
      </c>
      <c r="D741" s="93" t="s">
        <v>1254</v>
      </c>
      <c r="E741" s="93" t="s">
        <v>1162</v>
      </c>
      <c r="F741" s="172">
        <v>1</v>
      </c>
      <c r="G741" s="173" t="s">
        <v>1061</v>
      </c>
    </row>
    <row r="742" spans="1:7" x14ac:dyDescent="0.25">
      <c r="A742" s="172">
        <v>732</v>
      </c>
      <c r="B742" s="172" t="s">
        <v>1199</v>
      </c>
      <c r="C742" s="172" t="s">
        <v>1970</v>
      </c>
      <c r="D742" s="93" t="s">
        <v>1254</v>
      </c>
      <c r="E742" s="93" t="s">
        <v>1018</v>
      </c>
      <c r="F742" s="172">
        <v>10</v>
      </c>
      <c r="G742" s="173" t="s">
        <v>996</v>
      </c>
    </row>
    <row r="743" spans="1:7" x14ac:dyDescent="0.25">
      <c r="A743" s="172">
        <v>733</v>
      </c>
      <c r="B743" s="172" t="s">
        <v>1199</v>
      </c>
      <c r="C743" s="172" t="s">
        <v>1971</v>
      </c>
      <c r="D743" s="93" t="s">
        <v>1254</v>
      </c>
      <c r="E743" s="93" t="s">
        <v>994</v>
      </c>
      <c r="F743" s="172">
        <v>10</v>
      </c>
      <c r="G743" s="173" t="s">
        <v>996</v>
      </c>
    </row>
    <row r="744" spans="1:7" x14ac:dyDescent="0.25">
      <c r="A744" s="172">
        <v>734</v>
      </c>
      <c r="B744" s="172" t="s">
        <v>1199</v>
      </c>
      <c r="C744" s="172" t="s">
        <v>1972</v>
      </c>
      <c r="D744" s="93" t="s">
        <v>1440</v>
      </c>
      <c r="E744" s="93" t="s">
        <v>990</v>
      </c>
      <c r="F744" s="172">
        <v>10</v>
      </c>
      <c r="G744" s="173" t="s">
        <v>989</v>
      </c>
    </row>
    <row r="745" spans="1:7" x14ac:dyDescent="0.25">
      <c r="A745" s="172">
        <v>735</v>
      </c>
      <c r="B745" s="172" t="s">
        <v>1199</v>
      </c>
      <c r="C745" s="172" t="s">
        <v>1973</v>
      </c>
      <c r="D745" s="93" t="s">
        <v>1440</v>
      </c>
      <c r="E745" s="93" t="s">
        <v>991</v>
      </c>
      <c r="F745" s="172">
        <v>14</v>
      </c>
      <c r="G745" s="173" t="s">
        <v>1204</v>
      </c>
    </row>
    <row r="746" spans="1:7" x14ac:dyDescent="0.25">
      <c r="A746" s="172">
        <v>736</v>
      </c>
      <c r="B746" s="172" t="s">
        <v>1199</v>
      </c>
      <c r="C746" s="172" t="s">
        <v>1974</v>
      </c>
      <c r="D746" s="93" t="s">
        <v>1440</v>
      </c>
      <c r="E746" s="93" t="s">
        <v>1087</v>
      </c>
      <c r="F746" s="172">
        <v>21</v>
      </c>
      <c r="G746" s="173" t="s">
        <v>1205</v>
      </c>
    </row>
    <row r="747" spans="1:7" x14ac:dyDescent="0.25">
      <c r="A747" s="172">
        <v>737</v>
      </c>
      <c r="B747" s="172" t="s">
        <v>1199</v>
      </c>
      <c r="C747" s="172" t="s">
        <v>1975</v>
      </c>
      <c r="D747" s="93" t="s">
        <v>1254</v>
      </c>
      <c r="E747" s="93" t="s">
        <v>998</v>
      </c>
      <c r="F747" s="172">
        <v>10</v>
      </c>
      <c r="G747" s="173" t="s">
        <v>1000</v>
      </c>
    </row>
    <row r="748" spans="1:7" x14ac:dyDescent="0.25">
      <c r="A748" s="172">
        <v>738</v>
      </c>
      <c r="B748" s="172" t="s">
        <v>1199</v>
      </c>
      <c r="C748" s="172" t="s">
        <v>1976</v>
      </c>
      <c r="D748" s="93" t="s">
        <v>1254</v>
      </c>
      <c r="E748" s="93" t="s">
        <v>991</v>
      </c>
      <c r="F748" s="172">
        <v>10</v>
      </c>
      <c r="G748" s="173" t="s">
        <v>1054</v>
      </c>
    </row>
    <row r="749" spans="1:7" x14ac:dyDescent="0.25">
      <c r="A749" s="172">
        <v>739</v>
      </c>
      <c r="B749" s="172" t="s">
        <v>1199</v>
      </c>
      <c r="C749" s="172" t="s">
        <v>1977</v>
      </c>
      <c r="D749" s="93" t="s">
        <v>1254</v>
      </c>
      <c r="E749" s="93" t="s">
        <v>1047</v>
      </c>
      <c r="F749" s="172">
        <v>10</v>
      </c>
      <c r="G749" s="173" t="s">
        <v>1040</v>
      </c>
    </row>
    <row r="750" spans="1:7" x14ac:dyDescent="0.25">
      <c r="A750" s="172">
        <v>740</v>
      </c>
      <c r="B750" s="172" t="s">
        <v>1199</v>
      </c>
      <c r="C750" s="172" t="s">
        <v>1978</v>
      </c>
      <c r="D750" s="93" t="s">
        <v>1254</v>
      </c>
      <c r="E750" s="93" t="s">
        <v>997</v>
      </c>
      <c r="F750" s="172">
        <v>10</v>
      </c>
      <c r="G750" s="173" t="s">
        <v>996</v>
      </c>
    </row>
    <row r="751" spans="1:7" x14ac:dyDescent="0.25">
      <c r="A751" s="172">
        <v>741</v>
      </c>
      <c r="B751" s="172" t="s">
        <v>1199</v>
      </c>
      <c r="C751" s="172" t="s">
        <v>1979</v>
      </c>
      <c r="D751" s="93" t="s">
        <v>1254</v>
      </c>
      <c r="E751" s="93" t="s">
        <v>1116</v>
      </c>
      <c r="F751" s="172">
        <v>10</v>
      </c>
      <c r="G751" s="173" t="s">
        <v>1140</v>
      </c>
    </row>
    <row r="752" spans="1:7" x14ac:dyDescent="0.25">
      <c r="A752" s="172">
        <v>742</v>
      </c>
      <c r="B752" s="172" t="s">
        <v>1199</v>
      </c>
      <c r="C752" s="172" t="s">
        <v>1980</v>
      </c>
      <c r="D752" s="93" t="s">
        <v>1440</v>
      </c>
      <c r="E752" s="93" t="s">
        <v>991</v>
      </c>
      <c r="F752" s="172">
        <v>10</v>
      </c>
      <c r="G752" s="173" t="s">
        <v>1075</v>
      </c>
    </row>
    <row r="753" spans="1:7" x14ac:dyDescent="0.25">
      <c r="A753" s="172">
        <v>743</v>
      </c>
      <c r="B753" s="172" t="s">
        <v>1199</v>
      </c>
      <c r="C753" s="172" t="s">
        <v>1981</v>
      </c>
      <c r="D753" s="93" t="s">
        <v>1254</v>
      </c>
      <c r="E753" s="93" t="s">
        <v>1030</v>
      </c>
      <c r="F753" s="172">
        <v>10</v>
      </c>
      <c r="G753" s="173" t="s">
        <v>1172</v>
      </c>
    </row>
    <row r="754" spans="1:7" x14ac:dyDescent="0.25">
      <c r="A754" s="172">
        <v>744</v>
      </c>
      <c r="B754" s="172" t="s">
        <v>1199</v>
      </c>
      <c r="C754" s="172" t="s">
        <v>1982</v>
      </c>
      <c r="D754" s="93" t="s">
        <v>1254</v>
      </c>
      <c r="E754" s="93" t="s">
        <v>1016</v>
      </c>
      <c r="F754" s="172">
        <v>10</v>
      </c>
      <c r="G754" s="173" t="s">
        <v>1017</v>
      </c>
    </row>
    <row r="755" spans="1:7" x14ac:dyDescent="0.25">
      <c r="A755" s="172">
        <v>745</v>
      </c>
      <c r="B755" s="172" t="s">
        <v>1199</v>
      </c>
      <c r="C755" s="172" t="s">
        <v>1983</v>
      </c>
      <c r="D755" s="93" t="s">
        <v>1254</v>
      </c>
      <c r="E755" s="93" t="s">
        <v>1018</v>
      </c>
      <c r="F755" s="172">
        <v>6</v>
      </c>
      <c r="G755" s="173" t="s">
        <v>1069</v>
      </c>
    </row>
    <row r="756" spans="1:7" x14ac:dyDescent="0.25">
      <c r="A756" s="172">
        <v>746</v>
      </c>
      <c r="B756" s="172" t="s">
        <v>1199</v>
      </c>
      <c r="C756" s="172" t="s">
        <v>1984</v>
      </c>
      <c r="D756" s="93" t="s">
        <v>1254</v>
      </c>
      <c r="E756" s="93" t="s">
        <v>984</v>
      </c>
      <c r="F756" s="172">
        <v>10</v>
      </c>
      <c r="G756" s="173" t="s">
        <v>989</v>
      </c>
    </row>
    <row r="757" spans="1:7" x14ac:dyDescent="0.25">
      <c r="A757" s="172">
        <v>747</v>
      </c>
      <c r="B757" s="172" t="s">
        <v>1199</v>
      </c>
      <c r="C757" s="172" t="s">
        <v>1985</v>
      </c>
      <c r="D757" s="93" t="s">
        <v>1254</v>
      </c>
      <c r="E757" s="93" t="s">
        <v>1041</v>
      </c>
      <c r="F757" s="172">
        <v>1</v>
      </c>
      <c r="G757" s="173" t="s">
        <v>1202</v>
      </c>
    </row>
    <row r="758" spans="1:7" x14ac:dyDescent="0.25">
      <c r="A758" s="172">
        <v>748</v>
      </c>
      <c r="B758" s="172" t="s">
        <v>1199</v>
      </c>
      <c r="C758" s="172" t="s">
        <v>1986</v>
      </c>
      <c r="D758" s="93" t="s">
        <v>1254</v>
      </c>
      <c r="E758" s="93" t="s">
        <v>1019</v>
      </c>
      <c r="F758" s="172">
        <v>30</v>
      </c>
      <c r="G758" s="173" t="s">
        <v>1012</v>
      </c>
    </row>
    <row r="759" spans="1:7" x14ac:dyDescent="0.25">
      <c r="A759" s="172">
        <v>749</v>
      </c>
      <c r="B759" s="172" t="s">
        <v>1199</v>
      </c>
      <c r="C759" s="172" t="s">
        <v>1987</v>
      </c>
      <c r="D759" s="93" t="s">
        <v>1254</v>
      </c>
      <c r="E759" s="93" t="s">
        <v>987</v>
      </c>
      <c r="F759" s="172">
        <v>10</v>
      </c>
      <c r="G759" s="173" t="s">
        <v>989</v>
      </c>
    </row>
    <row r="760" spans="1:7" x14ac:dyDescent="0.25">
      <c r="A760" s="172">
        <v>750</v>
      </c>
      <c r="B760" s="172" t="s">
        <v>1199</v>
      </c>
      <c r="C760" s="172" t="s">
        <v>1988</v>
      </c>
      <c r="D760" s="93" t="s">
        <v>1254</v>
      </c>
      <c r="E760" s="93" t="s">
        <v>1034</v>
      </c>
      <c r="F760" s="172">
        <v>10</v>
      </c>
      <c r="G760" s="173" t="s">
        <v>1010</v>
      </c>
    </row>
    <row r="761" spans="1:7" x14ac:dyDescent="0.25">
      <c r="A761" s="172">
        <v>751</v>
      </c>
      <c r="B761" s="172" t="s">
        <v>1199</v>
      </c>
      <c r="C761" s="172" t="s">
        <v>1989</v>
      </c>
      <c r="D761" s="93" t="s">
        <v>1254</v>
      </c>
      <c r="E761" s="93" t="s">
        <v>1030</v>
      </c>
      <c r="F761" s="172">
        <v>30</v>
      </c>
      <c r="G761" s="173" t="s">
        <v>1206</v>
      </c>
    </row>
    <row r="762" spans="1:7" x14ac:dyDescent="0.25">
      <c r="A762" s="172">
        <v>752</v>
      </c>
      <c r="B762" s="172" t="s">
        <v>1199</v>
      </c>
      <c r="C762" s="172" t="s">
        <v>1990</v>
      </c>
      <c r="D762" s="93" t="s">
        <v>1254</v>
      </c>
      <c r="E762" s="93" t="s">
        <v>1123</v>
      </c>
      <c r="F762" s="172">
        <v>30</v>
      </c>
      <c r="G762" s="173" t="s">
        <v>1012</v>
      </c>
    </row>
    <row r="763" spans="1:7" x14ac:dyDescent="0.25">
      <c r="A763" s="172">
        <v>753</v>
      </c>
      <c r="B763" s="172" t="s">
        <v>1199</v>
      </c>
      <c r="C763" s="172" t="s">
        <v>1991</v>
      </c>
      <c r="D763" s="93" t="s">
        <v>1254</v>
      </c>
      <c r="E763" s="93" t="s">
        <v>987</v>
      </c>
      <c r="F763" s="172">
        <v>10</v>
      </c>
      <c r="G763" s="173" t="s">
        <v>989</v>
      </c>
    </row>
    <row r="764" spans="1:7" x14ac:dyDescent="0.25">
      <c r="A764" s="172">
        <v>754</v>
      </c>
      <c r="B764" s="172" t="s">
        <v>1199</v>
      </c>
      <c r="C764" s="172" t="s">
        <v>1992</v>
      </c>
      <c r="D764" s="93" t="s">
        <v>1254</v>
      </c>
      <c r="E764" s="93" t="s">
        <v>1018</v>
      </c>
      <c r="F764" s="172">
        <v>6</v>
      </c>
      <c r="G764" s="173" t="s">
        <v>1069</v>
      </c>
    </row>
    <row r="765" spans="1:7" x14ac:dyDescent="0.25">
      <c r="A765" s="172">
        <v>755</v>
      </c>
      <c r="B765" s="172" t="s">
        <v>1199</v>
      </c>
      <c r="C765" s="172" t="s">
        <v>1993</v>
      </c>
      <c r="D765" s="93" t="s">
        <v>1254</v>
      </c>
      <c r="E765" s="93" t="s">
        <v>984</v>
      </c>
      <c r="F765" s="172">
        <v>10</v>
      </c>
      <c r="G765" s="173" t="s">
        <v>989</v>
      </c>
    </row>
    <row r="766" spans="1:7" x14ac:dyDescent="0.25">
      <c r="A766" s="172">
        <v>756</v>
      </c>
      <c r="B766" s="172" t="s">
        <v>1199</v>
      </c>
      <c r="C766" s="172" t="s">
        <v>1994</v>
      </c>
      <c r="D766" s="93" t="s">
        <v>1254</v>
      </c>
      <c r="E766" s="93" t="s">
        <v>1047</v>
      </c>
      <c r="F766" s="172">
        <v>10</v>
      </c>
      <c r="G766" s="173" t="s">
        <v>1012</v>
      </c>
    </row>
    <row r="767" spans="1:7" x14ac:dyDescent="0.25">
      <c r="A767" s="172">
        <v>757</v>
      </c>
      <c r="B767" s="172" t="s">
        <v>1199</v>
      </c>
      <c r="C767" s="172" t="s">
        <v>1995</v>
      </c>
      <c r="D767" s="93" t="s">
        <v>1254</v>
      </c>
      <c r="E767" s="93" t="s">
        <v>1058</v>
      </c>
      <c r="F767" s="172">
        <v>1</v>
      </c>
      <c r="G767" s="173" t="s">
        <v>1207</v>
      </c>
    </row>
    <row r="768" spans="1:7" x14ac:dyDescent="0.25">
      <c r="A768" s="172">
        <v>758</v>
      </c>
      <c r="B768" s="172" t="s">
        <v>1199</v>
      </c>
      <c r="C768" s="172" t="s">
        <v>1996</v>
      </c>
      <c r="D768" s="93" t="s">
        <v>1254</v>
      </c>
      <c r="E768" s="93" t="s">
        <v>1105</v>
      </c>
      <c r="F768" s="172">
        <v>30</v>
      </c>
      <c r="G768" s="173" t="s">
        <v>1208</v>
      </c>
    </row>
    <row r="769" spans="1:7" x14ac:dyDescent="0.25">
      <c r="A769" s="172">
        <v>759</v>
      </c>
      <c r="B769" s="172" t="s">
        <v>1199</v>
      </c>
      <c r="C769" s="172" t="s">
        <v>1996</v>
      </c>
      <c r="D769" s="93" t="s">
        <v>1254</v>
      </c>
      <c r="E769" s="93" t="s">
        <v>994</v>
      </c>
      <c r="F769" s="172">
        <v>30</v>
      </c>
      <c r="G769" s="173" t="s">
        <v>1002</v>
      </c>
    </row>
    <row r="770" spans="1:7" x14ac:dyDescent="0.25">
      <c r="A770" s="172">
        <v>760</v>
      </c>
      <c r="B770" s="172" t="s">
        <v>1199</v>
      </c>
      <c r="C770" s="172" t="s">
        <v>1997</v>
      </c>
      <c r="D770" s="93" t="s">
        <v>1254</v>
      </c>
      <c r="E770" s="93" t="s">
        <v>1080</v>
      </c>
      <c r="F770" s="172">
        <v>10</v>
      </c>
      <c r="G770" s="173" t="s">
        <v>996</v>
      </c>
    </row>
    <row r="771" spans="1:7" x14ac:dyDescent="0.25">
      <c r="A771" s="172">
        <v>761</v>
      </c>
      <c r="B771" s="172" t="s">
        <v>1199</v>
      </c>
      <c r="C771" s="172" t="s">
        <v>1998</v>
      </c>
      <c r="D771" s="93" t="s">
        <v>1254</v>
      </c>
      <c r="E771" s="93" t="s">
        <v>1049</v>
      </c>
      <c r="F771" s="172">
        <v>1</v>
      </c>
      <c r="G771" s="173" t="s">
        <v>1042</v>
      </c>
    </row>
    <row r="772" spans="1:7" x14ac:dyDescent="0.25">
      <c r="A772" s="172">
        <v>762</v>
      </c>
      <c r="B772" s="172" t="s">
        <v>1209</v>
      </c>
      <c r="C772" s="172" t="s">
        <v>1999</v>
      </c>
      <c r="D772" s="93" t="s">
        <v>1259</v>
      </c>
      <c r="E772" s="93" t="s">
        <v>1018</v>
      </c>
      <c r="F772" s="172">
        <v>10</v>
      </c>
      <c r="G772" s="173" t="s">
        <v>996</v>
      </c>
    </row>
    <row r="773" spans="1:7" x14ac:dyDescent="0.25">
      <c r="A773" s="172">
        <v>763</v>
      </c>
      <c r="B773" s="172" t="s">
        <v>1209</v>
      </c>
      <c r="C773" s="172" t="s">
        <v>2000</v>
      </c>
      <c r="D773" s="93" t="s">
        <v>1259</v>
      </c>
      <c r="E773" s="93" t="s">
        <v>1101</v>
      </c>
      <c r="F773" s="172">
        <v>15</v>
      </c>
      <c r="G773" s="173" t="s">
        <v>1012</v>
      </c>
    </row>
    <row r="774" spans="1:7" x14ac:dyDescent="0.25">
      <c r="A774" s="172">
        <v>764</v>
      </c>
      <c r="B774" s="172" t="s">
        <v>1209</v>
      </c>
      <c r="C774" s="172" t="s">
        <v>2001</v>
      </c>
      <c r="D774" s="93" t="s">
        <v>1259</v>
      </c>
      <c r="E774" s="93" t="s">
        <v>1047</v>
      </c>
      <c r="F774" s="172">
        <v>10</v>
      </c>
      <c r="G774" s="173" t="s">
        <v>1012</v>
      </c>
    </row>
    <row r="775" spans="1:7" x14ac:dyDescent="0.25">
      <c r="A775" s="172">
        <v>765</v>
      </c>
      <c r="B775" s="172" t="s">
        <v>1209</v>
      </c>
      <c r="C775" s="172" t="s">
        <v>2002</v>
      </c>
      <c r="D775" s="93" t="s">
        <v>1259</v>
      </c>
      <c r="E775" s="93" t="s">
        <v>1056</v>
      </c>
      <c r="F775" s="172">
        <v>10</v>
      </c>
      <c r="G775" s="173" t="s">
        <v>1012</v>
      </c>
    </row>
    <row r="776" spans="1:7" x14ac:dyDescent="0.25">
      <c r="A776" s="172">
        <v>766</v>
      </c>
      <c r="B776" s="172" t="s">
        <v>1209</v>
      </c>
      <c r="C776" s="172" t="s">
        <v>2003</v>
      </c>
      <c r="D776" s="93" t="s">
        <v>1331</v>
      </c>
      <c r="E776" s="93" t="s">
        <v>1148</v>
      </c>
      <c r="F776" s="172">
        <v>1</v>
      </c>
      <c r="G776" s="173" t="s">
        <v>1149</v>
      </c>
    </row>
    <row r="777" spans="1:7" x14ac:dyDescent="0.25">
      <c r="A777" s="172">
        <v>767</v>
      </c>
      <c r="B777" s="172" t="s">
        <v>1209</v>
      </c>
      <c r="C777" s="172" t="s">
        <v>2004</v>
      </c>
      <c r="D777" s="93" t="s">
        <v>1331</v>
      </c>
      <c r="E777" s="93" t="s">
        <v>990</v>
      </c>
      <c r="F777" s="172">
        <v>10</v>
      </c>
      <c r="G777" s="173" t="s">
        <v>989</v>
      </c>
    </row>
    <row r="778" spans="1:7" x14ac:dyDescent="0.25">
      <c r="A778" s="172">
        <v>768</v>
      </c>
      <c r="B778" s="172" t="s">
        <v>1209</v>
      </c>
      <c r="C778" s="172" t="s">
        <v>2005</v>
      </c>
      <c r="D778" s="93" t="s">
        <v>1331</v>
      </c>
      <c r="E778" s="93" t="s">
        <v>1101</v>
      </c>
      <c r="F778" s="172">
        <v>10</v>
      </c>
      <c r="G778" s="173" t="s">
        <v>989</v>
      </c>
    </row>
    <row r="779" spans="1:7" x14ac:dyDescent="0.25">
      <c r="A779" s="172">
        <v>769</v>
      </c>
      <c r="B779" s="172" t="s">
        <v>1209</v>
      </c>
      <c r="C779" s="172" t="s">
        <v>2006</v>
      </c>
      <c r="D779" s="93" t="s">
        <v>1401</v>
      </c>
      <c r="E779" s="93" t="s">
        <v>1078</v>
      </c>
      <c r="F779" s="172">
        <v>10</v>
      </c>
      <c r="G779" s="173" t="s">
        <v>1000</v>
      </c>
    </row>
    <row r="780" spans="1:7" x14ac:dyDescent="0.25">
      <c r="A780" s="172">
        <v>770</v>
      </c>
      <c r="B780" s="172" t="s">
        <v>1209</v>
      </c>
      <c r="C780" s="172" t="s">
        <v>2007</v>
      </c>
      <c r="D780" s="93" t="s">
        <v>1401</v>
      </c>
      <c r="E780" s="93" t="s">
        <v>1041</v>
      </c>
      <c r="F780" s="172">
        <v>1</v>
      </c>
      <c r="G780" s="173" t="s">
        <v>1202</v>
      </c>
    </row>
    <row r="781" spans="1:7" x14ac:dyDescent="0.25">
      <c r="A781" s="172">
        <v>771</v>
      </c>
      <c r="B781" s="172" t="s">
        <v>1209</v>
      </c>
      <c r="C781" s="172" t="s">
        <v>2008</v>
      </c>
      <c r="D781" s="93" t="s">
        <v>1401</v>
      </c>
      <c r="E781" s="93" t="s">
        <v>1016</v>
      </c>
      <c r="F781" s="172">
        <v>10</v>
      </c>
      <c r="G781" s="173" t="s">
        <v>1017</v>
      </c>
    </row>
    <row r="782" spans="1:7" x14ac:dyDescent="0.25">
      <c r="A782" s="172">
        <v>772</v>
      </c>
      <c r="B782" s="172" t="s">
        <v>1209</v>
      </c>
      <c r="C782" s="172" t="s">
        <v>2009</v>
      </c>
      <c r="D782" s="93" t="s">
        <v>1401</v>
      </c>
      <c r="E782" s="93" t="s">
        <v>1176</v>
      </c>
      <c r="F782" s="172">
        <v>10</v>
      </c>
      <c r="G782" s="173" t="s">
        <v>1177</v>
      </c>
    </row>
    <row r="783" spans="1:7" x14ac:dyDescent="0.25">
      <c r="A783" s="172">
        <v>773</v>
      </c>
      <c r="B783" s="172" t="s">
        <v>1209</v>
      </c>
      <c r="C783" s="172" t="s">
        <v>2010</v>
      </c>
      <c r="D783" s="93" t="s">
        <v>1401</v>
      </c>
      <c r="E783" s="93" t="s">
        <v>778</v>
      </c>
      <c r="F783" s="172">
        <v>10</v>
      </c>
      <c r="G783" s="173" t="s">
        <v>1002</v>
      </c>
    </row>
    <row r="784" spans="1:7" x14ac:dyDescent="0.25">
      <c r="A784" s="172">
        <v>774</v>
      </c>
      <c r="B784" s="172" t="s">
        <v>1209</v>
      </c>
      <c r="C784" s="172" t="s">
        <v>2011</v>
      </c>
      <c r="D784" s="93" t="s">
        <v>1401</v>
      </c>
      <c r="E784" s="93" t="s">
        <v>1056</v>
      </c>
      <c r="F784" s="172">
        <v>10</v>
      </c>
      <c r="G784" s="173" t="s">
        <v>1012</v>
      </c>
    </row>
    <row r="785" spans="1:7" x14ac:dyDescent="0.25">
      <c r="A785" s="172">
        <v>775</v>
      </c>
      <c r="B785" s="172" t="s">
        <v>1209</v>
      </c>
      <c r="C785" s="172" t="s">
        <v>2012</v>
      </c>
      <c r="D785" s="93" t="s">
        <v>1259</v>
      </c>
      <c r="E785" s="93" t="s">
        <v>1101</v>
      </c>
      <c r="F785" s="172">
        <v>15</v>
      </c>
      <c r="G785" s="173" t="s">
        <v>1057</v>
      </c>
    </row>
    <row r="786" spans="1:7" x14ac:dyDescent="0.25">
      <c r="A786" s="172">
        <v>776</v>
      </c>
      <c r="B786" s="172" t="s">
        <v>1209</v>
      </c>
      <c r="C786" s="172" t="s">
        <v>2013</v>
      </c>
      <c r="D786" s="93" t="s">
        <v>1259</v>
      </c>
      <c r="E786" s="93" t="s">
        <v>1085</v>
      </c>
      <c r="F786" s="172">
        <v>1</v>
      </c>
      <c r="G786" s="173" t="s">
        <v>1210</v>
      </c>
    </row>
    <row r="787" spans="1:7" x14ac:dyDescent="0.25">
      <c r="A787" s="172">
        <v>777</v>
      </c>
      <c r="B787" s="172" t="s">
        <v>1209</v>
      </c>
      <c r="C787" s="172" t="s">
        <v>2014</v>
      </c>
      <c r="D787" s="93" t="s">
        <v>1259</v>
      </c>
      <c r="E787" s="93" t="s">
        <v>1033</v>
      </c>
      <c r="F787" s="172">
        <v>10</v>
      </c>
      <c r="G787" s="173" t="s">
        <v>989</v>
      </c>
    </row>
    <row r="788" spans="1:7" x14ac:dyDescent="0.25">
      <c r="A788" s="172">
        <v>778</v>
      </c>
      <c r="B788" s="172" t="s">
        <v>1209</v>
      </c>
      <c r="C788" s="172" t="s">
        <v>2015</v>
      </c>
      <c r="D788" s="93" t="s">
        <v>1331</v>
      </c>
      <c r="E788" s="93" t="s">
        <v>1148</v>
      </c>
      <c r="F788" s="172">
        <v>1</v>
      </c>
      <c r="G788" s="173" t="s">
        <v>1149</v>
      </c>
    </row>
    <row r="789" spans="1:7" x14ac:dyDescent="0.25">
      <c r="A789" s="172">
        <v>779</v>
      </c>
      <c r="B789" s="172" t="s">
        <v>1209</v>
      </c>
      <c r="C789" s="172" t="s">
        <v>2016</v>
      </c>
      <c r="D789" s="93" t="s">
        <v>1331</v>
      </c>
      <c r="E789" s="93" t="s">
        <v>990</v>
      </c>
      <c r="F789" s="172">
        <v>10</v>
      </c>
      <c r="G789" s="173" t="s">
        <v>989</v>
      </c>
    </row>
    <row r="790" spans="1:7" x14ac:dyDescent="0.25">
      <c r="A790" s="172">
        <v>780</v>
      </c>
      <c r="B790" s="172" t="s">
        <v>1209</v>
      </c>
      <c r="C790" s="172" t="s">
        <v>2017</v>
      </c>
      <c r="D790" s="93" t="s">
        <v>1259</v>
      </c>
      <c r="E790" s="93" t="s">
        <v>1047</v>
      </c>
      <c r="F790" s="172">
        <v>10</v>
      </c>
      <c r="G790" s="173" t="s">
        <v>1012</v>
      </c>
    </row>
    <row r="791" spans="1:7" x14ac:dyDescent="0.25">
      <c r="A791" s="172">
        <v>781</v>
      </c>
      <c r="B791" s="172" t="s">
        <v>1209</v>
      </c>
      <c r="C791" s="172" t="s">
        <v>2018</v>
      </c>
      <c r="D791" s="93" t="s">
        <v>1259</v>
      </c>
      <c r="E791" s="93" t="s">
        <v>1016</v>
      </c>
      <c r="F791" s="172">
        <v>10</v>
      </c>
      <c r="G791" s="173" t="s">
        <v>1017</v>
      </c>
    </row>
    <row r="792" spans="1:7" x14ac:dyDescent="0.25">
      <c r="A792" s="172">
        <v>782</v>
      </c>
      <c r="B792" s="172" t="s">
        <v>1209</v>
      </c>
      <c r="C792" s="172" t="s">
        <v>2019</v>
      </c>
      <c r="D792" s="93" t="s">
        <v>1259</v>
      </c>
      <c r="E792" s="93" t="s">
        <v>1018</v>
      </c>
      <c r="F792" s="172">
        <v>10</v>
      </c>
      <c r="G792" s="173" t="s">
        <v>996</v>
      </c>
    </row>
    <row r="793" spans="1:7" x14ac:dyDescent="0.25">
      <c r="A793" s="172">
        <v>783</v>
      </c>
      <c r="B793" s="172" t="s">
        <v>1209</v>
      </c>
      <c r="C793" s="172" t="s">
        <v>2020</v>
      </c>
      <c r="D793" s="93" t="s">
        <v>1259</v>
      </c>
      <c r="E793" s="93" t="s">
        <v>1056</v>
      </c>
      <c r="F793" s="172">
        <v>12</v>
      </c>
      <c r="G793" s="173" t="s">
        <v>1044</v>
      </c>
    </row>
    <row r="794" spans="1:7" x14ac:dyDescent="0.25">
      <c r="A794" s="172">
        <v>784</v>
      </c>
      <c r="B794" s="172" t="s">
        <v>1209</v>
      </c>
      <c r="C794" s="172" t="s">
        <v>2021</v>
      </c>
      <c r="D794" s="93" t="s">
        <v>1331</v>
      </c>
      <c r="E794" s="93" t="s">
        <v>990</v>
      </c>
      <c r="F794" s="172">
        <v>10</v>
      </c>
      <c r="G794" s="173" t="s">
        <v>989</v>
      </c>
    </row>
    <row r="795" spans="1:7" x14ac:dyDescent="0.25">
      <c r="A795" s="172">
        <v>785</v>
      </c>
      <c r="B795" s="172" t="s">
        <v>1209</v>
      </c>
      <c r="C795" s="172" t="s">
        <v>2022</v>
      </c>
      <c r="D795" s="93" t="s">
        <v>1259</v>
      </c>
      <c r="E795" s="93" t="s">
        <v>1005</v>
      </c>
      <c r="F795" s="172">
        <v>4</v>
      </c>
      <c r="G795" s="173" t="s">
        <v>1088</v>
      </c>
    </row>
    <row r="796" spans="1:7" x14ac:dyDescent="0.25">
      <c r="A796" s="172">
        <v>786</v>
      </c>
      <c r="B796" s="172" t="s">
        <v>1209</v>
      </c>
      <c r="C796" s="172" t="s">
        <v>2023</v>
      </c>
      <c r="D796" s="93" t="s">
        <v>1259</v>
      </c>
      <c r="E796" s="93" t="s">
        <v>1005</v>
      </c>
      <c r="F796" s="172">
        <v>10</v>
      </c>
      <c r="G796" s="173" t="s">
        <v>1017</v>
      </c>
    </row>
    <row r="797" spans="1:7" x14ac:dyDescent="0.25">
      <c r="A797" s="172">
        <v>787</v>
      </c>
      <c r="B797" s="172" t="s">
        <v>1209</v>
      </c>
      <c r="C797" s="172" t="s">
        <v>2024</v>
      </c>
      <c r="D797" s="93" t="s">
        <v>1259</v>
      </c>
      <c r="E797" s="93" t="s">
        <v>1078</v>
      </c>
      <c r="F797" s="172">
        <v>10</v>
      </c>
      <c r="G797" s="173" t="s">
        <v>1000</v>
      </c>
    </row>
    <row r="798" spans="1:7" x14ac:dyDescent="0.25">
      <c r="A798" s="172">
        <v>788</v>
      </c>
      <c r="B798" s="172" t="s">
        <v>1209</v>
      </c>
      <c r="C798" s="172" t="s">
        <v>2025</v>
      </c>
      <c r="D798" s="93" t="s">
        <v>1259</v>
      </c>
      <c r="E798" s="93" t="s">
        <v>1016</v>
      </c>
      <c r="F798" s="172">
        <v>10</v>
      </c>
      <c r="G798" s="173" t="s">
        <v>1017</v>
      </c>
    </row>
    <row r="799" spans="1:7" x14ac:dyDescent="0.25">
      <c r="A799" s="172">
        <v>789</v>
      </c>
      <c r="B799" s="172" t="s">
        <v>1209</v>
      </c>
      <c r="C799" s="172" t="s">
        <v>2026</v>
      </c>
      <c r="D799" s="93" t="s">
        <v>1259</v>
      </c>
      <c r="E799" s="93" t="s">
        <v>1080</v>
      </c>
      <c r="F799" s="172">
        <v>15</v>
      </c>
      <c r="G799" s="173" t="s">
        <v>1055</v>
      </c>
    </row>
    <row r="800" spans="1:7" x14ac:dyDescent="0.25">
      <c r="A800" s="172">
        <v>790</v>
      </c>
      <c r="B800" s="172" t="s">
        <v>1209</v>
      </c>
      <c r="C800" s="172" t="s">
        <v>2027</v>
      </c>
      <c r="D800" s="93" t="s">
        <v>1259</v>
      </c>
      <c r="E800" s="93" t="s">
        <v>984</v>
      </c>
      <c r="F800" s="172">
        <v>10</v>
      </c>
      <c r="G800" s="173" t="s">
        <v>989</v>
      </c>
    </row>
    <row r="801" spans="1:7" x14ac:dyDescent="0.25">
      <c r="A801" s="172">
        <v>791</v>
      </c>
      <c r="B801" s="172" t="s">
        <v>1209</v>
      </c>
      <c r="C801" s="172" t="s">
        <v>2028</v>
      </c>
      <c r="D801" s="93" t="s">
        <v>1259</v>
      </c>
      <c r="E801" s="93" t="s">
        <v>1047</v>
      </c>
      <c r="F801" s="172">
        <v>10</v>
      </c>
      <c r="G801" s="173" t="s">
        <v>1040</v>
      </c>
    </row>
    <row r="802" spans="1:7" x14ac:dyDescent="0.25">
      <c r="A802" s="172">
        <v>792</v>
      </c>
      <c r="B802" s="172" t="s">
        <v>1209</v>
      </c>
      <c r="C802" s="172" t="s">
        <v>2029</v>
      </c>
      <c r="D802" s="93" t="s">
        <v>1401</v>
      </c>
      <c r="E802" s="93" t="s">
        <v>1011</v>
      </c>
      <c r="F802" s="172">
        <v>20</v>
      </c>
      <c r="G802" s="173" t="s">
        <v>989</v>
      </c>
    </row>
    <row r="803" spans="1:7" x14ac:dyDescent="0.25">
      <c r="A803" s="172">
        <v>793</v>
      </c>
      <c r="B803" s="172" t="s">
        <v>1209</v>
      </c>
      <c r="C803" s="172" t="s">
        <v>2030</v>
      </c>
      <c r="D803" s="93" t="s">
        <v>1401</v>
      </c>
      <c r="E803" s="93" t="s">
        <v>1211</v>
      </c>
      <c r="F803" s="172">
        <v>20</v>
      </c>
      <c r="G803" s="173" t="s">
        <v>989</v>
      </c>
    </row>
    <row r="804" spans="1:7" x14ac:dyDescent="0.25">
      <c r="A804" s="172">
        <v>794</v>
      </c>
      <c r="B804" s="172" t="s">
        <v>1209</v>
      </c>
      <c r="C804" s="172" t="s">
        <v>2031</v>
      </c>
      <c r="D804" s="93" t="s">
        <v>1401</v>
      </c>
      <c r="E804" s="93" t="s">
        <v>1154</v>
      </c>
      <c r="F804" s="172">
        <v>1</v>
      </c>
      <c r="G804" s="173" t="s">
        <v>1054</v>
      </c>
    </row>
    <row r="805" spans="1:7" x14ac:dyDescent="0.25">
      <c r="A805" s="172">
        <v>795</v>
      </c>
      <c r="B805" s="172" t="s">
        <v>1209</v>
      </c>
      <c r="C805" s="172" t="s">
        <v>2032</v>
      </c>
      <c r="D805" s="93" t="s">
        <v>1401</v>
      </c>
      <c r="E805" s="93" t="s">
        <v>1070</v>
      </c>
      <c r="F805" s="172">
        <v>10</v>
      </c>
      <c r="G805" s="173" t="s">
        <v>1071</v>
      </c>
    </row>
    <row r="806" spans="1:7" x14ac:dyDescent="0.25">
      <c r="A806" s="172">
        <v>796</v>
      </c>
      <c r="B806" s="172" t="s">
        <v>1209</v>
      </c>
      <c r="C806" s="172" t="s">
        <v>2033</v>
      </c>
      <c r="D806" s="93" t="s">
        <v>1401</v>
      </c>
      <c r="E806" s="93" t="s">
        <v>994</v>
      </c>
      <c r="F806" s="172">
        <v>20</v>
      </c>
      <c r="G806" s="173" t="s">
        <v>1012</v>
      </c>
    </row>
    <row r="807" spans="1:7" x14ac:dyDescent="0.25">
      <c r="A807" s="172">
        <v>797</v>
      </c>
      <c r="B807" s="172" t="s">
        <v>1209</v>
      </c>
      <c r="C807" s="172" t="s">
        <v>2034</v>
      </c>
      <c r="D807" s="93" t="s">
        <v>1401</v>
      </c>
      <c r="E807" s="93" t="s">
        <v>1212</v>
      </c>
      <c r="F807" s="172">
        <v>20</v>
      </c>
      <c r="G807" s="173" t="s">
        <v>1075</v>
      </c>
    </row>
    <row r="808" spans="1:7" x14ac:dyDescent="0.25">
      <c r="A808" s="172">
        <v>798</v>
      </c>
      <c r="B808" s="172" t="s">
        <v>1209</v>
      </c>
      <c r="C808" s="172" t="s">
        <v>2035</v>
      </c>
      <c r="D808" s="93" t="s">
        <v>1401</v>
      </c>
      <c r="E808" s="93" t="s">
        <v>1095</v>
      </c>
      <c r="F808" s="172">
        <v>20</v>
      </c>
      <c r="G808" s="173" t="s">
        <v>1071</v>
      </c>
    </row>
    <row r="809" spans="1:7" x14ac:dyDescent="0.25">
      <c r="A809" s="172">
        <v>799</v>
      </c>
      <c r="B809" s="172" t="s">
        <v>1209</v>
      </c>
      <c r="C809" s="172" t="s">
        <v>2036</v>
      </c>
      <c r="D809" s="93" t="s">
        <v>1401</v>
      </c>
      <c r="E809" s="93" t="s">
        <v>1030</v>
      </c>
      <c r="F809" s="172">
        <v>10</v>
      </c>
      <c r="G809" s="173" t="s">
        <v>1172</v>
      </c>
    </row>
    <row r="810" spans="1:7" x14ac:dyDescent="0.25">
      <c r="A810" s="172">
        <v>800</v>
      </c>
      <c r="B810" s="172" t="s">
        <v>1209</v>
      </c>
      <c r="C810" s="172" t="s">
        <v>2037</v>
      </c>
      <c r="D810" s="93" t="s">
        <v>1401</v>
      </c>
      <c r="E810" s="93" t="s">
        <v>1034</v>
      </c>
      <c r="F810" s="172">
        <v>10</v>
      </c>
      <c r="G810" s="173" t="s">
        <v>1010</v>
      </c>
    </row>
    <row r="811" spans="1:7" x14ac:dyDescent="0.25">
      <c r="A811" s="172">
        <v>801</v>
      </c>
      <c r="B811" s="172" t="s">
        <v>1209</v>
      </c>
      <c r="C811" s="172" t="s">
        <v>2038</v>
      </c>
      <c r="D811" s="93" t="s">
        <v>1401</v>
      </c>
      <c r="E811" s="93" t="s">
        <v>1033</v>
      </c>
      <c r="F811" s="172">
        <v>10</v>
      </c>
      <c r="G811" s="173" t="s">
        <v>989</v>
      </c>
    </row>
    <row r="812" spans="1:7" x14ac:dyDescent="0.25">
      <c r="A812" s="172">
        <v>802</v>
      </c>
      <c r="B812" s="172" t="s">
        <v>1209</v>
      </c>
      <c r="C812" s="172" t="s">
        <v>2039</v>
      </c>
      <c r="D812" s="93" t="s">
        <v>1401</v>
      </c>
      <c r="E812" s="93" t="s">
        <v>1001</v>
      </c>
      <c r="F812" s="172">
        <v>30</v>
      </c>
      <c r="G812" s="173" t="s">
        <v>1002</v>
      </c>
    </row>
    <row r="813" spans="1:7" x14ac:dyDescent="0.25">
      <c r="A813" s="172">
        <v>803</v>
      </c>
      <c r="B813" s="172" t="s">
        <v>1209</v>
      </c>
      <c r="C813" s="172" t="s">
        <v>2040</v>
      </c>
      <c r="D813" s="93" t="s">
        <v>1331</v>
      </c>
      <c r="E813" s="93" t="s">
        <v>1070</v>
      </c>
      <c r="F813" s="172">
        <v>10</v>
      </c>
      <c r="G813" s="173" t="s">
        <v>1071</v>
      </c>
    </row>
    <row r="814" spans="1:7" x14ac:dyDescent="0.25">
      <c r="A814" s="172">
        <v>804</v>
      </c>
      <c r="B814" s="172" t="s">
        <v>1209</v>
      </c>
      <c r="C814" s="172" t="s">
        <v>2041</v>
      </c>
      <c r="D814" s="93" t="s">
        <v>1331</v>
      </c>
      <c r="E814" s="93" t="s">
        <v>1062</v>
      </c>
      <c r="F814" s="172">
        <v>10</v>
      </c>
      <c r="G814" s="173" t="s">
        <v>1017</v>
      </c>
    </row>
    <row r="815" spans="1:7" x14ac:dyDescent="0.25">
      <c r="A815" s="172">
        <v>805</v>
      </c>
      <c r="B815" s="172" t="s">
        <v>1209</v>
      </c>
      <c r="C815" s="172" t="s">
        <v>2042</v>
      </c>
      <c r="D815" s="93" t="s">
        <v>1259</v>
      </c>
      <c r="E815" s="93" t="s">
        <v>1047</v>
      </c>
      <c r="F815" s="172">
        <v>10</v>
      </c>
      <c r="G815" s="173" t="s">
        <v>1040</v>
      </c>
    </row>
    <row r="816" spans="1:7" x14ac:dyDescent="0.25">
      <c r="A816" s="172">
        <v>806</v>
      </c>
      <c r="B816" s="172" t="s">
        <v>1209</v>
      </c>
      <c r="C816" s="172" t="s">
        <v>2043</v>
      </c>
      <c r="D816" s="93" t="s">
        <v>1259</v>
      </c>
      <c r="E816" s="93" t="s">
        <v>1025</v>
      </c>
      <c r="F816" s="172">
        <v>1</v>
      </c>
      <c r="G816" s="173" t="s">
        <v>1026</v>
      </c>
    </row>
    <row r="817" spans="1:7" x14ac:dyDescent="0.25">
      <c r="A817" s="172">
        <v>807</v>
      </c>
      <c r="B817" s="172" t="s">
        <v>1209</v>
      </c>
      <c r="C817" s="172" t="s">
        <v>2044</v>
      </c>
      <c r="D817" s="93" t="s">
        <v>1259</v>
      </c>
      <c r="E817" s="93" t="s">
        <v>984</v>
      </c>
      <c r="F817" s="172">
        <v>10</v>
      </c>
      <c r="G817" s="173" t="s">
        <v>989</v>
      </c>
    </row>
    <row r="818" spans="1:7" x14ac:dyDescent="0.25">
      <c r="A818" s="172">
        <v>808</v>
      </c>
      <c r="B818" s="172" t="s">
        <v>1209</v>
      </c>
      <c r="C818" s="172" t="s">
        <v>2045</v>
      </c>
      <c r="D818" s="93" t="s">
        <v>1401</v>
      </c>
      <c r="E818" s="93" t="s">
        <v>1018</v>
      </c>
      <c r="F818" s="172">
        <v>10</v>
      </c>
      <c r="G818" s="173" t="s">
        <v>996</v>
      </c>
    </row>
    <row r="819" spans="1:7" x14ac:dyDescent="0.25">
      <c r="A819" s="172">
        <v>809</v>
      </c>
      <c r="B819" s="172" t="s">
        <v>1209</v>
      </c>
      <c r="C819" s="172" t="s">
        <v>2046</v>
      </c>
      <c r="D819" s="93" t="s">
        <v>1401</v>
      </c>
      <c r="E819" s="93" t="s">
        <v>994</v>
      </c>
      <c r="F819" s="172">
        <v>6</v>
      </c>
      <c r="G819" s="173" t="s">
        <v>1069</v>
      </c>
    </row>
    <row r="820" spans="1:7" x14ac:dyDescent="0.25">
      <c r="A820" s="172">
        <v>810</v>
      </c>
      <c r="B820" s="172" t="s">
        <v>1209</v>
      </c>
      <c r="C820" s="172" t="s">
        <v>2047</v>
      </c>
      <c r="D820" s="93" t="s">
        <v>1401</v>
      </c>
      <c r="E820" s="93" t="s">
        <v>997</v>
      </c>
      <c r="F820" s="172">
        <v>10</v>
      </c>
      <c r="G820" s="173" t="s">
        <v>996</v>
      </c>
    </row>
    <row r="821" spans="1:7" x14ac:dyDescent="0.25">
      <c r="A821" s="172">
        <v>811</v>
      </c>
      <c r="B821" s="172" t="s">
        <v>1209</v>
      </c>
      <c r="C821" s="172" t="s">
        <v>2048</v>
      </c>
      <c r="D821" s="93" t="s">
        <v>1401</v>
      </c>
      <c r="E821" s="93" t="s">
        <v>1030</v>
      </c>
      <c r="F821" s="172">
        <v>10</v>
      </c>
      <c r="G821" s="173" t="s">
        <v>1172</v>
      </c>
    </row>
    <row r="822" spans="1:7" x14ac:dyDescent="0.25">
      <c r="A822" s="172">
        <v>812</v>
      </c>
      <c r="B822" s="172" t="s">
        <v>1209</v>
      </c>
      <c r="C822" s="172" t="s">
        <v>2049</v>
      </c>
      <c r="D822" s="93" t="s">
        <v>1401</v>
      </c>
      <c r="E822" s="93" t="s">
        <v>778</v>
      </c>
      <c r="F822" s="172">
        <v>10</v>
      </c>
      <c r="G822" s="173" t="s">
        <v>1002</v>
      </c>
    </row>
    <row r="823" spans="1:7" x14ac:dyDescent="0.25">
      <c r="A823" s="172">
        <v>813</v>
      </c>
      <c r="B823" s="172" t="s">
        <v>1209</v>
      </c>
      <c r="C823" s="172" t="s">
        <v>2050</v>
      </c>
      <c r="D823" s="93" t="s">
        <v>1401</v>
      </c>
      <c r="E823" s="93" t="s">
        <v>1056</v>
      </c>
      <c r="F823" s="172">
        <v>10</v>
      </c>
      <c r="G823" s="173" t="s">
        <v>1012</v>
      </c>
    </row>
    <row r="824" spans="1:7" x14ac:dyDescent="0.25">
      <c r="A824" s="172">
        <v>814</v>
      </c>
      <c r="B824" s="172" t="s">
        <v>1209</v>
      </c>
      <c r="C824" s="172" t="s">
        <v>2051</v>
      </c>
      <c r="D824" s="93" t="s">
        <v>1401</v>
      </c>
      <c r="E824" s="93" t="s">
        <v>1065</v>
      </c>
      <c r="F824" s="172">
        <v>1</v>
      </c>
      <c r="G824" s="173" t="s">
        <v>1066</v>
      </c>
    </row>
    <row r="825" spans="1:7" x14ac:dyDescent="0.25">
      <c r="A825" s="172">
        <v>815</v>
      </c>
      <c r="B825" s="172" t="s">
        <v>1209</v>
      </c>
      <c r="C825" s="172" t="s">
        <v>2052</v>
      </c>
      <c r="D825" s="93" t="s">
        <v>1401</v>
      </c>
      <c r="E825" s="93" t="s">
        <v>1068</v>
      </c>
      <c r="F825" s="172">
        <v>20</v>
      </c>
      <c r="G825" s="173" t="s">
        <v>1012</v>
      </c>
    </row>
    <row r="826" spans="1:7" x14ac:dyDescent="0.25">
      <c r="A826" s="172">
        <v>816</v>
      </c>
      <c r="B826" s="172" t="s">
        <v>1209</v>
      </c>
      <c r="C826" s="172" t="s">
        <v>2053</v>
      </c>
      <c r="D826" s="93" t="s">
        <v>1401</v>
      </c>
      <c r="E826" s="93" t="s">
        <v>1062</v>
      </c>
      <c r="F826" s="172">
        <v>20</v>
      </c>
      <c r="G826" s="173" t="s">
        <v>1150</v>
      </c>
    </row>
    <row r="827" spans="1:7" x14ac:dyDescent="0.25">
      <c r="A827" s="172">
        <v>817</v>
      </c>
      <c r="B827" s="172" t="s">
        <v>1209</v>
      </c>
      <c r="C827" s="172" t="s">
        <v>2054</v>
      </c>
      <c r="D827" s="93" t="s">
        <v>1401</v>
      </c>
      <c r="E827" s="93" t="s">
        <v>1089</v>
      </c>
      <c r="F827" s="172">
        <v>10</v>
      </c>
      <c r="G827" s="173" t="s">
        <v>1213</v>
      </c>
    </row>
    <row r="828" spans="1:7" x14ac:dyDescent="0.25">
      <c r="A828" s="172">
        <v>818</v>
      </c>
      <c r="B828" s="172" t="s">
        <v>1209</v>
      </c>
      <c r="C828" s="172" t="s">
        <v>2055</v>
      </c>
      <c r="D828" s="93" t="s">
        <v>1259</v>
      </c>
      <c r="E828" s="93" t="s">
        <v>1030</v>
      </c>
      <c r="F828" s="172">
        <v>10</v>
      </c>
      <c r="G828" s="173" t="s">
        <v>1172</v>
      </c>
    </row>
    <row r="829" spans="1:7" x14ac:dyDescent="0.25">
      <c r="A829" s="172">
        <v>819</v>
      </c>
      <c r="B829" s="172" t="s">
        <v>1209</v>
      </c>
      <c r="C829" s="172" t="s">
        <v>2056</v>
      </c>
      <c r="D829" s="93" t="s">
        <v>1259</v>
      </c>
      <c r="E829" s="93" t="s">
        <v>1013</v>
      </c>
      <c r="F829" s="172">
        <v>10</v>
      </c>
      <c r="G829" s="173" t="s">
        <v>1015</v>
      </c>
    </row>
    <row r="830" spans="1:7" x14ac:dyDescent="0.25">
      <c r="A830" s="172">
        <v>820</v>
      </c>
      <c r="B830" s="172" t="s">
        <v>1209</v>
      </c>
      <c r="C830" s="172" t="s">
        <v>2057</v>
      </c>
      <c r="D830" s="93" t="s">
        <v>1259</v>
      </c>
      <c r="E830" s="93" t="s">
        <v>1056</v>
      </c>
      <c r="F830" s="172">
        <v>12</v>
      </c>
      <c r="G830" s="173" t="s">
        <v>1044</v>
      </c>
    </row>
    <row r="831" spans="1:7" x14ac:dyDescent="0.25">
      <c r="A831" s="172">
        <v>821</v>
      </c>
      <c r="B831" s="172" t="s">
        <v>1209</v>
      </c>
      <c r="C831" s="172" t="s">
        <v>2058</v>
      </c>
      <c r="D831" s="93" t="s">
        <v>1401</v>
      </c>
      <c r="E831" s="93" t="s">
        <v>1116</v>
      </c>
      <c r="F831" s="172">
        <v>10</v>
      </c>
      <c r="G831" s="173" t="s">
        <v>1012</v>
      </c>
    </row>
    <row r="832" spans="1:7" x14ac:dyDescent="0.25">
      <c r="A832" s="172">
        <v>822</v>
      </c>
      <c r="B832" s="172" t="s">
        <v>1209</v>
      </c>
      <c r="C832" s="172" t="s">
        <v>2041</v>
      </c>
      <c r="D832" s="93" t="s">
        <v>1401</v>
      </c>
      <c r="E832" s="93" t="s">
        <v>1068</v>
      </c>
      <c r="F832" s="172">
        <v>10</v>
      </c>
      <c r="G832" s="173" t="s">
        <v>996</v>
      </c>
    </row>
    <row r="833" spans="1:7" x14ac:dyDescent="0.25">
      <c r="A833" s="172">
        <v>823</v>
      </c>
      <c r="B833" s="172" t="s">
        <v>1209</v>
      </c>
      <c r="C833" s="172" t="s">
        <v>2040</v>
      </c>
      <c r="D833" s="93" t="s">
        <v>1401</v>
      </c>
      <c r="E833" s="93" t="s">
        <v>1037</v>
      </c>
      <c r="F833" s="172">
        <v>10</v>
      </c>
      <c r="G833" s="173" t="s">
        <v>1010</v>
      </c>
    </row>
    <row r="834" spans="1:7" x14ac:dyDescent="0.25">
      <c r="A834" s="172">
        <v>824</v>
      </c>
      <c r="B834" s="172" t="s">
        <v>1209</v>
      </c>
      <c r="C834" s="172" t="s">
        <v>2059</v>
      </c>
      <c r="D834" s="93" t="s">
        <v>1401</v>
      </c>
      <c r="E834" s="93" t="s">
        <v>1078</v>
      </c>
      <c r="F834" s="172">
        <v>10</v>
      </c>
      <c r="G834" s="173" t="s">
        <v>1000</v>
      </c>
    </row>
    <row r="835" spans="1:7" x14ac:dyDescent="0.25">
      <c r="A835" s="172">
        <v>825</v>
      </c>
      <c r="B835" s="172" t="s">
        <v>1209</v>
      </c>
      <c r="C835" s="172" t="s">
        <v>2060</v>
      </c>
      <c r="D835" s="93" t="s">
        <v>1401</v>
      </c>
      <c r="E835" s="93" t="s">
        <v>1016</v>
      </c>
      <c r="F835" s="172">
        <v>10</v>
      </c>
      <c r="G835" s="173" t="s">
        <v>1017</v>
      </c>
    </row>
    <row r="836" spans="1:7" x14ac:dyDescent="0.25">
      <c r="A836" s="172">
        <v>826</v>
      </c>
      <c r="B836" s="172" t="s">
        <v>1209</v>
      </c>
      <c r="C836" s="172" t="s">
        <v>2061</v>
      </c>
      <c r="D836" s="93" t="s">
        <v>1401</v>
      </c>
      <c r="E836" s="93" t="s">
        <v>1116</v>
      </c>
      <c r="F836" s="172">
        <v>10</v>
      </c>
      <c r="G836" s="173" t="s">
        <v>1012</v>
      </c>
    </row>
    <row r="837" spans="1:7" x14ac:dyDescent="0.25">
      <c r="A837" s="172">
        <v>827</v>
      </c>
      <c r="B837" s="172" t="s">
        <v>1209</v>
      </c>
      <c r="C837" s="172" t="s">
        <v>2062</v>
      </c>
      <c r="D837" s="93" t="s">
        <v>1401</v>
      </c>
      <c r="E837" s="93" t="s">
        <v>1056</v>
      </c>
      <c r="F837" s="172">
        <v>10</v>
      </c>
      <c r="G837" s="173" t="s">
        <v>1012</v>
      </c>
    </row>
    <row r="838" spans="1:7" x14ac:dyDescent="0.25">
      <c r="A838" s="172">
        <v>828</v>
      </c>
      <c r="B838" s="172" t="s">
        <v>1209</v>
      </c>
      <c r="C838" s="172" t="s">
        <v>2063</v>
      </c>
      <c r="D838" s="93" t="s">
        <v>1401</v>
      </c>
      <c r="E838" s="93" t="s">
        <v>1018</v>
      </c>
      <c r="F838" s="172">
        <v>10</v>
      </c>
      <c r="G838" s="173" t="s">
        <v>996</v>
      </c>
    </row>
    <row r="839" spans="1:7" x14ac:dyDescent="0.25">
      <c r="A839" s="172">
        <v>829</v>
      </c>
      <c r="B839" s="172" t="s">
        <v>1209</v>
      </c>
      <c r="C839" s="172" t="s">
        <v>2064</v>
      </c>
      <c r="D839" s="93" t="s">
        <v>1401</v>
      </c>
      <c r="E839" s="93" t="s">
        <v>1034</v>
      </c>
      <c r="F839" s="172">
        <v>10</v>
      </c>
      <c r="G839" s="173" t="s">
        <v>1010</v>
      </c>
    </row>
    <row r="840" spans="1:7" x14ac:dyDescent="0.25">
      <c r="A840" s="172">
        <v>830</v>
      </c>
      <c r="B840" s="172" t="s">
        <v>1209</v>
      </c>
      <c r="C840" s="172" t="s">
        <v>2065</v>
      </c>
      <c r="D840" s="93" t="s">
        <v>1401</v>
      </c>
      <c r="E840" s="93" t="s">
        <v>1033</v>
      </c>
      <c r="F840" s="172">
        <v>10</v>
      </c>
      <c r="G840" s="173" t="s">
        <v>989</v>
      </c>
    </row>
    <row r="841" spans="1:7" x14ac:dyDescent="0.25">
      <c r="A841" s="172">
        <v>831</v>
      </c>
      <c r="B841" s="172" t="s">
        <v>1209</v>
      </c>
      <c r="C841" s="172" t="s">
        <v>2066</v>
      </c>
      <c r="D841" s="93" t="s">
        <v>1401</v>
      </c>
      <c r="E841" s="93" t="s">
        <v>1013</v>
      </c>
      <c r="F841" s="172">
        <v>10</v>
      </c>
      <c r="G841" s="173" t="s">
        <v>1015</v>
      </c>
    </row>
    <row r="842" spans="1:7" x14ac:dyDescent="0.25">
      <c r="A842" s="172">
        <v>832</v>
      </c>
      <c r="B842" s="172" t="s">
        <v>1209</v>
      </c>
      <c r="C842" s="172" t="s">
        <v>2067</v>
      </c>
      <c r="D842" s="93" t="s">
        <v>1401</v>
      </c>
      <c r="E842" s="93" t="s">
        <v>1068</v>
      </c>
      <c r="F842" s="172">
        <v>5</v>
      </c>
      <c r="G842" s="173" t="s">
        <v>1103</v>
      </c>
    </row>
    <row r="843" spans="1:7" x14ac:dyDescent="0.25">
      <c r="A843" s="172">
        <v>833</v>
      </c>
      <c r="B843" s="172" t="s">
        <v>1209</v>
      </c>
      <c r="C843" s="172" t="s">
        <v>2068</v>
      </c>
      <c r="D843" s="93" t="s">
        <v>1401</v>
      </c>
      <c r="E843" s="93" t="s">
        <v>1068</v>
      </c>
      <c r="F843" s="172">
        <v>5</v>
      </c>
      <c r="G843" s="173" t="s">
        <v>1027</v>
      </c>
    </row>
    <row r="844" spans="1:7" x14ac:dyDescent="0.25">
      <c r="A844" s="172">
        <v>834</v>
      </c>
      <c r="B844" s="172" t="s">
        <v>1209</v>
      </c>
      <c r="C844" s="172" t="s">
        <v>2069</v>
      </c>
      <c r="D844" s="93" t="s">
        <v>1401</v>
      </c>
      <c r="E844" s="93" t="s">
        <v>1145</v>
      </c>
      <c r="F844" s="172">
        <v>10</v>
      </c>
      <c r="G844" s="173" t="s">
        <v>1140</v>
      </c>
    </row>
    <row r="845" spans="1:7" x14ac:dyDescent="0.25">
      <c r="A845" s="172">
        <v>835</v>
      </c>
      <c r="B845" s="172" t="s">
        <v>1209</v>
      </c>
      <c r="C845" s="172" t="s">
        <v>2070</v>
      </c>
      <c r="D845" s="93" t="s">
        <v>1401</v>
      </c>
      <c r="E845" s="93" t="s">
        <v>1037</v>
      </c>
      <c r="F845" s="172">
        <v>10</v>
      </c>
      <c r="G845" s="173" t="s">
        <v>1010</v>
      </c>
    </row>
    <row r="846" spans="1:7" x14ac:dyDescent="0.25">
      <c r="A846" s="172">
        <v>836</v>
      </c>
      <c r="B846" s="172" t="s">
        <v>1209</v>
      </c>
      <c r="C846" s="172" t="s">
        <v>2071</v>
      </c>
      <c r="D846" s="93" t="s">
        <v>1401</v>
      </c>
      <c r="E846" s="93" t="s">
        <v>778</v>
      </c>
      <c r="F846" s="172">
        <v>6</v>
      </c>
      <c r="G846" s="173" t="s">
        <v>1012</v>
      </c>
    </row>
    <row r="847" spans="1:7" x14ac:dyDescent="0.25">
      <c r="A847" s="172">
        <v>837</v>
      </c>
      <c r="B847" s="172" t="s">
        <v>1209</v>
      </c>
      <c r="C847" s="172" t="s">
        <v>2072</v>
      </c>
      <c r="D847" s="93" t="s">
        <v>1401</v>
      </c>
      <c r="E847" s="93" t="s">
        <v>1198</v>
      </c>
      <c r="F847" s="172">
        <v>14</v>
      </c>
      <c r="G847" s="173" t="s">
        <v>1214</v>
      </c>
    </row>
    <row r="848" spans="1:7" x14ac:dyDescent="0.25">
      <c r="A848" s="172">
        <v>838</v>
      </c>
      <c r="B848" s="172" t="s">
        <v>1209</v>
      </c>
      <c r="C848" s="172" t="s">
        <v>2073</v>
      </c>
      <c r="D848" s="93" t="s">
        <v>1401</v>
      </c>
      <c r="E848" s="93" t="s">
        <v>1215</v>
      </c>
      <c r="F848" s="172">
        <v>1</v>
      </c>
      <c r="G848" s="173" t="s">
        <v>1216</v>
      </c>
    </row>
    <row r="849" spans="1:7" x14ac:dyDescent="0.25">
      <c r="A849" s="172">
        <v>839</v>
      </c>
      <c r="B849" s="172" t="s">
        <v>1209</v>
      </c>
      <c r="C849" s="172" t="s">
        <v>2074</v>
      </c>
      <c r="D849" s="93" t="s">
        <v>1401</v>
      </c>
      <c r="E849" s="93" t="s">
        <v>1112</v>
      </c>
      <c r="F849" s="172">
        <v>1</v>
      </c>
      <c r="G849" s="173" t="s">
        <v>1217</v>
      </c>
    </row>
    <row r="850" spans="1:7" x14ac:dyDescent="0.25">
      <c r="A850" s="172">
        <v>840</v>
      </c>
      <c r="B850" s="172" t="s">
        <v>1209</v>
      </c>
      <c r="C850" s="172" t="s">
        <v>2075</v>
      </c>
      <c r="D850" s="93" t="s">
        <v>1401</v>
      </c>
      <c r="E850" s="93" t="s">
        <v>1176</v>
      </c>
      <c r="F850" s="172">
        <v>10</v>
      </c>
      <c r="G850" s="173" t="s">
        <v>1177</v>
      </c>
    </row>
    <row r="851" spans="1:7" x14ac:dyDescent="0.25">
      <c r="A851" s="172">
        <v>841</v>
      </c>
      <c r="B851" s="172" t="s">
        <v>1209</v>
      </c>
      <c r="C851" s="172" t="s">
        <v>2076</v>
      </c>
      <c r="D851" s="93" t="s">
        <v>1401</v>
      </c>
      <c r="E851" s="93" t="s">
        <v>778</v>
      </c>
      <c r="F851" s="172">
        <v>10</v>
      </c>
      <c r="G851" s="173" t="s">
        <v>1002</v>
      </c>
    </row>
    <row r="852" spans="1:7" x14ac:dyDescent="0.25">
      <c r="A852" s="172">
        <v>842</v>
      </c>
      <c r="B852" s="172" t="s">
        <v>1209</v>
      </c>
      <c r="C852" s="172" t="s">
        <v>2077</v>
      </c>
      <c r="D852" s="93" t="s">
        <v>1401</v>
      </c>
      <c r="E852" s="93" t="s">
        <v>1016</v>
      </c>
      <c r="F852" s="172">
        <v>10</v>
      </c>
      <c r="G852" s="173" t="s">
        <v>1017</v>
      </c>
    </row>
    <row r="853" spans="1:7" x14ac:dyDescent="0.25">
      <c r="A853" s="172">
        <v>843</v>
      </c>
      <c r="B853" s="172" t="s">
        <v>1209</v>
      </c>
      <c r="C853" s="172" t="s">
        <v>2078</v>
      </c>
      <c r="D853" s="93" t="s">
        <v>1401</v>
      </c>
      <c r="E853" s="93" t="s">
        <v>1078</v>
      </c>
      <c r="F853" s="172">
        <v>10</v>
      </c>
      <c r="G853" s="173" t="s">
        <v>1000</v>
      </c>
    </row>
    <row r="854" spans="1:7" x14ac:dyDescent="0.25">
      <c r="A854" s="172">
        <v>844</v>
      </c>
      <c r="B854" s="172" t="s">
        <v>1209</v>
      </c>
      <c r="C854" s="172" t="s">
        <v>2079</v>
      </c>
      <c r="D854" s="93" t="s">
        <v>1401</v>
      </c>
      <c r="E854" s="93" t="s">
        <v>1085</v>
      </c>
      <c r="F854" s="172">
        <v>1</v>
      </c>
      <c r="G854" s="173" t="s">
        <v>1156</v>
      </c>
    </row>
    <row r="855" spans="1:7" x14ac:dyDescent="0.25">
      <c r="A855" s="172">
        <v>845</v>
      </c>
      <c r="B855" s="172" t="s">
        <v>1209</v>
      </c>
      <c r="C855" s="172" t="s">
        <v>2080</v>
      </c>
      <c r="D855" s="93" t="s">
        <v>1401</v>
      </c>
      <c r="E855" s="93" t="s">
        <v>1218</v>
      </c>
      <c r="F855" s="172">
        <v>1</v>
      </c>
      <c r="G855" s="173" t="s">
        <v>1020</v>
      </c>
    </row>
    <row r="856" spans="1:7" x14ac:dyDescent="0.25">
      <c r="A856" s="172">
        <v>846</v>
      </c>
      <c r="B856" s="172" t="s">
        <v>1209</v>
      </c>
      <c r="C856" s="172" t="s">
        <v>2081</v>
      </c>
      <c r="D856" s="93" t="s">
        <v>1401</v>
      </c>
      <c r="E856" s="93" t="s">
        <v>990</v>
      </c>
      <c r="F856" s="172">
        <v>10</v>
      </c>
      <c r="G856" s="173" t="s">
        <v>989</v>
      </c>
    </row>
    <row r="857" spans="1:7" x14ac:dyDescent="0.25">
      <c r="A857" s="172">
        <v>847</v>
      </c>
      <c r="B857" s="172" t="s">
        <v>1209</v>
      </c>
      <c r="C857" s="172" t="s">
        <v>2082</v>
      </c>
      <c r="D857" s="93" t="s">
        <v>1401</v>
      </c>
      <c r="E857" s="93" t="s">
        <v>608</v>
      </c>
      <c r="F857" s="172">
        <v>1</v>
      </c>
      <c r="G857" s="173" t="s">
        <v>1088</v>
      </c>
    </row>
    <row r="858" spans="1:7" x14ac:dyDescent="0.25">
      <c r="A858" s="172">
        <v>848</v>
      </c>
      <c r="B858" s="172" t="s">
        <v>1209</v>
      </c>
      <c r="C858" s="172" t="s">
        <v>2083</v>
      </c>
      <c r="D858" s="93" t="s">
        <v>1401</v>
      </c>
      <c r="E858" s="93" t="s">
        <v>994</v>
      </c>
      <c r="F858" s="172">
        <v>10</v>
      </c>
      <c r="G858" s="173" t="s">
        <v>996</v>
      </c>
    </row>
    <row r="859" spans="1:7" x14ac:dyDescent="0.25">
      <c r="A859" s="172">
        <v>849</v>
      </c>
      <c r="B859" s="172" t="s">
        <v>1209</v>
      </c>
      <c r="C859" s="172" t="s">
        <v>2084</v>
      </c>
      <c r="D859" s="93" t="s">
        <v>1401</v>
      </c>
      <c r="E859" s="93" t="s">
        <v>1219</v>
      </c>
      <c r="F859" s="172">
        <v>5</v>
      </c>
      <c r="G859" s="173" t="s">
        <v>1220</v>
      </c>
    </row>
    <row r="860" spans="1:7" x14ac:dyDescent="0.25">
      <c r="A860" s="172">
        <v>850</v>
      </c>
      <c r="B860" s="172" t="s">
        <v>1209</v>
      </c>
      <c r="C860" s="172" t="s">
        <v>2085</v>
      </c>
      <c r="D860" s="93" t="s">
        <v>1401</v>
      </c>
      <c r="E860" s="93" t="s">
        <v>1181</v>
      </c>
      <c r="F860" s="172">
        <v>4</v>
      </c>
      <c r="G860" s="173" t="s">
        <v>1221</v>
      </c>
    </row>
    <row r="861" spans="1:7" x14ac:dyDescent="0.25">
      <c r="A861" s="172">
        <v>851</v>
      </c>
      <c r="B861" s="172" t="s">
        <v>1209</v>
      </c>
      <c r="C861" s="172" t="s">
        <v>2086</v>
      </c>
      <c r="D861" s="93" t="s">
        <v>1401</v>
      </c>
      <c r="E861" s="93" t="s">
        <v>1062</v>
      </c>
      <c r="F861" s="172">
        <v>10</v>
      </c>
      <c r="G861" s="173" t="s">
        <v>1017</v>
      </c>
    </row>
    <row r="862" spans="1:7" x14ac:dyDescent="0.25">
      <c r="A862" s="172">
        <v>852</v>
      </c>
      <c r="B862" s="172" t="s">
        <v>1209</v>
      </c>
      <c r="C862" s="172" t="s">
        <v>2087</v>
      </c>
      <c r="D862" s="93" t="s">
        <v>1401</v>
      </c>
      <c r="E862" s="93" t="s">
        <v>1033</v>
      </c>
      <c r="F862" s="172">
        <v>2</v>
      </c>
      <c r="G862" s="173" t="s">
        <v>1146</v>
      </c>
    </row>
    <row r="863" spans="1:7" x14ac:dyDescent="0.25">
      <c r="A863" s="172">
        <v>853</v>
      </c>
      <c r="B863" s="172" t="s">
        <v>1222</v>
      </c>
      <c r="C863" s="172" t="s">
        <v>2088</v>
      </c>
      <c r="D863" s="93" t="s">
        <v>1257</v>
      </c>
      <c r="E863" s="93" t="s">
        <v>1101</v>
      </c>
      <c r="F863" s="172">
        <v>10</v>
      </c>
      <c r="G863" s="173" t="s">
        <v>1017</v>
      </c>
    </row>
    <row r="864" spans="1:7" x14ac:dyDescent="0.25">
      <c r="A864" s="172">
        <v>854</v>
      </c>
      <c r="B864" s="172" t="s">
        <v>1222</v>
      </c>
      <c r="C864" s="172" t="s">
        <v>2089</v>
      </c>
      <c r="D864" s="93" t="s">
        <v>1257</v>
      </c>
      <c r="E864" s="93" t="s">
        <v>990</v>
      </c>
      <c r="F864" s="172">
        <v>10</v>
      </c>
      <c r="G864" s="173" t="s">
        <v>989</v>
      </c>
    </row>
    <row r="865" spans="1:7" x14ac:dyDescent="0.25">
      <c r="A865" s="172">
        <v>855</v>
      </c>
      <c r="B865" s="172" t="s">
        <v>1222</v>
      </c>
      <c r="C865" s="172" t="s">
        <v>2090</v>
      </c>
      <c r="D865" s="93" t="s">
        <v>1440</v>
      </c>
      <c r="E865" s="93" t="s">
        <v>1049</v>
      </c>
      <c r="F865" s="172">
        <v>1</v>
      </c>
      <c r="G865" s="173" t="s">
        <v>1042</v>
      </c>
    </row>
    <row r="866" spans="1:7" x14ac:dyDescent="0.25">
      <c r="A866" s="172">
        <v>856</v>
      </c>
      <c r="B866" s="172" t="s">
        <v>1222</v>
      </c>
      <c r="C866" s="172" t="s">
        <v>2091</v>
      </c>
      <c r="D866" s="93" t="s">
        <v>1440</v>
      </c>
      <c r="E866" s="93" t="s">
        <v>994</v>
      </c>
      <c r="F866" s="172">
        <v>5</v>
      </c>
      <c r="G866" s="173" t="s">
        <v>1027</v>
      </c>
    </row>
    <row r="867" spans="1:7" x14ac:dyDescent="0.25">
      <c r="A867" s="172">
        <v>857</v>
      </c>
      <c r="B867" s="172" t="s">
        <v>1222</v>
      </c>
      <c r="C867" s="172" t="s">
        <v>2092</v>
      </c>
      <c r="D867" s="93" t="s">
        <v>1297</v>
      </c>
      <c r="E867" s="93" t="s">
        <v>1102</v>
      </c>
      <c r="F867" s="172">
        <v>10</v>
      </c>
      <c r="G867" s="173" t="s">
        <v>1150</v>
      </c>
    </row>
    <row r="868" spans="1:7" x14ac:dyDescent="0.25">
      <c r="A868" s="172">
        <v>858</v>
      </c>
      <c r="B868" s="172" t="s">
        <v>1222</v>
      </c>
      <c r="C868" s="172" t="s">
        <v>2093</v>
      </c>
      <c r="D868" s="93" t="s">
        <v>1297</v>
      </c>
      <c r="E868" s="93" t="s">
        <v>1041</v>
      </c>
      <c r="F868" s="172">
        <v>1</v>
      </c>
      <c r="G868" s="173" t="s">
        <v>1202</v>
      </c>
    </row>
    <row r="869" spans="1:7" x14ac:dyDescent="0.25">
      <c r="A869" s="172">
        <v>859</v>
      </c>
      <c r="B869" s="172" t="s">
        <v>1222</v>
      </c>
      <c r="C869" s="172" t="s">
        <v>2094</v>
      </c>
      <c r="D869" s="93" t="s">
        <v>1297</v>
      </c>
      <c r="E869" s="93" t="s">
        <v>1016</v>
      </c>
      <c r="F869" s="172">
        <v>10</v>
      </c>
      <c r="G869" s="173" t="s">
        <v>1017</v>
      </c>
    </row>
    <row r="870" spans="1:7" x14ac:dyDescent="0.25">
      <c r="A870" s="172">
        <v>860</v>
      </c>
      <c r="B870" s="172" t="s">
        <v>1222</v>
      </c>
      <c r="C870" s="172" t="s">
        <v>2095</v>
      </c>
      <c r="D870" s="93" t="s">
        <v>1297</v>
      </c>
      <c r="E870" s="93" t="s">
        <v>1174</v>
      </c>
      <c r="F870" s="172">
        <v>1</v>
      </c>
      <c r="G870" s="173" t="s">
        <v>1175</v>
      </c>
    </row>
    <row r="871" spans="1:7" x14ac:dyDescent="0.25">
      <c r="A871" s="172">
        <v>861</v>
      </c>
      <c r="B871" s="172" t="s">
        <v>1222</v>
      </c>
      <c r="C871" s="172" t="s">
        <v>2096</v>
      </c>
      <c r="D871" s="93" t="s">
        <v>1297</v>
      </c>
      <c r="E871" s="93" t="s">
        <v>1018</v>
      </c>
      <c r="F871" s="172">
        <v>10</v>
      </c>
      <c r="G871" s="173" t="s">
        <v>996</v>
      </c>
    </row>
    <row r="872" spans="1:7" x14ac:dyDescent="0.25">
      <c r="A872" s="172">
        <v>862</v>
      </c>
      <c r="B872" s="172" t="s">
        <v>1222</v>
      </c>
      <c r="C872" s="172" t="s">
        <v>2097</v>
      </c>
      <c r="D872" s="93" t="s">
        <v>1297</v>
      </c>
      <c r="E872" s="93" t="s">
        <v>991</v>
      </c>
      <c r="F872" s="172">
        <v>10</v>
      </c>
      <c r="G872" s="173" t="s">
        <v>1075</v>
      </c>
    </row>
    <row r="873" spans="1:7" x14ac:dyDescent="0.25">
      <c r="A873" s="172">
        <v>863</v>
      </c>
      <c r="B873" s="172" t="s">
        <v>1222</v>
      </c>
      <c r="C873" s="172" t="s">
        <v>2098</v>
      </c>
      <c r="D873" s="93" t="s">
        <v>1297</v>
      </c>
      <c r="E873" s="93" t="s">
        <v>991</v>
      </c>
      <c r="F873" s="172">
        <v>10</v>
      </c>
      <c r="G873" s="173" t="s">
        <v>1015</v>
      </c>
    </row>
    <row r="874" spans="1:7" x14ac:dyDescent="0.25">
      <c r="A874" s="172">
        <v>864</v>
      </c>
      <c r="B874" s="172" t="s">
        <v>1222</v>
      </c>
      <c r="C874" s="172" t="s">
        <v>2099</v>
      </c>
      <c r="D874" s="93" t="s">
        <v>1440</v>
      </c>
      <c r="E874" s="93" t="s">
        <v>1018</v>
      </c>
      <c r="F874" s="172">
        <v>10</v>
      </c>
      <c r="G874" s="173" t="s">
        <v>996</v>
      </c>
    </row>
    <row r="875" spans="1:7" x14ac:dyDescent="0.25">
      <c r="A875" s="172">
        <v>865</v>
      </c>
      <c r="B875" s="172" t="s">
        <v>1222</v>
      </c>
      <c r="C875" s="172" t="s">
        <v>2100</v>
      </c>
      <c r="D875" s="93" t="s">
        <v>1297</v>
      </c>
      <c r="E875" s="93" t="s">
        <v>1095</v>
      </c>
      <c r="F875" s="172">
        <v>30</v>
      </c>
      <c r="G875" s="173" t="s">
        <v>1054</v>
      </c>
    </row>
    <row r="876" spans="1:7" x14ac:dyDescent="0.25">
      <c r="A876" s="172">
        <v>866</v>
      </c>
      <c r="B876" s="172" t="s">
        <v>1222</v>
      </c>
      <c r="C876" s="172" t="s">
        <v>2101</v>
      </c>
      <c r="D876" s="93" t="s">
        <v>1297</v>
      </c>
      <c r="E876" s="93" t="s">
        <v>1001</v>
      </c>
      <c r="F876" s="172">
        <v>30</v>
      </c>
      <c r="G876" s="173" t="s">
        <v>1002</v>
      </c>
    </row>
    <row r="877" spans="1:7" x14ac:dyDescent="0.25">
      <c r="A877" s="172">
        <v>867</v>
      </c>
      <c r="B877" s="172" t="s">
        <v>1222</v>
      </c>
      <c r="C877" s="172" t="s">
        <v>2101</v>
      </c>
      <c r="D877" s="93" t="s">
        <v>1297</v>
      </c>
      <c r="E877" s="93" t="s">
        <v>1013</v>
      </c>
      <c r="F877" s="172">
        <v>10</v>
      </c>
      <c r="G877" s="173" t="s">
        <v>1015</v>
      </c>
    </row>
    <row r="878" spans="1:7" x14ac:dyDescent="0.25">
      <c r="A878" s="172">
        <v>868</v>
      </c>
      <c r="B878" s="172" t="s">
        <v>1222</v>
      </c>
      <c r="C878" s="172" t="s">
        <v>2102</v>
      </c>
      <c r="D878" s="93" t="s">
        <v>1297</v>
      </c>
      <c r="E878" s="93" t="s">
        <v>1033</v>
      </c>
      <c r="F878" s="172">
        <v>20</v>
      </c>
      <c r="G878" s="173" t="s">
        <v>1140</v>
      </c>
    </row>
    <row r="879" spans="1:7" x14ac:dyDescent="0.25">
      <c r="A879" s="172">
        <v>869</v>
      </c>
      <c r="B879" s="172" t="s">
        <v>1222</v>
      </c>
      <c r="C879" s="172" t="s">
        <v>2103</v>
      </c>
      <c r="D879" s="93" t="s">
        <v>1297</v>
      </c>
      <c r="E879" s="93" t="s">
        <v>1011</v>
      </c>
      <c r="F879" s="172">
        <v>30</v>
      </c>
      <c r="G879" s="173" t="s">
        <v>1012</v>
      </c>
    </row>
    <row r="880" spans="1:7" x14ac:dyDescent="0.25">
      <c r="A880" s="172">
        <v>870</v>
      </c>
      <c r="B880" s="172" t="s">
        <v>1222</v>
      </c>
      <c r="C880" s="172" t="s">
        <v>2104</v>
      </c>
      <c r="D880" s="93" t="s">
        <v>1297</v>
      </c>
      <c r="E880" s="93" t="s">
        <v>1005</v>
      </c>
      <c r="F880" s="172">
        <v>30</v>
      </c>
      <c r="G880" s="173" t="s">
        <v>1010</v>
      </c>
    </row>
    <row r="881" spans="1:7" x14ac:dyDescent="0.25">
      <c r="A881" s="172">
        <v>871</v>
      </c>
      <c r="B881" s="172" t="s">
        <v>1222</v>
      </c>
      <c r="C881" s="172" t="s">
        <v>2105</v>
      </c>
      <c r="D881" s="93" t="s">
        <v>1297</v>
      </c>
      <c r="E881" s="93" t="s">
        <v>991</v>
      </c>
      <c r="F881" s="172">
        <v>10</v>
      </c>
      <c r="G881" s="173" t="s">
        <v>1015</v>
      </c>
    </row>
    <row r="882" spans="1:7" x14ac:dyDescent="0.25">
      <c r="A882" s="172">
        <v>872</v>
      </c>
      <c r="B882" s="172" t="s">
        <v>1222</v>
      </c>
      <c r="C882" s="172" t="s">
        <v>2106</v>
      </c>
      <c r="D882" s="93" t="s">
        <v>1297</v>
      </c>
      <c r="E882" s="93" t="s">
        <v>1117</v>
      </c>
      <c r="F882" s="172">
        <v>1</v>
      </c>
      <c r="G882" s="173" t="s">
        <v>1118</v>
      </c>
    </row>
    <row r="883" spans="1:7" x14ac:dyDescent="0.25">
      <c r="A883" s="172">
        <v>873</v>
      </c>
      <c r="B883" s="172" t="s">
        <v>1222</v>
      </c>
      <c r="C883" s="172" t="s">
        <v>2106</v>
      </c>
      <c r="D883" s="93" t="s">
        <v>1297</v>
      </c>
      <c r="E883" s="93" t="s">
        <v>1018</v>
      </c>
      <c r="F883" s="172">
        <v>10</v>
      </c>
      <c r="G883" s="173" t="s">
        <v>996</v>
      </c>
    </row>
    <row r="884" spans="1:7" x14ac:dyDescent="0.25">
      <c r="A884" s="172">
        <v>874</v>
      </c>
      <c r="B884" s="172" t="s">
        <v>1222</v>
      </c>
      <c r="C884" s="172" t="s">
        <v>2107</v>
      </c>
      <c r="D884" s="93" t="s">
        <v>1257</v>
      </c>
      <c r="E884" s="93" t="s">
        <v>987</v>
      </c>
      <c r="F884" s="172">
        <v>10</v>
      </c>
      <c r="G884" s="173" t="s">
        <v>989</v>
      </c>
    </row>
    <row r="885" spans="1:7" x14ac:dyDescent="0.25">
      <c r="A885" s="172">
        <v>875</v>
      </c>
      <c r="B885" s="172" t="s">
        <v>1222</v>
      </c>
      <c r="C885" s="172" t="s">
        <v>2108</v>
      </c>
      <c r="D885" s="93" t="s">
        <v>1257</v>
      </c>
      <c r="E885" s="93" t="s">
        <v>1101</v>
      </c>
      <c r="F885" s="172">
        <v>10</v>
      </c>
      <c r="G885" s="173" t="s">
        <v>1017</v>
      </c>
    </row>
    <row r="886" spans="1:7" x14ac:dyDescent="0.25">
      <c r="A886" s="172">
        <v>876</v>
      </c>
      <c r="B886" s="172" t="s">
        <v>1222</v>
      </c>
      <c r="C886" s="172" t="s">
        <v>2109</v>
      </c>
      <c r="D886" s="93" t="s">
        <v>1440</v>
      </c>
      <c r="E886" s="93" t="s">
        <v>998</v>
      </c>
      <c r="F886" s="172">
        <v>3</v>
      </c>
      <c r="G886" s="173" t="s">
        <v>1048</v>
      </c>
    </row>
    <row r="887" spans="1:7" x14ac:dyDescent="0.25">
      <c r="A887" s="172">
        <v>877</v>
      </c>
      <c r="B887" s="172" t="s">
        <v>1222</v>
      </c>
      <c r="C887" s="172" t="s">
        <v>2110</v>
      </c>
      <c r="D887" s="93" t="s">
        <v>1440</v>
      </c>
      <c r="E887" s="93" t="s">
        <v>1223</v>
      </c>
      <c r="F887" s="172">
        <v>2</v>
      </c>
      <c r="G887" s="173" t="s">
        <v>1144</v>
      </c>
    </row>
    <row r="888" spans="1:7" x14ac:dyDescent="0.25">
      <c r="A888" s="172">
        <v>878</v>
      </c>
      <c r="B888" s="172" t="s">
        <v>1222</v>
      </c>
      <c r="C888" s="172" t="s">
        <v>2111</v>
      </c>
      <c r="D888" s="93" t="s">
        <v>1440</v>
      </c>
      <c r="E888" s="93" t="s">
        <v>1215</v>
      </c>
      <c r="F888" s="172">
        <v>1</v>
      </c>
      <c r="G888" s="173" t="s">
        <v>1205</v>
      </c>
    </row>
    <row r="889" spans="1:7" x14ac:dyDescent="0.25">
      <c r="A889" s="172">
        <v>879</v>
      </c>
      <c r="B889" s="172" t="s">
        <v>1222</v>
      </c>
      <c r="C889" s="172" t="s">
        <v>2112</v>
      </c>
      <c r="D889" s="93" t="s">
        <v>1440</v>
      </c>
      <c r="E889" s="93" t="s">
        <v>1068</v>
      </c>
      <c r="F889" s="172">
        <v>10</v>
      </c>
      <c r="G889" s="173" t="s">
        <v>1000</v>
      </c>
    </row>
    <row r="890" spans="1:7" x14ac:dyDescent="0.25">
      <c r="A890" s="172">
        <v>880</v>
      </c>
      <c r="B890" s="172" t="s">
        <v>1222</v>
      </c>
      <c r="C890" s="172" t="s">
        <v>2113</v>
      </c>
      <c r="D890" s="93" t="s">
        <v>1440</v>
      </c>
      <c r="E890" s="93" t="s">
        <v>1115</v>
      </c>
      <c r="F890" s="172">
        <v>10</v>
      </c>
      <c r="G890" s="173" t="s">
        <v>1000</v>
      </c>
    </row>
    <row r="891" spans="1:7" x14ac:dyDescent="0.25">
      <c r="A891" s="172">
        <v>881</v>
      </c>
      <c r="B891" s="172" t="s">
        <v>1222</v>
      </c>
      <c r="C891" s="172" t="s">
        <v>2114</v>
      </c>
      <c r="D891" s="93" t="s">
        <v>1297</v>
      </c>
      <c r="E891" s="93" t="s">
        <v>1018</v>
      </c>
      <c r="F891" s="172">
        <v>10</v>
      </c>
      <c r="G891" s="173" t="s">
        <v>996</v>
      </c>
    </row>
    <row r="892" spans="1:7" x14ac:dyDescent="0.25">
      <c r="A892" s="172">
        <v>882</v>
      </c>
      <c r="B892" s="172" t="s">
        <v>1222</v>
      </c>
      <c r="C892" s="172" t="s">
        <v>2115</v>
      </c>
      <c r="D892" s="93" t="s">
        <v>1297</v>
      </c>
      <c r="E892" s="93" t="s">
        <v>984</v>
      </c>
      <c r="F892" s="172">
        <v>10</v>
      </c>
      <c r="G892" s="173" t="s">
        <v>989</v>
      </c>
    </row>
    <row r="893" spans="1:7" x14ac:dyDescent="0.25">
      <c r="A893" s="172">
        <v>883</v>
      </c>
      <c r="B893" s="172" t="s">
        <v>1222</v>
      </c>
      <c r="C893" s="172" t="s">
        <v>2116</v>
      </c>
      <c r="D893" s="93" t="s">
        <v>1297</v>
      </c>
      <c r="E893" s="93" t="s">
        <v>1056</v>
      </c>
      <c r="F893" s="172">
        <v>10</v>
      </c>
      <c r="G893" s="173" t="s">
        <v>1012</v>
      </c>
    </row>
    <row r="894" spans="1:7" x14ac:dyDescent="0.25">
      <c r="A894" s="172">
        <v>884</v>
      </c>
      <c r="B894" s="172" t="s">
        <v>1222</v>
      </c>
      <c r="C894" s="172" t="s">
        <v>2117</v>
      </c>
      <c r="D894" s="93" t="s">
        <v>1297</v>
      </c>
      <c r="E894" s="93" t="s">
        <v>1170</v>
      </c>
      <c r="F894" s="172">
        <v>1</v>
      </c>
      <c r="G894" s="173" t="s">
        <v>1076</v>
      </c>
    </row>
    <row r="895" spans="1:7" x14ac:dyDescent="0.25">
      <c r="A895" s="172">
        <v>885</v>
      </c>
      <c r="B895" s="172" t="s">
        <v>1222</v>
      </c>
      <c r="C895" s="172" t="s">
        <v>2118</v>
      </c>
      <c r="D895" s="93" t="s">
        <v>1297</v>
      </c>
      <c r="E895" s="93" t="s">
        <v>1099</v>
      </c>
      <c r="F895" s="172">
        <v>10</v>
      </c>
      <c r="G895" s="173" t="s">
        <v>996</v>
      </c>
    </row>
    <row r="896" spans="1:7" x14ac:dyDescent="0.25">
      <c r="A896" s="172">
        <v>886</v>
      </c>
      <c r="B896" s="172" t="s">
        <v>1222</v>
      </c>
      <c r="C896" s="172" t="s">
        <v>2119</v>
      </c>
      <c r="D896" s="93" t="s">
        <v>1297</v>
      </c>
      <c r="E896" s="93" t="s">
        <v>1018</v>
      </c>
      <c r="F896" s="172">
        <v>10</v>
      </c>
      <c r="G896" s="173" t="s">
        <v>996</v>
      </c>
    </row>
    <row r="897" spans="1:7" x14ac:dyDescent="0.25">
      <c r="A897" s="172">
        <v>887</v>
      </c>
      <c r="B897" s="172" t="s">
        <v>1222</v>
      </c>
      <c r="C897" s="172" t="s">
        <v>2120</v>
      </c>
      <c r="D897" s="93" t="s">
        <v>1297</v>
      </c>
      <c r="E897" s="93" t="s">
        <v>1047</v>
      </c>
      <c r="F897" s="172">
        <v>8</v>
      </c>
      <c r="G897" s="173" t="s">
        <v>1224</v>
      </c>
    </row>
    <row r="898" spans="1:7" x14ac:dyDescent="0.25">
      <c r="A898" s="172">
        <v>888</v>
      </c>
      <c r="B898" s="172" t="s">
        <v>1222</v>
      </c>
      <c r="C898" s="172" t="s">
        <v>2121</v>
      </c>
      <c r="D898" s="93" t="s">
        <v>1297</v>
      </c>
      <c r="E898" s="93" t="s">
        <v>128</v>
      </c>
      <c r="F898" s="172">
        <v>20</v>
      </c>
      <c r="G898" s="173" t="s">
        <v>1084</v>
      </c>
    </row>
    <row r="899" spans="1:7" x14ac:dyDescent="0.25">
      <c r="A899" s="172">
        <v>889</v>
      </c>
      <c r="B899" s="172" t="s">
        <v>1222</v>
      </c>
      <c r="C899" s="172" t="s">
        <v>2122</v>
      </c>
      <c r="D899" s="93" t="s">
        <v>1297</v>
      </c>
      <c r="E899" s="93" t="s">
        <v>1112</v>
      </c>
      <c r="F899" s="172">
        <v>1</v>
      </c>
      <c r="G899" s="173" t="s">
        <v>1113</v>
      </c>
    </row>
    <row r="900" spans="1:7" x14ac:dyDescent="0.25">
      <c r="A900" s="172">
        <v>890</v>
      </c>
      <c r="B900" s="172" t="s">
        <v>1222</v>
      </c>
      <c r="C900" s="172" t="s">
        <v>2123</v>
      </c>
      <c r="D900" s="93" t="s">
        <v>1425</v>
      </c>
      <c r="E900" s="93" t="s">
        <v>1068</v>
      </c>
      <c r="F900" s="172">
        <v>15</v>
      </c>
      <c r="G900" s="173" t="s">
        <v>996</v>
      </c>
    </row>
    <row r="901" spans="1:7" x14ac:dyDescent="0.25">
      <c r="A901" s="172">
        <v>891</v>
      </c>
      <c r="B901" s="172" t="s">
        <v>1222</v>
      </c>
      <c r="C901" s="172" t="s">
        <v>2124</v>
      </c>
      <c r="D901" s="93" t="s">
        <v>1425</v>
      </c>
      <c r="E901" s="93" t="s">
        <v>1068</v>
      </c>
      <c r="F901" s="172">
        <v>15</v>
      </c>
      <c r="G901" s="173" t="s">
        <v>996</v>
      </c>
    </row>
    <row r="902" spans="1:7" x14ac:dyDescent="0.25">
      <c r="A902" s="172">
        <v>892</v>
      </c>
      <c r="B902" s="172" t="s">
        <v>1222</v>
      </c>
      <c r="C902" s="172" t="s">
        <v>2123</v>
      </c>
      <c r="D902" s="93" t="s">
        <v>1297</v>
      </c>
      <c r="E902" s="93" t="s">
        <v>991</v>
      </c>
      <c r="F902" s="172">
        <v>10</v>
      </c>
      <c r="G902" s="173" t="s">
        <v>1015</v>
      </c>
    </row>
    <row r="903" spans="1:7" x14ac:dyDescent="0.25">
      <c r="A903" s="172">
        <v>893</v>
      </c>
      <c r="B903" s="172" t="s">
        <v>1222</v>
      </c>
      <c r="C903" s="172" t="s">
        <v>2125</v>
      </c>
      <c r="D903" s="93" t="s">
        <v>1297</v>
      </c>
      <c r="E903" s="93" t="s">
        <v>1049</v>
      </c>
      <c r="F903" s="172">
        <v>2</v>
      </c>
      <c r="G903" s="173" t="s">
        <v>1178</v>
      </c>
    </row>
    <row r="904" spans="1:7" x14ac:dyDescent="0.25">
      <c r="A904" s="172">
        <v>894</v>
      </c>
      <c r="B904" s="172" t="s">
        <v>1222</v>
      </c>
      <c r="C904" s="172" t="s">
        <v>2126</v>
      </c>
      <c r="D904" s="93" t="s">
        <v>1297</v>
      </c>
      <c r="E904" s="93" t="s">
        <v>984</v>
      </c>
      <c r="F904" s="172">
        <v>10</v>
      </c>
      <c r="G904" s="173" t="s">
        <v>989</v>
      </c>
    </row>
    <row r="905" spans="1:7" x14ac:dyDescent="0.25">
      <c r="A905" s="172">
        <v>895</v>
      </c>
      <c r="B905" s="172" t="s">
        <v>1222</v>
      </c>
      <c r="C905" s="172" t="s">
        <v>2127</v>
      </c>
      <c r="D905" s="93" t="s">
        <v>1297</v>
      </c>
      <c r="E905" s="93" t="s">
        <v>1034</v>
      </c>
      <c r="F905" s="172">
        <v>10</v>
      </c>
      <c r="G905" s="173" t="s">
        <v>1010</v>
      </c>
    </row>
    <row r="906" spans="1:7" x14ac:dyDescent="0.25">
      <c r="A906" s="172">
        <v>896</v>
      </c>
      <c r="B906" s="172" t="s">
        <v>1222</v>
      </c>
      <c r="C906" s="172" t="s">
        <v>2128</v>
      </c>
      <c r="D906" s="93" t="s">
        <v>1297</v>
      </c>
      <c r="E906" s="93" t="s">
        <v>1097</v>
      </c>
      <c r="F906" s="172">
        <v>9</v>
      </c>
      <c r="G906" s="173" t="s">
        <v>1088</v>
      </c>
    </row>
    <row r="907" spans="1:7" x14ac:dyDescent="0.25">
      <c r="A907" s="172">
        <v>897</v>
      </c>
      <c r="B907" s="172" t="s">
        <v>1222</v>
      </c>
      <c r="C907" s="172" t="s">
        <v>2129</v>
      </c>
      <c r="D907" s="93" t="s">
        <v>1297</v>
      </c>
      <c r="E907" s="93" t="s">
        <v>1034</v>
      </c>
      <c r="F907" s="172">
        <v>10</v>
      </c>
      <c r="G907" s="173" t="s">
        <v>1010</v>
      </c>
    </row>
    <row r="908" spans="1:7" x14ac:dyDescent="0.25">
      <c r="A908" s="172">
        <v>898</v>
      </c>
      <c r="B908" s="172" t="s">
        <v>1222</v>
      </c>
      <c r="C908" s="172" t="s">
        <v>2130</v>
      </c>
      <c r="D908" s="93" t="s">
        <v>1297</v>
      </c>
      <c r="E908" s="93" t="s">
        <v>1099</v>
      </c>
      <c r="F908" s="172">
        <v>10</v>
      </c>
      <c r="G908" s="173" t="s">
        <v>996</v>
      </c>
    </row>
    <row r="909" spans="1:7" x14ac:dyDescent="0.25">
      <c r="A909" s="172">
        <v>899</v>
      </c>
      <c r="B909" s="172" t="s">
        <v>1222</v>
      </c>
      <c r="C909" s="172" t="s">
        <v>2131</v>
      </c>
      <c r="D909" s="93" t="s">
        <v>1297</v>
      </c>
      <c r="E909" s="93" t="s">
        <v>1080</v>
      </c>
      <c r="F909" s="172">
        <v>10</v>
      </c>
      <c r="G909" s="173" t="s">
        <v>996</v>
      </c>
    </row>
    <row r="910" spans="1:7" x14ac:dyDescent="0.25">
      <c r="A910" s="172">
        <v>900</v>
      </c>
      <c r="B910" s="172" t="s">
        <v>1222</v>
      </c>
      <c r="C910" s="172" t="s">
        <v>2132</v>
      </c>
      <c r="D910" s="93" t="s">
        <v>1297</v>
      </c>
      <c r="E910" s="93" t="s">
        <v>1142</v>
      </c>
      <c r="F910" s="172">
        <v>10</v>
      </c>
      <c r="G910" s="173" t="s">
        <v>989</v>
      </c>
    </row>
    <row r="911" spans="1:7" x14ac:dyDescent="0.25">
      <c r="A911" s="172">
        <v>901</v>
      </c>
      <c r="B911" s="172" t="s">
        <v>1222</v>
      </c>
      <c r="C911" s="172" t="s">
        <v>2133</v>
      </c>
      <c r="D911" s="93" t="s">
        <v>1297</v>
      </c>
      <c r="E911" s="93" t="s">
        <v>1225</v>
      </c>
      <c r="F911" s="172">
        <v>1</v>
      </c>
      <c r="G911" s="173" t="s">
        <v>1226</v>
      </c>
    </row>
    <row r="912" spans="1:7" x14ac:dyDescent="0.25">
      <c r="A912" s="172">
        <v>902</v>
      </c>
      <c r="B912" s="172" t="s">
        <v>1222</v>
      </c>
      <c r="C912" s="172" t="s">
        <v>2134</v>
      </c>
      <c r="D912" s="93" t="s">
        <v>1297</v>
      </c>
      <c r="E912" s="93" t="s">
        <v>1116</v>
      </c>
      <c r="F912" s="172">
        <v>10</v>
      </c>
      <c r="G912" s="173" t="s">
        <v>1012</v>
      </c>
    </row>
    <row r="913" spans="1:7" x14ac:dyDescent="0.25">
      <c r="A913" s="172">
        <v>903</v>
      </c>
      <c r="B913" s="172" t="s">
        <v>1222</v>
      </c>
      <c r="C913" s="172" t="s">
        <v>2135</v>
      </c>
      <c r="D913" s="93" t="s">
        <v>1297</v>
      </c>
      <c r="E913" s="93" t="s">
        <v>997</v>
      </c>
      <c r="F913" s="172">
        <v>10</v>
      </c>
      <c r="G913" s="173" t="s">
        <v>996</v>
      </c>
    </row>
    <row r="914" spans="1:7" x14ac:dyDescent="0.25">
      <c r="A914" s="172">
        <v>904</v>
      </c>
      <c r="B914" s="172" t="s">
        <v>1222</v>
      </c>
      <c r="C914" s="172" t="s">
        <v>2136</v>
      </c>
      <c r="D914" s="93" t="s">
        <v>1297</v>
      </c>
      <c r="E914" s="93" t="s">
        <v>991</v>
      </c>
      <c r="F914" s="172">
        <v>10</v>
      </c>
      <c r="G914" s="173" t="s">
        <v>1015</v>
      </c>
    </row>
    <row r="915" spans="1:7" x14ac:dyDescent="0.25">
      <c r="A915" s="172">
        <v>905</v>
      </c>
      <c r="B915" s="172" t="s">
        <v>1222</v>
      </c>
      <c r="C915" s="172" t="s">
        <v>2137</v>
      </c>
      <c r="D915" s="93" t="s">
        <v>1297</v>
      </c>
      <c r="E915" s="93" t="s">
        <v>1030</v>
      </c>
      <c r="F915" s="172">
        <v>10</v>
      </c>
      <c r="G915" s="173" t="s">
        <v>1172</v>
      </c>
    </row>
    <row r="916" spans="1:7" x14ac:dyDescent="0.25">
      <c r="A916" s="172">
        <v>906</v>
      </c>
      <c r="B916" s="172" t="s">
        <v>1222</v>
      </c>
      <c r="C916" s="172" t="s">
        <v>2138</v>
      </c>
      <c r="D916" s="93" t="s">
        <v>1297</v>
      </c>
      <c r="E916" s="93" t="s">
        <v>1102</v>
      </c>
      <c r="F916" s="172">
        <v>10</v>
      </c>
      <c r="G916" s="173" t="s">
        <v>1150</v>
      </c>
    </row>
    <row r="917" spans="1:7" x14ac:dyDescent="0.25">
      <c r="A917" s="172">
        <v>907</v>
      </c>
      <c r="B917" s="172" t="s">
        <v>1227</v>
      </c>
      <c r="C917" s="172" t="s">
        <v>2139</v>
      </c>
      <c r="D917" s="93" t="s">
        <v>1259</v>
      </c>
      <c r="E917" s="93" t="s">
        <v>1030</v>
      </c>
      <c r="F917" s="172">
        <v>10</v>
      </c>
      <c r="G917" s="173" t="s">
        <v>1172</v>
      </c>
    </row>
    <row r="918" spans="1:7" x14ac:dyDescent="0.25">
      <c r="A918" s="172">
        <v>908</v>
      </c>
      <c r="B918" s="172" t="s">
        <v>1227</v>
      </c>
      <c r="C918" s="172" t="s">
        <v>2140</v>
      </c>
      <c r="D918" s="93" t="s">
        <v>1259</v>
      </c>
      <c r="E918" s="93" t="s">
        <v>1013</v>
      </c>
      <c r="F918" s="172">
        <v>10</v>
      </c>
      <c r="G918" s="173" t="s">
        <v>1015</v>
      </c>
    </row>
    <row r="919" spans="1:7" x14ac:dyDescent="0.25">
      <c r="A919" s="172">
        <v>909</v>
      </c>
      <c r="B919" s="172" t="s">
        <v>1227</v>
      </c>
      <c r="C919" s="172" t="s">
        <v>2141</v>
      </c>
      <c r="D919" s="93" t="s">
        <v>1259</v>
      </c>
      <c r="E919" s="93" t="s">
        <v>1016</v>
      </c>
      <c r="F919" s="172">
        <v>10</v>
      </c>
      <c r="G919" s="173" t="s">
        <v>1017</v>
      </c>
    </row>
    <row r="920" spans="1:7" x14ac:dyDescent="0.25">
      <c r="A920" s="172">
        <v>910</v>
      </c>
      <c r="B920" s="172" t="s">
        <v>1227</v>
      </c>
      <c r="C920" s="172" t="s">
        <v>2142</v>
      </c>
      <c r="D920" s="93" t="s">
        <v>1259</v>
      </c>
      <c r="E920" s="93" t="s">
        <v>1025</v>
      </c>
      <c r="F920" s="172">
        <v>1</v>
      </c>
      <c r="G920" s="173" t="s">
        <v>1026</v>
      </c>
    </row>
    <row r="921" spans="1:7" x14ac:dyDescent="0.25">
      <c r="A921" s="172">
        <v>911</v>
      </c>
      <c r="B921" s="172" t="s">
        <v>1227</v>
      </c>
      <c r="C921" s="172" t="s">
        <v>2143</v>
      </c>
      <c r="D921" s="93" t="s">
        <v>1259</v>
      </c>
      <c r="E921" s="93" t="s">
        <v>1047</v>
      </c>
      <c r="F921" s="172">
        <v>10</v>
      </c>
      <c r="G921" s="173" t="s">
        <v>1040</v>
      </c>
    </row>
    <row r="922" spans="1:7" x14ac:dyDescent="0.25">
      <c r="A922" s="172">
        <v>912</v>
      </c>
      <c r="B922" s="172" t="s">
        <v>1227</v>
      </c>
      <c r="C922" s="172" t="s">
        <v>2144</v>
      </c>
      <c r="D922" s="93" t="s">
        <v>1254</v>
      </c>
      <c r="E922" s="93" t="s">
        <v>997</v>
      </c>
      <c r="F922" s="172">
        <v>10</v>
      </c>
      <c r="G922" s="173" t="s">
        <v>996</v>
      </c>
    </row>
    <row r="923" spans="1:7" x14ac:dyDescent="0.25">
      <c r="A923" s="172">
        <v>913</v>
      </c>
      <c r="B923" s="172" t="s">
        <v>1227</v>
      </c>
      <c r="C923" s="172" t="s">
        <v>2145</v>
      </c>
      <c r="D923" s="93" t="s">
        <v>1254</v>
      </c>
      <c r="E923" s="93" t="s">
        <v>994</v>
      </c>
      <c r="F923" s="172">
        <v>10</v>
      </c>
      <c r="G923" s="173" t="s">
        <v>996</v>
      </c>
    </row>
    <row r="924" spans="1:7" x14ac:dyDescent="0.25">
      <c r="A924" s="172">
        <v>914</v>
      </c>
      <c r="B924" s="172" t="s">
        <v>1227</v>
      </c>
      <c r="C924" s="172" t="s">
        <v>2146</v>
      </c>
      <c r="D924" s="93" t="s">
        <v>1254</v>
      </c>
      <c r="E924" s="93" t="s">
        <v>1018</v>
      </c>
      <c r="F924" s="172">
        <v>6</v>
      </c>
      <c r="G924" s="173" t="s">
        <v>1069</v>
      </c>
    </row>
    <row r="925" spans="1:7" x14ac:dyDescent="0.25">
      <c r="A925" s="172">
        <v>915</v>
      </c>
      <c r="B925" s="172" t="s">
        <v>1227</v>
      </c>
      <c r="C925" s="172" t="s">
        <v>2147</v>
      </c>
      <c r="D925" s="93" t="s">
        <v>1254</v>
      </c>
      <c r="E925" s="93" t="s">
        <v>1013</v>
      </c>
      <c r="F925" s="172">
        <v>10</v>
      </c>
      <c r="G925" s="173" t="s">
        <v>1015</v>
      </c>
    </row>
    <row r="926" spans="1:7" x14ac:dyDescent="0.25">
      <c r="A926" s="172">
        <v>916</v>
      </c>
      <c r="B926" s="172" t="s">
        <v>1227</v>
      </c>
      <c r="C926" s="172" t="s">
        <v>2148</v>
      </c>
      <c r="D926" s="93" t="s">
        <v>1254</v>
      </c>
      <c r="E926" s="93" t="s">
        <v>1038</v>
      </c>
      <c r="F926" s="172">
        <v>10</v>
      </c>
      <c r="G926" s="173" t="s">
        <v>1140</v>
      </c>
    </row>
    <row r="927" spans="1:7" x14ac:dyDescent="0.25">
      <c r="A927" s="172">
        <v>917</v>
      </c>
      <c r="B927" s="172" t="s">
        <v>1227</v>
      </c>
      <c r="C927" s="172" t="s">
        <v>2149</v>
      </c>
      <c r="D927" s="93" t="s">
        <v>1254</v>
      </c>
      <c r="E927" s="93" t="s">
        <v>994</v>
      </c>
      <c r="F927" s="172">
        <v>10</v>
      </c>
      <c r="G927" s="173" t="s">
        <v>996</v>
      </c>
    </row>
    <row r="928" spans="1:7" x14ac:dyDescent="0.25">
      <c r="A928" s="172">
        <v>918</v>
      </c>
      <c r="B928" s="172" t="s">
        <v>1227</v>
      </c>
      <c r="C928" s="172" t="s">
        <v>2150</v>
      </c>
      <c r="D928" s="93" t="s">
        <v>1254</v>
      </c>
      <c r="E928" s="93" t="s">
        <v>1013</v>
      </c>
      <c r="F928" s="172">
        <v>10</v>
      </c>
      <c r="G928" s="173" t="s">
        <v>1015</v>
      </c>
    </row>
    <row r="929" spans="1:7" x14ac:dyDescent="0.25">
      <c r="A929" s="172">
        <v>919</v>
      </c>
      <c r="B929" s="172" t="s">
        <v>1227</v>
      </c>
      <c r="C929" s="172" t="s">
        <v>2151</v>
      </c>
      <c r="D929" s="93" t="s">
        <v>1254</v>
      </c>
      <c r="E929" s="93" t="s">
        <v>1018</v>
      </c>
      <c r="F929" s="172">
        <v>10</v>
      </c>
      <c r="G929" s="173" t="s">
        <v>996</v>
      </c>
    </row>
    <row r="930" spans="1:7" x14ac:dyDescent="0.25">
      <c r="A930" s="172">
        <v>920</v>
      </c>
      <c r="B930" s="172" t="s">
        <v>1227</v>
      </c>
      <c r="C930" s="172" t="s">
        <v>2152</v>
      </c>
      <c r="D930" s="93" t="s">
        <v>1259</v>
      </c>
      <c r="E930" s="93" t="s">
        <v>998</v>
      </c>
      <c r="F930" s="172">
        <v>10</v>
      </c>
      <c r="G930" s="173" t="s">
        <v>1000</v>
      </c>
    </row>
    <row r="931" spans="1:7" x14ac:dyDescent="0.25">
      <c r="A931" s="172">
        <v>921</v>
      </c>
      <c r="B931" s="172" t="s">
        <v>1227</v>
      </c>
      <c r="C931" s="172" t="s">
        <v>2153</v>
      </c>
      <c r="D931" s="93" t="s">
        <v>1259</v>
      </c>
      <c r="E931" s="93" t="s">
        <v>1030</v>
      </c>
      <c r="F931" s="172">
        <v>10</v>
      </c>
      <c r="G931" s="173" t="s">
        <v>1172</v>
      </c>
    </row>
    <row r="932" spans="1:7" x14ac:dyDescent="0.25">
      <c r="A932" s="172">
        <v>922</v>
      </c>
      <c r="B932" s="172" t="s">
        <v>1227</v>
      </c>
      <c r="C932" s="172" t="s">
        <v>2154</v>
      </c>
      <c r="D932" s="93" t="s">
        <v>1259</v>
      </c>
      <c r="E932" s="93" t="s">
        <v>1097</v>
      </c>
      <c r="F932" s="172">
        <v>10</v>
      </c>
      <c r="G932" s="173" t="s">
        <v>989</v>
      </c>
    </row>
    <row r="933" spans="1:7" x14ac:dyDescent="0.25">
      <c r="A933" s="172">
        <v>923</v>
      </c>
      <c r="B933" s="172" t="s">
        <v>1227</v>
      </c>
      <c r="C933" s="172" t="s">
        <v>2155</v>
      </c>
      <c r="D933" s="93" t="s">
        <v>1259</v>
      </c>
      <c r="E933" s="93" t="s">
        <v>1087</v>
      </c>
      <c r="F933" s="172">
        <v>15</v>
      </c>
      <c r="G933" s="173" t="s">
        <v>1055</v>
      </c>
    </row>
    <row r="934" spans="1:7" x14ac:dyDescent="0.25">
      <c r="A934" s="172">
        <v>924</v>
      </c>
      <c r="B934" s="172" t="s">
        <v>1227</v>
      </c>
      <c r="C934" s="172" t="s">
        <v>2156</v>
      </c>
      <c r="D934" s="93" t="s">
        <v>1254</v>
      </c>
      <c r="E934" s="93" t="s">
        <v>1018</v>
      </c>
      <c r="F934" s="172">
        <v>6</v>
      </c>
      <c r="G934" s="173" t="s">
        <v>1069</v>
      </c>
    </row>
    <row r="935" spans="1:7" x14ac:dyDescent="0.25">
      <c r="A935" s="172">
        <v>925</v>
      </c>
      <c r="B935" s="172" t="s">
        <v>1227</v>
      </c>
      <c r="C935" s="172" t="s">
        <v>2157</v>
      </c>
      <c r="D935" s="93" t="s">
        <v>1254</v>
      </c>
      <c r="E935" s="93" t="s">
        <v>1087</v>
      </c>
      <c r="F935" s="172">
        <v>10</v>
      </c>
      <c r="G935" s="173" t="s">
        <v>996</v>
      </c>
    </row>
    <row r="936" spans="1:7" x14ac:dyDescent="0.25">
      <c r="A936" s="172">
        <v>926</v>
      </c>
      <c r="B936" s="172" t="s">
        <v>1227</v>
      </c>
      <c r="C936" s="172" t="s">
        <v>2158</v>
      </c>
      <c r="D936" s="93" t="s">
        <v>1259</v>
      </c>
      <c r="E936" s="93" t="s">
        <v>1013</v>
      </c>
      <c r="F936" s="172">
        <v>10</v>
      </c>
      <c r="G936" s="173" t="s">
        <v>1015</v>
      </c>
    </row>
    <row r="937" spans="1:7" x14ac:dyDescent="0.25">
      <c r="A937" s="172">
        <v>927</v>
      </c>
      <c r="B937" s="172" t="s">
        <v>1227</v>
      </c>
      <c r="C937" s="172" t="s">
        <v>2159</v>
      </c>
      <c r="D937" s="93" t="s">
        <v>1254</v>
      </c>
      <c r="E937" s="93" t="s">
        <v>1046</v>
      </c>
      <c r="F937" s="172">
        <v>10</v>
      </c>
      <c r="G937" s="173" t="s">
        <v>989</v>
      </c>
    </row>
    <row r="938" spans="1:7" x14ac:dyDescent="0.25">
      <c r="A938" s="172">
        <v>928</v>
      </c>
      <c r="B938" s="172" t="s">
        <v>1227</v>
      </c>
      <c r="C938" s="172" t="s">
        <v>2160</v>
      </c>
      <c r="D938" s="93" t="s">
        <v>1254</v>
      </c>
      <c r="E938" s="93" t="s">
        <v>1033</v>
      </c>
      <c r="F938" s="172">
        <v>10</v>
      </c>
      <c r="G938" s="173" t="s">
        <v>989</v>
      </c>
    </row>
    <row r="939" spans="1:7" x14ac:dyDescent="0.25">
      <c r="A939" s="172">
        <v>929</v>
      </c>
      <c r="B939" s="172" t="s">
        <v>1227</v>
      </c>
      <c r="C939" s="172" t="s">
        <v>2161</v>
      </c>
      <c r="D939" s="93" t="s">
        <v>1254</v>
      </c>
      <c r="E939" s="93" t="s">
        <v>1046</v>
      </c>
      <c r="F939" s="172">
        <v>10</v>
      </c>
      <c r="G939" s="173" t="s">
        <v>989</v>
      </c>
    </row>
    <row r="940" spans="1:7" x14ac:dyDescent="0.25">
      <c r="A940" s="172">
        <v>930</v>
      </c>
      <c r="B940" s="172" t="s">
        <v>1227</v>
      </c>
      <c r="C940" s="172" t="s">
        <v>2162</v>
      </c>
      <c r="D940" s="93" t="s">
        <v>1254</v>
      </c>
      <c r="E940" s="93" t="s">
        <v>1034</v>
      </c>
      <c r="F940" s="172">
        <v>10</v>
      </c>
      <c r="G940" s="173" t="s">
        <v>1010</v>
      </c>
    </row>
    <row r="941" spans="1:7" x14ac:dyDescent="0.25">
      <c r="A941" s="172">
        <v>931</v>
      </c>
      <c r="B941" s="172" t="s">
        <v>1227</v>
      </c>
      <c r="C941" s="172" t="s">
        <v>2163</v>
      </c>
      <c r="D941" s="93" t="s">
        <v>1254</v>
      </c>
      <c r="E941" s="93" t="s">
        <v>302</v>
      </c>
      <c r="F941" s="172">
        <v>10</v>
      </c>
      <c r="G941" s="173" t="s">
        <v>1010</v>
      </c>
    </row>
    <row r="942" spans="1:7" x14ac:dyDescent="0.25">
      <c r="A942" s="172">
        <v>932</v>
      </c>
      <c r="B942" s="172" t="s">
        <v>1227</v>
      </c>
      <c r="C942" s="172" t="s">
        <v>2164</v>
      </c>
      <c r="D942" s="93" t="s">
        <v>1254</v>
      </c>
      <c r="E942" s="93" t="s">
        <v>990</v>
      </c>
      <c r="F942" s="172">
        <v>10</v>
      </c>
      <c r="G942" s="173" t="s">
        <v>989</v>
      </c>
    </row>
    <row r="943" spans="1:7" x14ac:dyDescent="0.25">
      <c r="A943" s="172">
        <v>933</v>
      </c>
      <c r="B943" s="172" t="s">
        <v>1227</v>
      </c>
      <c r="C943" s="172" t="s">
        <v>2165</v>
      </c>
      <c r="D943" s="93" t="s">
        <v>1257</v>
      </c>
      <c r="E943" s="93" t="s">
        <v>1033</v>
      </c>
      <c r="F943" s="172">
        <v>10</v>
      </c>
      <c r="G943" s="173" t="s">
        <v>989</v>
      </c>
    </row>
    <row r="944" spans="1:7" x14ac:dyDescent="0.25">
      <c r="A944" s="172">
        <v>934</v>
      </c>
      <c r="B944" s="172" t="s">
        <v>1227</v>
      </c>
      <c r="C944" s="172" t="s">
        <v>2166</v>
      </c>
      <c r="D944" s="93" t="s">
        <v>1259</v>
      </c>
      <c r="E944" s="93" t="s">
        <v>1030</v>
      </c>
      <c r="F944" s="172">
        <v>10</v>
      </c>
      <c r="G944" s="173" t="s">
        <v>1172</v>
      </c>
    </row>
    <row r="945" spans="1:7" x14ac:dyDescent="0.25">
      <c r="A945" s="172">
        <v>935</v>
      </c>
      <c r="B945" s="172" t="s">
        <v>1227</v>
      </c>
      <c r="C945" s="172" t="s">
        <v>2167</v>
      </c>
      <c r="D945" s="93" t="s">
        <v>1259</v>
      </c>
      <c r="E945" s="93" t="s">
        <v>1034</v>
      </c>
      <c r="F945" s="172">
        <v>10</v>
      </c>
      <c r="G945" s="173" t="s">
        <v>1010</v>
      </c>
    </row>
    <row r="946" spans="1:7" x14ac:dyDescent="0.25">
      <c r="A946" s="172">
        <v>936</v>
      </c>
      <c r="B946" s="172" t="s">
        <v>1227</v>
      </c>
      <c r="C946" s="172" t="s">
        <v>2168</v>
      </c>
      <c r="D946" s="93" t="s">
        <v>1259</v>
      </c>
      <c r="E946" s="93" t="s">
        <v>1085</v>
      </c>
      <c r="F946" s="172">
        <v>1</v>
      </c>
      <c r="G946" s="173" t="s">
        <v>1156</v>
      </c>
    </row>
    <row r="947" spans="1:7" x14ac:dyDescent="0.25">
      <c r="A947" s="172">
        <v>937</v>
      </c>
      <c r="B947" s="172" t="s">
        <v>1227</v>
      </c>
      <c r="C947" s="172" t="s">
        <v>2169</v>
      </c>
      <c r="D947" s="93" t="s">
        <v>1259</v>
      </c>
      <c r="E947" s="93" t="s">
        <v>997</v>
      </c>
      <c r="F947" s="172">
        <v>10</v>
      </c>
      <c r="G947" s="173" t="s">
        <v>996</v>
      </c>
    </row>
    <row r="948" spans="1:7" x14ac:dyDescent="0.25">
      <c r="A948" s="172">
        <v>938</v>
      </c>
      <c r="B948" s="172" t="s">
        <v>1227</v>
      </c>
      <c r="C948" s="172" t="s">
        <v>2170</v>
      </c>
      <c r="D948" s="93" t="s">
        <v>1259</v>
      </c>
      <c r="E948" s="93" t="s">
        <v>1023</v>
      </c>
      <c r="F948" s="172">
        <v>30</v>
      </c>
      <c r="G948" s="173" t="s">
        <v>1010</v>
      </c>
    </row>
    <row r="949" spans="1:7" x14ac:dyDescent="0.25">
      <c r="A949" s="172">
        <v>939</v>
      </c>
      <c r="B949" s="172" t="s">
        <v>1227</v>
      </c>
      <c r="C949" s="172" t="s">
        <v>2171</v>
      </c>
      <c r="D949" s="93" t="s">
        <v>1259</v>
      </c>
      <c r="E949" s="93" t="s">
        <v>1050</v>
      </c>
      <c r="F949" s="172">
        <v>1</v>
      </c>
      <c r="G949" s="173" t="s">
        <v>1051</v>
      </c>
    </row>
    <row r="950" spans="1:7" x14ac:dyDescent="0.25">
      <c r="A950" s="172">
        <v>940</v>
      </c>
      <c r="B950" s="172" t="s">
        <v>1227</v>
      </c>
      <c r="C950" s="172" t="s">
        <v>2172</v>
      </c>
      <c r="D950" s="93" t="s">
        <v>1259</v>
      </c>
      <c r="E950" s="93" t="s">
        <v>1037</v>
      </c>
      <c r="F950" s="172">
        <v>10</v>
      </c>
      <c r="G950" s="173" t="s">
        <v>1010</v>
      </c>
    </row>
    <row r="951" spans="1:7" x14ac:dyDescent="0.25">
      <c r="A951" s="172">
        <v>941</v>
      </c>
      <c r="B951" s="172" t="s">
        <v>1227</v>
      </c>
      <c r="C951" s="172" t="s">
        <v>2173</v>
      </c>
      <c r="D951" s="93" t="s">
        <v>1254</v>
      </c>
      <c r="E951" s="93" t="s">
        <v>991</v>
      </c>
      <c r="F951" s="172">
        <v>10</v>
      </c>
      <c r="G951" s="173" t="s">
        <v>1015</v>
      </c>
    </row>
    <row r="952" spans="1:7" x14ac:dyDescent="0.25">
      <c r="A952" s="172">
        <v>942</v>
      </c>
      <c r="B952" s="172" t="s">
        <v>1227</v>
      </c>
      <c r="C952" s="172" t="s">
        <v>2174</v>
      </c>
      <c r="D952" s="93" t="s">
        <v>1254</v>
      </c>
      <c r="E952" s="93" t="s">
        <v>1013</v>
      </c>
      <c r="F952" s="172">
        <v>10</v>
      </c>
      <c r="G952" s="173" t="s">
        <v>1015</v>
      </c>
    </row>
    <row r="953" spans="1:7" x14ac:dyDescent="0.25">
      <c r="A953" s="172">
        <v>943</v>
      </c>
      <c r="B953" s="172" t="s">
        <v>1227</v>
      </c>
      <c r="C953" s="172" t="s">
        <v>2175</v>
      </c>
      <c r="D953" s="93" t="s">
        <v>1254</v>
      </c>
      <c r="E953" s="93" t="s">
        <v>998</v>
      </c>
      <c r="F953" s="172">
        <v>10</v>
      </c>
      <c r="G953" s="173" t="s">
        <v>1000</v>
      </c>
    </row>
    <row r="954" spans="1:7" x14ac:dyDescent="0.25">
      <c r="A954" s="172">
        <v>944</v>
      </c>
      <c r="B954" s="172" t="s">
        <v>1227</v>
      </c>
      <c r="C954" s="172" t="s">
        <v>2176</v>
      </c>
      <c r="D954" s="93" t="s">
        <v>1254</v>
      </c>
      <c r="E954" s="93" t="s">
        <v>1018</v>
      </c>
      <c r="F954" s="172">
        <v>8</v>
      </c>
      <c r="G954" s="173" t="s">
        <v>1173</v>
      </c>
    </row>
    <row r="955" spans="1:7" x14ac:dyDescent="0.25">
      <c r="A955" s="172">
        <v>945</v>
      </c>
      <c r="B955" s="172" t="s">
        <v>1227</v>
      </c>
      <c r="C955" s="172" t="s">
        <v>2177</v>
      </c>
      <c r="D955" s="93" t="s">
        <v>1254</v>
      </c>
      <c r="E955" s="93" t="s">
        <v>994</v>
      </c>
      <c r="F955" s="172">
        <v>10</v>
      </c>
      <c r="G955" s="173" t="s">
        <v>996</v>
      </c>
    </row>
    <row r="956" spans="1:7" x14ac:dyDescent="0.25">
      <c r="A956" s="172">
        <v>946</v>
      </c>
      <c r="B956" s="172" t="s">
        <v>1227</v>
      </c>
      <c r="C956" s="172" t="s">
        <v>2178</v>
      </c>
      <c r="D956" s="93" t="s">
        <v>1254</v>
      </c>
      <c r="E956" s="93" t="s">
        <v>1025</v>
      </c>
      <c r="F956" s="172">
        <v>1</v>
      </c>
      <c r="G956" s="173" t="s">
        <v>1026</v>
      </c>
    </row>
    <row r="957" spans="1:7" x14ac:dyDescent="0.25">
      <c r="A957" s="172">
        <v>947</v>
      </c>
      <c r="B957" s="172" t="s">
        <v>1227</v>
      </c>
      <c r="C957" s="172" t="s">
        <v>2179</v>
      </c>
      <c r="D957" s="93" t="s">
        <v>1254</v>
      </c>
      <c r="E957" s="93" t="s">
        <v>984</v>
      </c>
      <c r="F957" s="172">
        <v>6</v>
      </c>
      <c r="G957" s="173" t="s">
        <v>1044</v>
      </c>
    </row>
    <row r="958" spans="1:7" x14ac:dyDescent="0.25">
      <c r="A958" s="172">
        <v>948</v>
      </c>
      <c r="B958" s="172" t="s">
        <v>1227</v>
      </c>
      <c r="C958" s="172" t="s">
        <v>2180</v>
      </c>
      <c r="D958" s="93" t="s">
        <v>1254</v>
      </c>
      <c r="E958" s="93" t="s">
        <v>1049</v>
      </c>
      <c r="F958" s="172">
        <v>1</v>
      </c>
      <c r="G958" s="173" t="s">
        <v>1042</v>
      </c>
    </row>
    <row r="959" spans="1:7" x14ac:dyDescent="0.25">
      <c r="A959" s="172">
        <v>949</v>
      </c>
      <c r="B959" s="172" t="s">
        <v>1227</v>
      </c>
      <c r="C959" s="172" t="s">
        <v>2181</v>
      </c>
      <c r="D959" s="93" t="s">
        <v>1254</v>
      </c>
      <c r="E959" s="93" t="s">
        <v>1037</v>
      </c>
      <c r="F959" s="172">
        <v>10</v>
      </c>
      <c r="G959" s="173" t="s">
        <v>1010</v>
      </c>
    </row>
    <row r="960" spans="1:7" x14ac:dyDescent="0.25">
      <c r="A960" s="172">
        <v>950</v>
      </c>
      <c r="B960" s="172" t="s">
        <v>1227</v>
      </c>
      <c r="C960" s="172" t="s">
        <v>2182</v>
      </c>
      <c r="D960" s="93" t="s">
        <v>1254</v>
      </c>
      <c r="E960" s="93" t="s">
        <v>1025</v>
      </c>
      <c r="F960" s="172">
        <v>1</v>
      </c>
      <c r="G960" s="173" t="s">
        <v>1026</v>
      </c>
    </row>
    <row r="961" spans="1:7" x14ac:dyDescent="0.25">
      <c r="A961" s="172">
        <v>951</v>
      </c>
      <c r="B961" s="172" t="s">
        <v>1227</v>
      </c>
      <c r="C961" s="172" t="s">
        <v>2183</v>
      </c>
      <c r="D961" s="93" t="s">
        <v>1254</v>
      </c>
      <c r="E961" s="93" t="s">
        <v>1018</v>
      </c>
      <c r="F961" s="172">
        <v>6</v>
      </c>
      <c r="G961" s="173" t="s">
        <v>1069</v>
      </c>
    </row>
    <row r="962" spans="1:7" x14ac:dyDescent="0.25">
      <c r="A962" s="172">
        <v>952</v>
      </c>
      <c r="B962" s="172" t="s">
        <v>1227</v>
      </c>
      <c r="C962" s="172" t="s">
        <v>2184</v>
      </c>
      <c r="D962" s="93" t="s">
        <v>1259</v>
      </c>
      <c r="E962" s="93" t="s">
        <v>1228</v>
      </c>
      <c r="F962" s="172">
        <v>1</v>
      </c>
      <c r="G962" s="173" t="s">
        <v>1024</v>
      </c>
    </row>
    <row r="963" spans="1:7" x14ac:dyDescent="0.25">
      <c r="A963" s="172">
        <v>953</v>
      </c>
      <c r="B963" s="172" t="s">
        <v>1227</v>
      </c>
      <c r="C963" s="172" t="s">
        <v>2185</v>
      </c>
      <c r="D963" s="93" t="s">
        <v>1259</v>
      </c>
      <c r="E963" s="93" t="s">
        <v>1229</v>
      </c>
      <c r="F963" s="172">
        <v>1</v>
      </c>
      <c r="G963" s="173" t="s">
        <v>1230</v>
      </c>
    </row>
    <row r="964" spans="1:7" x14ac:dyDescent="0.25">
      <c r="A964" s="172">
        <v>954</v>
      </c>
      <c r="B964" s="172" t="s">
        <v>1227</v>
      </c>
      <c r="C964" s="172" t="s">
        <v>2186</v>
      </c>
      <c r="D964" s="93" t="s">
        <v>1331</v>
      </c>
      <c r="E964" s="93" t="s">
        <v>1231</v>
      </c>
      <c r="F964" s="172">
        <v>1</v>
      </c>
      <c r="G964" s="173" t="s">
        <v>1232</v>
      </c>
    </row>
    <row r="965" spans="1:7" x14ac:dyDescent="0.25">
      <c r="A965" s="172">
        <v>955</v>
      </c>
      <c r="B965" s="172" t="s">
        <v>1227</v>
      </c>
      <c r="C965" s="172" t="s">
        <v>1660</v>
      </c>
      <c r="D965" s="93" t="s">
        <v>1401</v>
      </c>
      <c r="E965" s="93" t="s">
        <v>1233</v>
      </c>
      <c r="F965" s="172">
        <v>1</v>
      </c>
      <c r="G965" s="173" t="s">
        <v>1055</v>
      </c>
    </row>
    <row r="966" spans="1:7" x14ac:dyDescent="0.25">
      <c r="A966" s="172">
        <v>956</v>
      </c>
      <c r="B966" s="172" t="s">
        <v>1227</v>
      </c>
      <c r="C966" s="172" t="s">
        <v>2187</v>
      </c>
      <c r="D966" s="93" t="s">
        <v>1401</v>
      </c>
      <c r="E966" s="93" t="s">
        <v>1041</v>
      </c>
      <c r="F966" s="172">
        <v>1</v>
      </c>
      <c r="G966" s="173" t="s">
        <v>1202</v>
      </c>
    </row>
    <row r="967" spans="1:7" x14ac:dyDescent="0.25">
      <c r="A967" s="172">
        <v>957</v>
      </c>
      <c r="B967" s="172" t="s">
        <v>1227</v>
      </c>
      <c r="C967" s="172" t="s">
        <v>2188</v>
      </c>
      <c r="D967" s="93" t="s">
        <v>1401</v>
      </c>
      <c r="E967" s="93" t="s">
        <v>1001</v>
      </c>
      <c r="F967" s="172">
        <v>60</v>
      </c>
      <c r="G967" s="173" t="s">
        <v>1075</v>
      </c>
    </row>
    <row r="968" spans="1:7" x14ac:dyDescent="0.25">
      <c r="A968" s="172">
        <v>958</v>
      </c>
      <c r="B968" s="172" t="s">
        <v>1227</v>
      </c>
      <c r="C968" s="172" t="s">
        <v>2189</v>
      </c>
      <c r="D968" s="93" t="s">
        <v>1401</v>
      </c>
      <c r="E968" s="93" t="s">
        <v>1068</v>
      </c>
      <c r="F968" s="172">
        <v>20</v>
      </c>
      <c r="G968" s="173" t="s">
        <v>989</v>
      </c>
    </row>
    <row r="969" spans="1:7" x14ac:dyDescent="0.25">
      <c r="A969" s="172">
        <v>959</v>
      </c>
      <c r="B969" s="172" t="s">
        <v>1227</v>
      </c>
      <c r="C969" s="172" t="s">
        <v>2190</v>
      </c>
      <c r="D969" s="93" t="s">
        <v>1401</v>
      </c>
      <c r="E969" s="93" t="s">
        <v>1019</v>
      </c>
      <c r="F969" s="172">
        <v>60</v>
      </c>
      <c r="G969" s="173" t="s">
        <v>986</v>
      </c>
    </row>
    <row r="970" spans="1:7" x14ac:dyDescent="0.25">
      <c r="A970" s="172">
        <v>960</v>
      </c>
      <c r="B970" s="172" t="s">
        <v>1227</v>
      </c>
      <c r="C970" s="172" t="s">
        <v>2191</v>
      </c>
      <c r="D970" s="93" t="s">
        <v>1401</v>
      </c>
      <c r="E970" s="93" t="s">
        <v>994</v>
      </c>
      <c r="F970" s="172">
        <v>10</v>
      </c>
      <c r="G970" s="173" t="s">
        <v>996</v>
      </c>
    </row>
    <row r="971" spans="1:7" x14ac:dyDescent="0.25">
      <c r="A971" s="172">
        <v>961</v>
      </c>
      <c r="B971" s="172" t="s">
        <v>1227</v>
      </c>
      <c r="C971" s="172" t="s">
        <v>2192</v>
      </c>
      <c r="D971" s="93" t="s">
        <v>1401</v>
      </c>
      <c r="E971" s="93" t="s">
        <v>1060</v>
      </c>
      <c r="F971" s="172">
        <v>1</v>
      </c>
      <c r="G971" s="173" t="s">
        <v>1061</v>
      </c>
    </row>
    <row r="972" spans="1:7" x14ac:dyDescent="0.25">
      <c r="A972" s="172">
        <v>962</v>
      </c>
      <c r="B972" s="172" t="s">
        <v>1227</v>
      </c>
      <c r="C972" s="172" t="s">
        <v>2193</v>
      </c>
      <c r="D972" s="93" t="s">
        <v>1401</v>
      </c>
      <c r="E972" s="93" t="s">
        <v>1058</v>
      </c>
      <c r="F972" s="172">
        <v>1</v>
      </c>
      <c r="G972" s="173" t="s">
        <v>1207</v>
      </c>
    </row>
    <row r="973" spans="1:7" x14ac:dyDescent="0.25">
      <c r="A973" s="172">
        <v>963</v>
      </c>
      <c r="B973" s="172" t="s">
        <v>1227</v>
      </c>
      <c r="C973" s="172" t="s">
        <v>2194</v>
      </c>
      <c r="D973" s="93" t="s">
        <v>1401</v>
      </c>
      <c r="E973" s="93" t="s">
        <v>1016</v>
      </c>
      <c r="F973" s="172">
        <v>10</v>
      </c>
      <c r="G973" s="173" t="s">
        <v>1017</v>
      </c>
    </row>
    <row r="974" spans="1:7" x14ac:dyDescent="0.25">
      <c r="A974" s="172">
        <v>964</v>
      </c>
      <c r="B974" s="172" t="s">
        <v>1227</v>
      </c>
      <c r="C974" s="172" t="s">
        <v>2195</v>
      </c>
      <c r="D974" s="93" t="s">
        <v>1401</v>
      </c>
      <c r="E974" s="93" t="s">
        <v>991</v>
      </c>
      <c r="F974" s="172">
        <v>10</v>
      </c>
      <c r="G974" s="173" t="s">
        <v>993</v>
      </c>
    </row>
    <row r="975" spans="1:7" x14ac:dyDescent="0.25">
      <c r="A975" s="172">
        <v>965</v>
      </c>
      <c r="B975" s="172" t="s">
        <v>1227</v>
      </c>
      <c r="C975" s="172" t="s">
        <v>2196</v>
      </c>
      <c r="D975" s="93" t="s">
        <v>1401</v>
      </c>
      <c r="E975" s="93" t="s">
        <v>1030</v>
      </c>
      <c r="F975" s="172">
        <v>10</v>
      </c>
      <c r="G975" s="173" t="s">
        <v>1234</v>
      </c>
    </row>
    <row r="976" spans="1:7" x14ac:dyDescent="0.25">
      <c r="A976" s="172">
        <v>966</v>
      </c>
      <c r="B976" s="172" t="s">
        <v>1227</v>
      </c>
      <c r="C976" s="172" t="s">
        <v>2197</v>
      </c>
      <c r="D976" s="93" t="s">
        <v>1401</v>
      </c>
      <c r="E976" s="93" t="s">
        <v>1068</v>
      </c>
      <c r="F976" s="172">
        <v>15</v>
      </c>
      <c r="G976" s="173" t="s">
        <v>1055</v>
      </c>
    </row>
    <row r="977" spans="1:7" x14ac:dyDescent="0.25">
      <c r="A977" s="172">
        <v>967</v>
      </c>
      <c r="B977" s="172" t="s">
        <v>1227</v>
      </c>
      <c r="C977" s="172" t="s">
        <v>2198</v>
      </c>
      <c r="D977" s="93" t="s">
        <v>1401</v>
      </c>
      <c r="E977" s="93" t="s">
        <v>1041</v>
      </c>
      <c r="F977" s="172">
        <v>1</v>
      </c>
      <c r="G977" s="173" t="s">
        <v>1235</v>
      </c>
    </row>
    <row r="978" spans="1:7" x14ac:dyDescent="0.25">
      <c r="A978" s="172">
        <v>968</v>
      </c>
      <c r="B978" s="172" t="s">
        <v>1227</v>
      </c>
      <c r="C978" s="172" t="s">
        <v>2199</v>
      </c>
      <c r="D978" s="93" t="s">
        <v>1401</v>
      </c>
      <c r="E978" s="93" t="s">
        <v>1030</v>
      </c>
      <c r="F978" s="172">
        <v>10</v>
      </c>
      <c r="G978" s="173" t="s">
        <v>1172</v>
      </c>
    </row>
    <row r="979" spans="1:7" x14ac:dyDescent="0.25">
      <c r="A979" s="172">
        <v>969</v>
      </c>
      <c r="B979" s="172" t="s">
        <v>1227</v>
      </c>
      <c r="C979" s="172" t="s">
        <v>2200</v>
      </c>
      <c r="D979" s="93" t="s">
        <v>1401</v>
      </c>
      <c r="E979" s="93" t="s">
        <v>1074</v>
      </c>
      <c r="F979" s="172">
        <v>10</v>
      </c>
      <c r="G979" s="173" t="s">
        <v>1075</v>
      </c>
    </row>
    <row r="980" spans="1:7" x14ac:dyDescent="0.25">
      <c r="A980" s="172">
        <v>970</v>
      </c>
      <c r="B980" s="172" t="s">
        <v>1227</v>
      </c>
      <c r="C980" s="172" t="s">
        <v>2201</v>
      </c>
      <c r="D980" s="93" t="s">
        <v>1401</v>
      </c>
      <c r="E980" s="93" t="s">
        <v>1099</v>
      </c>
      <c r="F980" s="172">
        <v>10</v>
      </c>
      <c r="G980" s="173" t="s">
        <v>996</v>
      </c>
    </row>
    <row r="981" spans="1:7" x14ac:dyDescent="0.25">
      <c r="A981" s="172">
        <v>971</v>
      </c>
      <c r="B981" s="172" t="s">
        <v>1227</v>
      </c>
      <c r="C981" s="172" t="s">
        <v>2202</v>
      </c>
      <c r="D981" s="93" t="s">
        <v>1401</v>
      </c>
      <c r="E981" s="93" t="s">
        <v>26</v>
      </c>
      <c r="F981" s="172">
        <v>1</v>
      </c>
      <c r="G981" s="173" t="s">
        <v>1124</v>
      </c>
    </row>
    <row r="982" spans="1:7" x14ac:dyDescent="0.25">
      <c r="A982" s="172">
        <v>972</v>
      </c>
      <c r="B982" s="172" t="s">
        <v>1227</v>
      </c>
      <c r="C982" s="172" t="s">
        <v>2203</v>
      </c>
      <c r="D982" s="93" t="s">
        <v>1401</v>
      </c>
      <c r="E982" s="93" t="s">
        <v>1236</v>
      </c>
      <c r="F982" s="172">
        <v>10</v>
      </c>
      <c r="G982" s="173" t="s">
        <v>1012</v>
      </c>
    </row>
    <row r="983" spans="1:7" x14ac:dyDescent="0.25">
      <c r="A983" s="172">
        <v>973</v>
      </c>
      <c r="B983" s="172" t="s">
        <v>1227</v>
      </c>
      <c r="C983" s="172" t="s">
        <v>2204</v>
      </c>
      <c r="D983" s="93" t="s">
        <v>1401</v>
      </c>
      <c r="E983" s="93" t="s">
        <v>1236</v>
      </c>
      <c r="F983" s="172">
        <v>60</v>
      </c>
      <c r="G983" s="173" t="s">
        <v>1098</v>
      </c>
    </row>
    <row r="984" spans="1:7" x14ac:dyDescent="0.25">
      <c r="A984" s="172">
        <v>974</v>
      </c>
      <c r="B984" s="172" t="s">
        <v>1227</v>
      </c>
      <c r="C984" s="172" t="s">
        <v>2205</v>
      </c>
      <c r="D984" s="93" t="s">
        <v>1401</v>
      </c>
      <c r="E984" s="93" t="s">
        <v>994</v>
      </c>
      <c r="F984" s="172">
        <v>10</v>
      </c>
      <c r="G984" s="173" t="s">
        <v>996</v>
      </c>
    </row>
    <row r="985" spans="1:7" x14ac:dyDescent="0.25">
      <c r="A985" s="172">
        <v>975</v>
      </c>
      <c r="B985" s="172" t="s">
        <v>1227</v>
      </c>
      <c r="C985" s="172" t="s">
        <v>2206</v>
      </c>
      <c r="D985" s="93" t="s">
        <v>1440</v>
      </c>
      <c r="E985" s="93" t="s">
        <v>1116</v>
      </c>
      <c r="F985" s="172">
        <v>10</v>
      </c>
      <c r="G985" s="173" t="s">
        <v>1012</v>
      </c>
    </row>
    <row r="986" spans="1:7" x14ac:dyDescent="0.25">
      <c r="A986" s="172">
        <v>976</v>
      </c>
      <c r="B986" s="172" t="s">
        <v>1227</v>
      </c>
      <c r="C986" s="172" t="s">
        <v>2207</v>
      </c>
      <c r="D986" s="93" t="s">
        <v>1440</v>
      </c>
      <c r="E986" s="93" t="s">
        <v>1018</v>
      </c>
      <c r="F986" s="172">
        <v>10</v>
      </c>
      <c r="G986" s="173" t="s">
        <v>996</v>
      </c>
    </row>
    <row r="987" spans="1:7" x14ac:dyDescent="0.25">
      <c r="A987" s="172">
        <v>977</v>
      </c>
      <c r="B987" s="172" t="s">
        <v>1227</v>
      </c>
      <c r="C987" s="172" t="s">
        <v>2208</v>
      </c>
      <c r="D987" s="93" t="s">
        <v>1440</v>
      </c>
      <c r="E987" s="93" t="s">
        <v>1025</v>
      </c>
      <c r="F987" s="172">
        <v>1</v>
      </c>
      <c r="G987" s="173" t="s">
        <v>1026</v>
      </c>
    </row>
    <row r="988" spans="1:7" x14ac:dyDescent="0.25">
      <c r="A988" s="172">
        <v>978</v>
      </c>
      <c r="B988" s="172" t="s">
        <v>1227</v>
      </c>
      <c r="C988" s="172" t="s">
        <v>2209</v>
      </c>
      <c r="D988" s="93" t="s">
        <v>1440</v>
      </c>
      <c r="E988" s="93" t="s">
        <v>1186</v>
      </c>
      <c r="F988" s="172">
        <v>5</v>
      </c>
      <c r="G988" s="173" t="s">
        <v>1188</v>
      </c>
    </row>
    <row r="989" spans="1:7" x14ac:dyDescent="0.25">
      <c r="A989" s="172">
        <v>979</v>
      </c>
      <c r="B989" s="172" t="s">
        <v>1237</v>
      </c>
      <c r="C989" s="172" t="s">
        <v>2210</v>
      </c>
      <c r="D989" s="93" t="s">
        <v>1331</v>
      </c>
      <c r="E989" s="93" t="s">
        <v>1003</v>
      </c>
      <c r="F989" s="172">
        <v>1</v>
      </c>
      <c r="G989" s="173" t="s">
        <v>1126</v>
      </c>
    </row>
    <row r="990" spans="1:7" x14ac:dyDescent="0.25">
      <c r="A990" s="172">
        <v>980</v>
      </c>
      <c r="B990" s="172" t="s">
        <v>1237</v>
      </c>
      <c r="C990" s="172" t="s">
        <v>2191</v>
      </c>
      <c r="D990" s="93" t="s">
        <v>1440</v>
      </c>
      <c r="E990" s="93" t="s">
        <v>994</v>
      </c>
      <c r="F990" s="172">
        <v>10</v>
      </c>
      <c r="G990" s="173" t="s">
        <v>996</v>
      </c>
    </row>
    <row r="991" spans="1:7" x14ac:dyDescent="0.25">
      <c r="A991" s="172">
        <v>981</v>
      </c>
      <c r="B991" s="172" t="s">
        <v>1237</v>
      </c>
      <c r="C991" s="172" t="s">
        <v>2188</v>
      </c>
      <c r="D991" s="93" t="s">
        <v>1440</v>
      </c>
      <c r="E991" s="93" t="s">
        <v>1198</v>
      </c>
      <c r="F991" s="172">
        <v>10</v>
      </c>
      <c r="G991" s="173" t="s">
        <v>1017</v>
      </c>
    </row>
    <row r="992" spans="1:7" x14ac:dyDescent="0.25">
      <c r="A992" s="172">
        <v>982</v>
      </c>
      <c r="B992" s="172" t="s">
        <v>1237</v>
      </c>
      <c r="C992" s="172" t="s">
        <v>2189</v>
      </c>
      <c r="D992" s="93" t="s">
        <v>1440</v>
      </c>
      <c r="E992" s="93" t="s">
        <v>1016</v>
      </c>
      <c r="F992" s="172">
        <v>10</v>
      </c>
      <c r="G992" s="173" t="s">
        <v>1017</v>
      </c>
    </row>
    <row r="993" spans="1:7" x14ac:dyDescent="0.25">
      <c r="A993" s="172">
        <v>983</v>
      </c>
      <c r="B993" s="172" t="s">
        <v>1237</v>
      </c>
      <c r="C993" s="172" t="s">
        <v>2190</v>
      </c>
      <c r="D993" s="93" t="s">
        <v>1440</v>
      </c>
      <c r="E993" s="93" t="s">
        <v>778</v>
      </c>
      <c r="F993" s="172">
        <v>15</v>
      </c>
      <c r="G993" s="173" t="s">
        <v>1092</v>
      </c>
    </row>
    <row r="994" spans="1:7" x14ac:dyDescent="0.25">
      <c r="A994" s="172">
        <v>984</v>
      </c>
      <c r="B994" s="172" t="s">
        <v>1237</v>
      </c>
      <c r="C994" s="172" t="s">
        <v>2211</v>
      </c>
      <c r="D994" s="93" t="s">
        <v>1297</v>
      </c>
      <c r="E994" s="93" t="s">
        <v>994</v>
      </c>
      <c r="F994" s="172">
        <v>10</v>
      </c>
      <c r="G994" s="173" t="s">
        <v>996</v>
      </c>
    </row>
    <row r="995" spans="1:7" x14ac:dyDescent="0.25">
      <c r="A995" s="172">
        <v>985</v>
      </c>
      <c r="B995" s="172" t="s">
        <v>1237</v>
      </c>
      <c r="C995" s="172" t="s">
        <v>2212</v>
      </c>
      <c r="D995" s="93" t="s">
        <v>1297</v>
      </c>
      <c r="E995" s="93" t="s">
        <v>997</v>
      </c>
      <c r="F995" s="172">
        <v>10</v>
      </c>
      <c r="G995" s="173" t="s">
        <v>996</v>
      </c>
    </row>
    <row r="996" spans="1:7" x14ac:dyDescent="0.25">
      <c r="A996" s="172">
        <v>986</v>
      </c>
      <c r="B996" s="172" t="s">
        <v>1237</v>
      </c>
      <c r="C996" s="172" t="s">
        <v>2213</v>
      </c>
      <c r="D996" s="93" t="s">
        <v>1297</v>
      </c>
      <c r="E996" s="93" t="s">
        <v>1049</v>
      </c>
      <c r="F996" s="172">
        <v>1</v>
      </c>
      <c r="G996" s="173" t="s">
        <v>1238</v>
      </c>
    </row>
    <row r="997" spans="1:7" x14ac:dyDescent="0.25">
      <c r="A997" s="172">
        <v>987</v>
      </c>
      <c r="B997" s="172" t="s">
        <v>1237</v>
      </c>
      <c r="C997" s="172" t="s">
        <v>2214</v>
      </c>
      <c r="D997" s="93" t="s">
        <v>1297</v>
      </c>
      <c r="E997" s="93" t="s">
        <v>1128</v>
      </c>
      <c r="F997" s="172">
        <v>1</v>
      </c>
      <c r="G997" s="173" t="s">
        <v>1129</v>
      </c>
    </row>
    <row r="998" spans="1:7" x14ac:dyDescent="0.25">
      <c r="A998" s="172">
        <v>988</v>
      </c>
      <c r="B998" s="172" t="s">
        <v>1237</v>
      </c>
      <c r="C998" s="172" t="s">
        <v>2215</v>
      </c>
      <c r="D998" s="93" t="s">
        <v>1297</v>
      </c>
      <c r="E998" s="93" t="s">
        <v>1013</v>
      </c>
      <c r="F998" s="172">
        <v>10</v>
      </c>
      <c r="G998" s="173" t="s">
        <v>1015</v>
      </c>
    </row>
    <row r="999" spans="1:7" x14ac:dyDescent="0.25">
      <c r="A999" s="172">
        <v>989</v>
      </c>
      <c r="B999" s="172" t="s">
        <v>1237</v>
      </c>
      <c r="C999" s="172" t="s">
        <v>2216</v>
      </c>
      <c r="D999" s="93" t="s">
        <v>1297</v>
      </c>
      <c r="E999" s="93" t="s">
        <v>1016</v>
      </c>
      <c r="F999" s="172">
        <v>10</v>
      </c>
      <c r="G999" s="173" t="s">
        <v>1017</v>
      </c>
    </row>
    <row r="1000" spans="1:7" x14ac:dyDescent="0.25">
      <c r="A1000" s="172">
        <v>990</v>
      </c>
      <c r="B1000" s="172" t="s">
        <v>1237</v>
      </c>
      <c r="C1000" s="172" t="s">
        <v>2217</v>
      </c>
      <c r="D1000" s="93" t="s">
        <v>1297</v>
      </c>
      <c r="E1000" s="93" t="s">
        <v>1239</v>
      </c>
      <c r="F1000" s="172">
        <v>10</v>
      </c>
      <c r="G1000" s="173" t="s">
        <v>1012</v>
      </c>
    </row>
    <row r="1001" spans="1:7" x14ac:dyDescent="0.25">
      <c r="A1001" s="172">
        <v>991</v>
      </c>
      <c r="B1001" s="172" t="s">
        <v>1237</v>
      </c>
      <c r="C1001" s="172" t="s">
        <v>2218</v>
      </c>
      <c r="D1001" s="93" t="s">
        <v>1331</v>
      </c>
      <c r="E1001" s="93" t="s">
        <v>990</v>
      </c>
      <c r="F1001" s="172">
        <v>10</v>
      </c>
      <c r="G1001" s="173" t="s">
        <v>989</v>
      </c>
    </row>
    <row r="1002" spans="1:7" x14ac:dyDescent="0.25">
      <c r="A1002" s="172">
        <v>992</v>
      </c>
      <c r="B1002" s="172" t="s">
        <v>1237</v>
      </c>
      <c r="C1002" s="172" t="s">
        <v>2219</v>
      </c>
      <c r="D1002" s="93" t="s">
        <v>1440</v>
      </c>
      <c r="E1002" s="93" t="s">
        <v>1034</v>
      </c>
      <c r="F1002" s="172">
        <v>10</v>
      </c>
      <c r="G1002" s="173" t="s">
        <v>1010</v>
      </c>
    </row>
    <row r="1003" spans="1:7" x14ac:dyDescent="0.25">
      <c r="A1003" s="172">
        <v>993</v>
      </c>
      <c r="B1003" s="172" t="s">
        <v>1237</v>
      </c>
      <c r="C1003" s="172" t="s">
        <v>2220</v>
      </c>
      <c r="D1003" s="93" t="s">
        <v>1440</v>
      </c>
      <c r="E1003" s="93" t="s">
        <v>1030</v>
      </c>
      <c r="F1003" s="172">
        <v>10</v>
      </c>
      <c r="G1003" s="173" t="s">
        <v>1172</v>
      </c>
    </row>
    <row r="1004" spans="1:7" x14ac:dyDescent="0.25">
      <c r="A1004" s="172">
        <v>994</v>
      </c>
      <c r="B1004" s="172" t="s">
        <v>1237</v>
      </c>
      <c r="C1004" s="172" t="s">
        <v>2221</v>
      </c>
      <c r="D1004" s="93" t="s">
        <v>1297</v>
      </c>
      <c r="E1004" s="93" t="s">
        <v>990</v>
      </c>
      <c r="F1004" s="172">
        <v>10</v>
      </c>
      <c r="G1004" s="173" t="s">
        <v>989</v>
      </c>
    </row>
    <row r="1005" spans="1:7" x14ac:dyDescent="0.25">
      <c r="A1005" s="172">
        <v>995</v>
      </c>
      <c r="B1005" s="172" t="s">
        <v>1237</v>
      </c>
      <c r="C1005" s="172" t="s">
        <v>2222</v>
      </c>
      <c r="D1005" s="93" t="s">
        <v>1297</v>
      </c>
      <c r="E1005" s="93" t="s">
        <v>990</v>
      </c>
      <c r="F1005" s="172">
        <v>10</v>
      </c>
      <c r="G1005" s="173" t="s">
        <v>989</v>
      </c>
    </row>
    <row r="1006" spans="1:7" x14ac:dyDescent="0.25">
      <c r="A1006" s="172">
        <v>996</v>
      </c>
      <c r="B1006" s="172" t="s">
        <v>1237</v>
      </c>
      <c r="C1006" s="172" t="s">
        <v>2223</v>
      </c>
      <c r="D1006" s="93" t="s">
        <v>1440</v>
      </c>
      <c r="E1006" s="93" t="s">
        <v>1116</v>
      </c>
      <c r="F1006" s="172">
        <v>10</v>
      </c>
      <c r="G1006" s="173" t="s">
        <v>1012</v>
      </c>
    </row>
    <row r="1007" spans="1:7" x14ac:dyDescent="0.25">
      <c r="A1007" s="172">
        <v>997</v>
      </c>
      <c r="B1007" s="172" t="s">
        <v>1237</v>
      </c>
      <c r="C1007" s="172" t="s">
        <v>2224</v>
      </c>
      <c r="D1007" s="93" t="s">
        <v>1440</v>
      </c>
      <c r="E1007" s="93" t="s">
        <v>1068</v>
      </c>
      <c r="F1007" s="172">
        <v>10</v>
      </c>
      <c r="G1007" s="173" t="s">
        <v>1000</v>
      </c>
    </row>
    <row r="1008" spans="1:7" x14ac:dyDescent="0.25">
      <c r="A1008" s="172">
        <v>998</v>
      </c>
      <c r="B1008" s="172" t="s">
        <v>1237</v>
      </c>
      <c r="C1008" s="172" t="s">
        <v>2225</v>
      </c>
      <c r="D1008" s="93" t="s">
        <v>1440</v>
      </c>
      <c r="E1008" s="93" t="s">
        <v>1018</v>
      </c>
      <c r="F1008" s="172">
        <v>10</v>
      </c>
      <c r="G1008" s="173" t="s">
        <v>996</v>
      </c>
    </row>
    <row r="1009" spans="1:7" x14ac:dyDescent="0.25">
      <c r="A1009" s="172">
        <v>999</v>
      </c>
      <c r="B1009" s="172" t="s">
        <v>1237</v>
      </c>
      <c r="C1009" s="172" t="s">
        <v>2226</v>
      </c>
      <c r="D1009" s="93" t="s">
        <v>1440</v>
      </c>
      <c r="E1009" s="93" t="s">
        <v>1038</v>
      </c>
      <c r="F1009" s="172">
        <v>10</v>
      </c>
      <c r="G1009" s="173" t="s">
        <v>1140</v>
      </c>
    </row>
    <row r="1010" spans="1:7" x14ac:dyDescent="0.25">
      <c r="A1010" s="172">
        <v>1000</v>
      </c>
      <c r="B1010" s="172" t="s">
        <v>1237</v>
      </c>
      <c r="C1010" s="172" t="s">
        <v>2227</v>
      </c>
      <c r="D1010" s="93" t="s">
        <v>1297</v>
      </c>
      <c r="E1010" s="93" t="s">
        <v>1068</v>
      </c>
      <c r="F1010" s="172">
        <v>10</v>
      </c>
      <c r="G1010" s="173" t="s">
        <v>1000</v>
      </c>
    </row>
    <row r="1011" spans="1:7" x14ac:dyDescent="0.25">
      <c r="A1011" s="172">
        <v>1001</v>
      </c>
      <c r="B1011" s="172" t="s">
        <v>1237</v>
      </c>
      <c r="C1011" s="172" t="s">
        <v>2228</v>
      </c>
      <c r="D1011" s="93" t="s">
        <v>1297</v>
      </c>
      <c r="E1011" s="93" t="s">
        <v>994</v>
      </c>
      <c r="F1011" s="172">
        <v>10</v>
      </c>
      <c r="G1011" s="173" t="s">
        <v>996</v>
      </c>
    </row>
    <row r="1012" spans="1:7" x14ac:dyDescent="0.25">
      <c r="A1012" s="172">
        <v>1002</v>
      </c>
      <c r="B1012" s="172" t="s">
        <v>1237</v>
      </c>
      <c r="C1012" s="172" t="s">
        <v>2229</v>
      </c>
      <c r="D1012" s="93" t="s">
        <v>1297</v>
      </c>
      <c r="E1012" s="93" t="s">
        <v>1025</v>
      </c>
      <c r="F1012" s="172">
        <v>1</v>
      </c>
      <c r="G1012" s="173" t="s">
        <v>1026</v>
      </c>
    </row>
    <row r="1013" spans="1:7" x14ac:dyDescent="0.25">
      <c r="A1013" s="172">
        <v>1003</v>
      </c>
      <c r="B1013" s="172" t="s">
        <v>1237</v>
      </c>
      <c r="C1013" s="172" t="s">
        <v>2230</v>
      </c>
      <c r="D1013" s="93" t="s">
        <v>1440</v>
      </c>
      <c r="E1013" s="93" t="s">
        <v>1033</v>
      </c>
      <c r="F1013" s="172">
        <v>10</v>
      </c>
      <c r="G1013" s="173" t="s">
        <v>989</v>
      </c>
    </row>
    <row r="1014" spans="1:7" x14ac:dyDescent="0.25">
      <c r="A1014" s="172">
        <v>1004</v>
      </c>
      <c r="B1014" s="172" t="s">
        <v>1237</v>
      </c>
      <c r="C1014" s="172" t="s">
        <v>2231</v>
      </c>
      <c r="D1014" s="93" t="s">
        <v>1440</v>
      </c>
      <c r="E1014" s="93" t="s">
        <v>1030</v>
      </c>
      <c r="F1014" s="172">
        <v>10</v>
      </c>
      <c r="G1014" s="173" t="s">
        <v>1172</v>
      </c>
    </row>
    <row r="1015" spans="1:7" x14ac:dyDescent="0.25">
      <c r="A1015" s="172">
        <v>1005</v>
      </c>
      <c r="B1015" s="172" t="s">
        <v>1237</v>
      </c>
      <c r="C1015" s="172" t="s">
        <v>2232</v>
      </c>
      <c r="D1015" s="93" t="s">
        <v>1440</v>
      </c>
      <c r="E1015" s="93" t="s">
        <v>1115</v>
      </c>
      <c r="F1015" s="172">
        <v>1</v>
      </c>
      <c r="G1015" s="173" t="s">
        <v>999</v>
      </c>
    </row>
    <row r="1016" spans="1:7" x14ac:dyDescent="0.25">
      <c r="A1016" s="172">
        <v>1006</v>
      </c>
      <c r="B1016" s="172" t="s">
        <v>1237</v>
      </c>
      <c r="C1016" s="172" t="s">
        <v>2233</v>
      </c>
      <c r="D1016" s="93" t="s">
        <v>1440</v>
      </c>
      <c r="E1016" s="93" t="s">
        <v>1068</v>
      </c>
      <c r="F1016" s="172">
        <v>10</v>
      </c>
      <c r="G1016" s="173" t="s">
        <v>996</v>
      </c>
    </row>
    <row r="1017" spans="1:7" x14ac:dyDescent="0.25">
      <c r="A1017" s="172">
        <v>1007</v>
      </c>
      <c r="B1017" s="172" t="s">
        <v>1237</v>
      </c>
      <c r="C1017" s="172" t="s">
        <v>2234</v>
      </c>
      <c r="D1017" s="93" t="s">
        <v>1440</v>
      </c>
      <c r="E1017" s="93" t="s">
        <v>1016</v>
      </c>
      <c r="F1017" s="172">
        <v>10</v>
      </c>
      <c r="G1017" s="173" t="s">
        <v>1017</v>
      </c>
    </row>
    <row r="1018" spans="1:7" x14ac:dyDescent="0.25">
      <c r="A1018" s="172">
        <v>1008</v>
      </c>
      <c r="B1018" s="172" t="s">
        <v>1237</v>
      </c>
      <c r="C1018" s="172" t="s">
        <v>2235</v>
      </c>
      <c r="D1018" s="93" t="s">
        <v>1440</v>
      </c>
      <c r="E1018" s="93" t="s">
        <v>1115</v>
      </c>
      <c r="F1018" s="172">
        <v>10</v>
      </c>
      <c r="G1018" s="173" t="s">
        <v>1000</v>
      </c>
    </row>
    <row r="1019" spans="1:7" x14ac:dyDescent="0.25">
      <c r="A1019" s="172">
        <v>1009</v>
      </c>
      <c r="B1019" s="172" t="s">
        <v>1237</v>
      </c>
      <c r="C1019" s="172" t="s">
        <v>2236</v>
      </c>
      <c r="D1019" s="93" t="s">
        <v>1297</v>
      </c>
      <c r="E1019" s="93" t="s">
        <v>990</v>
      </c>
      <c r="F1019" s="172">
        <v>10</v>
      </c>
      <c r="G1019" s="173" t="s">
        <v>989</v>
      </c>
    </row>
    <row r="1020" spans="1:7" x14ac:dyDescent="0.25">
      <c r="A1020" s="172">
        <v>1010</v>
      </c>
      <c r="B1020" s="172" t="s">
        <v>1237</v>
      </c>
      <c r="C1020" s="172" t="s">
        <v>2237</v>
      </c>
      <c r="D1020" s="93" t="s">
        <v>1297</v>
      </c>
      <c r="E1020" s="93" t="s">
        <v>991</v>
      </c>
      <c r="F1020" s="172">
        <v>10</v>
      </c>
      <c r="G1020" s="173" t="s">
        <v>1015</v>
      </c>
    </row>
    <row r="1021" spans="1:7" x14ac:dyDescent="0.25">
      <c r="A1021" s="172">
        <v>1011</v>
      </c>
      <c r="B1021" s="172" t="s">
        <v>1237</v>
      </c>
      <c r="C1021" s="172" t="s">
        <v>2238</v>
      </c>
      <c r="D1021" s="93" t="s">
        <v>1297</v>
      </c>
      <c r="E1021" s="93" t="s">
        <v>1016</v>
      </c>
      <c r="F1021" s="172">
        <v>10</v>
      </c>
      <c r="G1021" s="173" t="s">
        <v>1017</v>
      </c>
    </row>
    <row r="1022" spans="1:7" x14ac:dyDescent="0.25">
      <c r="A1022" s="172">
        <v>1012</v>
      </c>
      <c r="B1022" s="172" t="s">
        <v>1237</v>
      </c>
      <c r="C1022" s="172" t="s">
        <v>2239</v>
      </c>
      <c r="D1022" s="93" t="s">
        <v>1297</v>
      </c>
      <c r="E1022" s="93" t="s">
        <v>1080</v>
      </c>
      <c r="F1022" s="172">
        <v>10</v>
      </c>
      <c r="G1022" s="173" t="s">
        <v>996</v>
      </c>
    </row>
    <row r="1023" spans="1:7" x14ac:dyDescent="0.25">
      <c r="A1023" s="172">
        <v>1013</v>
      </c>
      <c r="B1023" s="172" t="s">
        <v>1237</v>
      </c>
      <c r="C1023" s="172" t="s">
        <v>2240</v>
      </c>
      <c r="D1023" s="93" t="s">
        <v>1297</v>
      </c>
      <c r="E1023" s="93" t="s">
        <v>1078</v>
      </c>
      <c r="F1023" s="172">
        <v>10</v>
      </c>
      <c r="G1023" s="173" t="s">
        <v>1000</v>
      </c>
    </row>
    <row r="1024" spans="1:7" x14ac:dyDescent="0.25">
      <c r="A1024" s="172">
        <v>1014</v>
      </c>
      <c r="B1024" s="172" t="s">
        <v>1237</v>
      </c>
      <c r="C1024" s="172" t="s">
        <v>2241</v>
      </c>
      <c r="D1024" s="93" t="s">
        <v>1440</v>
      </c>
      <c r="E1024" s="93" t="s">
        <v>1068</v>
      </c>
      <c r="F1024" s="172">
        <v>10</v>
      </c>
      <c r="G1024" s="173" t="s">
        <v>1000</v>
      </c>
    </row>
    <row r="1025" spans="1:7" x14ac:dyDescent="0.25">
      <c r="A1025" s="172">
        <v>1015</v>
      </c>
      <c r="B1025" s="172" t="s">
        <v>1237</v>
      </c>
      <c r="C1025" s="172" t="s">
        <v>2242</v>
      </c>
      <c r="D1025" s="93" t="s">
        <v>1440</v>
      </c>
      <c r="E1025" s="93" t="s">
        <v>1041</v>
      </c>
      <c r="F1025" s="172">
        <v>1</v>
      </c>
      <c r="G1025" s="173" t="s">
        <v>1202</v>
      </c>
    </row>
    <row r="1026" spans="1:7" x14ac:dyDescent="0.25">
      <c r="A1026" s="172">
        <v>1016</v>
      </c>
      <c r="B1026" s="172" t="s">
        <v>1237</v>
      </c>
      <c r="C1026" s="172" t="s">
        <v>2243</v>
      </c>
      <c r="D1026" s="93" t="s">
        <v>1440</v>
      </c>
      <c r="E1026" s="93" t="s">
        <v>1016</v>
      </c>
      <c r="F1026" s="172">
        <v>10</v>
      </c>
      <c r="G1026" s="173" t="s">
        <v>1017</v>
      </c>
    </row>
    <row r="1027" spans="1:7" x14ac:dyDescent="0.25">
      <c r="A1027" s="172">
        <v>1017</v>
      </c>
      <c r="B1027" s="172" t="s">
        <v>1237</v>
      </c>
      <c r="C1027" s="172" t="s">
        <v>2244</v>
      </c>
      <c r="D1027" s="93" t="s">
        <v>1440</v>
      </c>
      <c r="E1027" s="93" t="s">
        <v>1229</v>
      </c>
      <c r="F1027" s="172">
        <v>1</v>
      </c>
      <c r="G1027" s="173" t="s">
        <v>1230</v>
      </c>
    </row>
    <row r="1028" spans="1:7" x14ac:dyDescent="0.25">
      <c r="A1028" s="172">
        <v>1018</v>
      </c>
      <c r="B1028" s="172" t="s">
        <v>1237</v>
      </c>
      <c r="C1028" s="172" t="s">
        <v>2245</v>
      </c>
      <c r="D1028" s="93" t="s">
        <v>1254</v>
      </c>
      <c r="E1028" s="93" t="s">
        <v>1152</v>
      </c>
      <c r="F1028" s="172">
        <v>8</v>
      </c>
      <c r="G1028" s="173" t="s">
        <v>1240</v>
      </c>
    </row>
    <row r="1029" spans="1:7" x14ac:dyDescent="0.25">
      <c r="A1029" s="172">
        <v>1019</v>
      </c>
      <c r="B1029" s="172" t="s">
        <v>1237</v>
      </c>
      <c r="C1029" s="172" t="s">
        <v>2246</v>
      </c>
      <c r="D1029" s="93" t="s">
        <v>1254</v>
      </c>
      <c r="E1029" s="93" t="s">
        <v>1049</v>
      </c>
      <c r="F1029" s="172">
        <v>1</v>
      </c>
      <c r="G1029" s="173" t="s">
        <v>1238</v>
      </c>
    </row>
    <row r="1030" spans="1:7" x14ac:dyDescent="0.25">
      <c r="A1030" s="172">
        <v>1020</v>
      </c>
      <c r="B1030" s="172" t="s">
        <v>1237</v>
      </c>
      <c r="C1030" s="172" t="s">
        <v>2247</v>
      </c>
      <c r="D1030" s="93" t="s">
        <v>1254</v>
      </c>
      <c r="E1030" s="93" t="s">
        <v>1241</v>
      </c>
      <c r="F1030" s="172">
        <v>1</v>
      </c>
      <c r="G1030" s="173" t="s">
        <v>996</v>
      </c>
    </row>
    <row r="1031" spans="1:7" x14ac:dyDescent="0.25">
      <c r="A1031" s="172">
        <v>1021</v>
      </c>
      <c r="B1031" s="172" t="s">
        <v>1237</v>
      </c>
      <c r="C1031" s="172" t="s">
        <v>2248</v>
      </c>
      <c r="D1031" s="93" t="s">
        <v>1254</v>
      </c>
      <c r="E1031" s="93" t="s">
        <v>1030</v>
      </c>
      <c r="F1031" s="172">
        <v>30</v>
      </c>
      <c r="G1031" s="173" t="s">
        <v>1242</v>
      </c>
    </row>
    <row r="1032" spans="1:7" x14ac:dyDescent="0.25">
      <c r="A1032" s="172">
        <v>1022</v>
      </c>
      <c r="B1032" s="172" t="s">
        <v>1237</v>
      </c>
      <c r="C1032" s="172" t="s">
        <v>2249</v>
      </c>
      <c r="D1032" s="93" t="s">
        <v>1254</v>
      </c>
      <c r="E1032" s="93" t="s">
        <v>1041</v>
      </c>
      <c r="F1032" s="172">
        <v>1</v>
      </c>
      <c r="G1032" s="173" t="s">
        <v>1235</v>
      </c>
    </row>
    <row r="1033" spans="1:7" x14ac:dyDescent="0.25">
      <c r="A1033" s="172">
        <v>1023</v>
      </c>
      <c r="B1033" s="172" t="s">
        <v>1237</v>
      </c>
      <c r="C1033" s="172" t="s">
        <v>2250</v>
      </c>
      <c r="D1033" s="93" t="s">
        <v>1254</v>
      </c>
      <c r="E1033" s="93" t="s">
        <v>1011</v>
      </c>
      <c r="F1033" s="172">
        <v>36</v>
      </c>
      <c r="G1033" s="173" t="s">
        <v>1165</v>
      </c>
    </row>
    <row r="1034" spans="1:7" x14ac:dyDescent="0.25">
      <c r="A1034" s="172">
        <v>1024</v>
      </c>
      <c r="B1034" s="172" t="s">
        <v>1237</v>
      </c>
      <c r="C1034" s="172" t="s">
        <v>2251</v>
      </c>
      <c r="D1034" s="93" t="s">
        <v>1254</v>
      </c>
      <c r="E1034" s="93" t="s">
        <v>1011</v>
      </c>
      <c r="F1034" s="172">
        <v>54</v>
      </c>
      <c r="G1034" s="173" t="s">
        <v>1076</v>
      </c>
    </row>
    <row r="1035" spans="1:7" x14ac:dyDescent="0.25">
      <c r="A1035" s="172">
        <v>1025</v>
      </c>
      <c r="B1035" s="172" t="s">
        <v>1237</v>
      </c>
      <c r="C1035" s="172" t="s">
        <v>2252</v>
      </c>
      <c r="D1035" s="93" t="s">
        <v>1254</v>
      </c>
      <c r="E1035" s="93" t="s">
        <v>1030</v>
      </c>
      <c r="F1035" s="172">
        <v>10</v>
      </c>
      <c r="G1035" s="173" t="s">
        <v>1172</v>
      </c>
    </row>
    <row r="1036" spans="1:7" x14ac:dyDescent="0.25">
      <c r="A1036" s="172">
        <v>1026</v>
      </c>
      <c r="B1036" s="172" t="s">
        <v>1237</v>
      </c>
      <c r="C1036" s="172" t="s">
        <v>2253</v>
      </c>
      <c r="D1036" s="93" t="s">
        <v>1254</v>
      </c>
      <c r="E1036" s="93" t="s">
        <v>1016</v>
      </c>
      <c r="F1036" s="172">
        <v>10</v>
      </c>
      <c r="G1036" s="173" t="s">
        <v>1017</v>
      </c>
    </row>
    <row r="1037" spans="1:7" x14ac:dyDescent="0.25">
      <c r="A1037" s="172">
        <v>1027</v>
      </c>
      <c r="B1037" s="172" t="s">
        <v>1237</v>
      </c>
      <c r="C1037" s="172" t="s">
        <v>2254</v>
      </c>
      <c r="D1037" s="93" t="s">
        <v>1254</v>
      </c>
      <c r="E1037" s="93" t="s">
        <v>1049</v>
      </c>
      <c r="F1037" s="172">
        <v>1</v>
      </c>
      <c r="G1037" s="173" t="s">
        <v>1238</v>
      </c>
    </row>
    <row r="1038" spans="1:7" x14ac:dyDescent="0.25">
      <c r="A1038" s="172">
        <v>1028</v>
      </c>
      <c r="B1038" s="172" t="s">
        <v>1237</v>
      </c>
      <c r="C1038" s="172" t="s">
        <v>2255</v>
      </c>
      <c r="D1038" s="93" t="s">
        <v>1254</v>
      </c>
      <c r="E1038" s="93" t="s">
        <v>1058</v>
      </c>
      <c r="F1038" s="172">
        <v>1</v>
      </c>
      <c r="G1038" s="173" t="s">
        <v>1207</v>
      </c>
    </row>
    <row r="1039" spans="1:7" x14ac:dyDescent="0.25">
      <c r="A1039" s="172">
        <v>1029</v>
      </c>
      <c r="B1039" s="172" t="s">
        <v>1237</v>
      </c>
      <c r="C1039" s="172" t="s">
        <v>2256</v>
      </c>
      <c r="D1039" s="93" t="s">
        <v>1254</v>
      </c>
      <c r="E1039" s="93" t="s">
        <v>1174</v>
      </c>
      <c r="F1039" s="172">
        <v>1</v>
      </c>
      <c r="G1039" s="173" t="s">
        <v>1175</v>
      </c>
    </row>
    <row r="1040" spans="1:7" x14ac:dyDescent="0.25">
      <c r="A1040" s="172">
        <v>1030</v>
      </c>
      <c r="B1040" s="172" t="s">
        <v>1237</v>
      </c>
      <c r="C1040" s="172" t="s">
        <v>2257</v>
      </c>
      <c r="D1040" s="93" t="s">
        <v>1254</v>
      </c>
      <c r="E1040" s="93" t="s">
        <v>139</v>
      </c>
      <c r="F1040" s="172">
        <v>1</v>
      </c>
      <c r="G1040" s="173" t="s">
        <v>1153</v>
      </c>
    </row>
  </sheetData>
  <mergeCells count="2">
    <mergeCell ref="D7:E7"/>
    <mergeCell ref="D8:E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T316"/>
  <sheetViews>
    <sheetView zoomScale="91" zoomScaleNormal="91" workbookViewId="0">
      <selection activeCell="R6" sqref="R6"/>
    </sheetView>
  </sheetViews>
  <sheetFormatPr defaultRowHeight="15" x14ac:dyDescent="0.25"/>
  <cols>
    <col min="2" max="2" width="18.7109375" customWidth="1"/>
    <col min="3" max="3" width="55.5703125" bestFit="1" customWidth="1"/>
    <col min="4" max="4" width="0" hidden="1" customWidth="1"/>
    <col min="5" max="5" width="14" hidden="1" customWidth="1"/>
    <col min="6" max="6" width="27" hidden="1" customWidth="1"/>
    <col min="7" max="7" width="13.140625" hidden="1" customWidth="1"/>
    <col min="8" max="8" width="18" hidden="1" customWidth="1"/>
    <col min="9" max="9" width="18.42578125" hidden="1" customWidth="1"/>
    <col min="10" max="10" width="13.7109375" hidden="1" customWidth="1"/>
    <col min="11" max="11" width="14.7109375" customWidth="1"/>
    <col min="12" max="14" width="0" hidden="1" customWidth="1"/>
    <col min="15" max="15" width="19" customWidth="1"/>
    <col min="16" max="16" width="21" customWidth="1"/>
    <col min="17" max="17" width="0" hidden="1" customWidth="1"/>
    <col min="18" max="18" width="47.140625" customWidth="1"/>
    <col min="20" max="20" width="17.5703125" customWidth="1"/>
  </cols>
  <sheetData>
    <row r="7" spans="1:20" ht="18.75" x14ac:dyDescent="0.3">
      <c r="J7" s="187" t="s">
        <v>2259</v>
      </c>
      <c r="K7" s="187"/>
      <c r="L7" s="187"/>
      <c r="M7" s="187"/>
      <c r="N7" s="187"/>
      <c r="O7" s="187"/>
    </row>
    <row r="8" spans="1:20" ht="18.75" x14ac:dyDescent="0.3">
      <c r="J8" s="188">
        <v>44682</v>
      </c>
      <c r="K8" s="188"/>
      <c r="L8" s="188"/>
      <c r="M8" s="188"/>
      <c r="N8" s="188"/>
      <c r="O8" s="188"/>
    </row>
    <row r="9" spans="1:20" ht="112.5" customHeight="1" x14ac:dyDescent="0.25">
      <c r="A9" s="171" t="s">
        <v>0</v>
      </c>
      <c r="B9" s="177" t="s">
        <v>2293</v>
      </c>
      <c r="C9" s="1" t="s">
        <v>2294</v>
      </c>
      <c r="D9" s="1" t="s">
        <v>1</v>
      </c>
      <c r="E9" s="1" t="s">
        <v>2</v>
      </c>
      <c r="F9" s="1" t="s">
        <v>975</v>
      </c>
      <c r="G9" s="2" t="s">
        <v>3</v>
      </c>
      <c r="H9" s="3" t="s">
        <v>4</v>
      </c>
      <c r="I9" s="2" t="s">
        <v>5</v>
      </c>
      <c r="J9" s="2" t="s">
        <v>6</v>
      </c>
      <c r="K9" s="2" t="s">
        <v>7</v>
      </c>
      <c r="L9" s="4" t="s">
        <v>8</v>
      </c>
      <c r="M9" s="5" t="s">
        <v>9</v>
      </c>
      <c r="N9" s="4" t="s">
        <v>10</v>
      </c>
      <c r="O9" s="5" t="s">
        <v>11</v>
      </c>
      <c r="P9" s="6" t="s">
        <v>12</v>
      </c>
      <c r="Q9" s="7" t="s">
        <v>13</v>
      </c>
      <c r="R9" s="178" t="s">
        <v>971</v>
      </c>
      <c r="S9" s="170"/>
      <c r="T9" s="170"/>
    </row>
    <row r="10" spans="1:20" ht="18.75" x14ac:dyDescent="0.3">
      <c r="A10" s="8">
        <v>1</v>
      </c>
      <c r="B10" s="9" t="s">
        <v>14</v>
      </c>
      <c r="C10" s="10" t="s">
        <v>15</v>
      </c>
      <c r="D10" s="8">
        <v>100</v>
      </c>
      <c r="E10" s="8" t="s">
        <v>16</v>
      </c>
      <c r="F10" s="8" t="s">
        <v>1244</v>
      </c>
      <c r="G10" s="11">
        <f>VLOOKUP(B10,'[1]MAR 2022'!$A:$D,3,FALSE)</f>
        <v>681.81818181818176</v>
      </c>
      <c r="H10" s="12">
        <f>VLOOKUP(B10,'[1]MAR 2022'!$A:$D,4,FALSE)</f>
        <v>750</v>
      </c>
      <c r="I10" s="13">
        <f>VLOOKUP(B10,'[1]MAR 2022'!$A:$E,5,FALSE)</f>
        <v>900</v>
      </c>
      <c r="J10" s="11">
        <f>ROUNDUP(H10,-2)</f>
        <v>800</v>
      </c>
      <c r="K10" s="11">
        <f>ROUNDUP(I10,-2)</f>
        <v>900</v>
      </c>
      <c r="L10" s="14">
        <f>VLOOKUP(B10,'[2]LP OBAT DAN BMHP ALL APRIL'!$B:$BC,54,FALSE)</f>
        <v>343</v>
      </c>
      <c r="M10" s="15"/>
      <c r="N10" s="16">
        <f t="shared" ref="N10:N73" si="0">L10+M10</f>
        <v>343</v>
      </c>
      <c r="O10" s="17" t="str">
        <f>VLOOKUP(B10,'[1]MAR 2022'!$A:$L,12,FALSE)</f>
        <v>C02806BZ</v>
      </c>
      <c r="P10" s="18">
        <f>VLOOKUP(B10,'[1]MAR 2022'!$A:$K,11,FALSE)</f>
        <v>45323</v>
      </c>
      <c r="Q10" s="11" t="str">
        <f>VLOOKUP(B10,'[1]MAR 2022'!$A:$G,7,FALSE)</f>
        <v>KP03/10</v>
      </c>
      <c r="R10" s="19" t="str">
        <f>VLOOKUP(B10,'[1]MAR 2022'!$A:$I,9,FALSE)</f>
        <v>PT KUDAMAS JAYA MAKMUR SENTOSA</v>
      </c>
    </row>
    <row r="11" spans="1:20" ht="18.75" x14ac:dyDescent="0.3">
      <c r="A11" s="8">
        <v>2</v>
      </c>
      <c r="B11" s="20" t="s">
        <v>17</v>
      </c>
      <c r="C11" s="21" t="s">
        <v>18</v>
      </c>
      <c r="D11" s="22">
        <v>100</v>
      </c>
      <c r="E11" s="17" t="s">
        <v>19</v>
      </c>
      <c r="F11" s="8" t="s">
        <v>1244</v>
      </c>
      <c r="G11" s="11">
        <v>518.16</v>
      </c>
      <c r="H11" s="12">
        <v>569.976</v>
      </c>
      <c r="I11" s="13">
        <v>683.97119999999995</v>
      </c>
      <c r="J11" s="11">
        <v>600</v>
      </c>
      <c r="K11" s="11">
        <v>700</v>
      </c>
      <c r="L11" s="14">
        <f>VLOOKUP(B11,'[2]LP OBAT DAN BMHP ALL APRIL'!$B:$BC,54,FALSE)</f>
        <v>60</v>
      </c>
      <c r="M11" s="15"/>
      <c r="N11" s="16">
        <f t="shared" si="0"/>
        <v>60</v>
      </c>
      <c r="O11" s="17" t="s">
        <v>20</v>
      </c>
      <c r="P11" s="18">
        <v>45139</v>
      </c>
      <c r="Q11" s="18" t="s">
        <v>21</v>
      </c>
      <c r="R11" s="23" t="s">
        <v>22</v>
      </c>
    </row>
    <row r="12" spans="1:20" ht="18.75" x14ac:dyDescent="0.3">
      <c r="A12" s="8">
        <v>3</v>
      </c>
      <c r="B12" s="20" t="s">
        <v>23</v>
      </c>
      <c r="C12" s="21" t="s">
        <v>24</v>
      </c>
      <c r="D12" s="22">
        <v>100</v>
      </c>
      <c r="E12" s="17" t="s">
        <v>19</v>
      </c>
      <c r="F12" s="8" t="s">
        <v>1244</v>
      </c>
      <c r="G12" s="11">
        <f>VLOOKUP(B12,'[1]MEI 2022'!$A:$C,3,FALSE)</f>
        <v>509.04</v>
      </c>
      <c r="H12" s="24">
        <f>VLOOKUP(B12,'[1]MEI 2022'!$A:$D,4,FALSE)</f>
        <v>559.94400000000007</v>
      </c>
      <c r="I12" s="13">
        <f>VLOOKUP(B12,'[1]MEI 2022'!$A:$E,5,FALSE)</f>
        <v>671.93280000000004</v>
      </c>
      <c r="J12" s="11">
        <f t="shared" ref="J12:K14" si="1">ROUNDUP(H12,-2)</f>
        <v>600</v>
      </c>
      <c r="K12" s="11">
        <f t="shared" si="1"/>
        <v>700</v>
      </c>
      <c r="L12" s="14"/>
      <c r="M12" s="15">
        <f>VLOOKUP(B12,'[1]MEI 2022'!$A:$B,2,FALSE)</f>
        <v>100</v>
      </c>
      <c r="N12" s="16">
        <f t="shared" si="0"/>
        <v>100</v>
      </c>
      <c r="O12" s="11" t="str">
        <f>VLOOKUP(B12,'[1]MEI 2022'!$A:$L,12,FALSE)</f>
        <v>HTACVE22045</v>
      </c>
      <c r="P12" s="18">
        <f>VLOOKUP(B12,'[1]MEI 2022'!$A:$K,11,FALSE)</f>
        <v>45352</v>
      </c>
      <c r="Q12" s="18" t="str">
        <f>VLOOKUP(B12,'[1]MEI 2022'!$A:$G,7,FALSE)</f>
        <v>KP05/7</v>
      </c>
      <c r="R12" s="23" t="str">
        <f>VLOOKUP(B12,'[1]MEI 2022'!$A:$I,9,FALSE)</f>
        <v>PT PLANET EXCELENCIA PHARMACY</v>
      </c>
    </row>
    <row r="13" spans="1:20" ht="18.75" x14ac:dyDescent="0.3">
      <c r="A13" s="8">
        <v>4</v>
      </c>
      <c r="B13" s="25" t="s">
        <v>25</v>
      </c>
      <c r="C13" s="21" t="s">
        <v>26</v>
      </c>
      <c r="D13" s="22">
        <v>1</v>
      </c>
      <c r="E13" s="17" t="s">
        <v>27</v>
      </c>
      <c r="F13" s="8" t="s">
        <v>1244</v>
      </c>
      <c r="G13" s="11">
        <f>VLOOKUP(B13,'[1]MAR 2022'!$A:$C,3,FALSE)</f>
        <v>4363.5515000000005</v>
      </c>
      <c r="H13" s="12">
        <f>VLOOKUP(B13,'[1]MAR 2022'!$A:$D,4,FALSE)</f>
        <v>4799.9066500000008</v>
      </c>
      <c r="I13" s="13">
        <f>VLOOKUP(B13,'[1]MAR 2022'!$A:$E,5,FALSE)</f>
        <v>5759.8879800000004</v>
      </c>
      <c r="J13" s="11">
        <f t="shared" si="1"/>
        <v>4800</v>
      </c>
      <c r="K13" s="11">
        <f t="shared" si="1"/>
        <v>5800</v>
      </c>
      <c r="L13" s="14">
        <f>VLOOKUP(B13,'[2]LP OBAT DAN BMHP ALL APRIL'!$B:$BC,54,FALSE)</f>
        <v>10</v>
      </c>
      <c r="M13" s="15"/>
      <c r="N13" s="16">
        <f t="shared" si="0"/>
        <v>10</v>
      </c>
      <c r="O13" s="17" t="str">
        <f>VLOOKUP(B13,'[1]MAR 2022'!$A:$L,12,FALSE)</f>
        <v>1419</v>
      </c>
      <c r="P13" s="18">
        <f>VLOOKUP(B13,'[1]MAR 2022'!$A:$K,11,FALSE)</f>
        <v>45627</v>
      </c>
      <c r="Q13" s="11" t="str">
        <f>VLOOKUP(B13,'[1]MAR 2022'!$A:$G,7,FALSE)</f>
        <v>KP03/6</v>
      </c>
      <c r="R13" s="19" t="str">
        <f>VLOOKUP(B13,'[1]MAR 2022'!$A:$I,9,FALSE)</f>
        <v>PT SINGGASANA WITRA SURYAMAS</v>
      </c>
    </row>
    <row r="14" spans="1:20" ht="18.75" x14ac:dyDescent="0.3">
      <c r="A14" s="8">
        <v>5</v>
      </c>
      <c r="B14" s="20" t="s">
        <v>28</v>
      </c>
      <c r="C14" s="21" t="s">
        <v>29</v>
      </c>
      <c r="D14" s="22">
        <v>100</v>
      </c>
      <c r="E14" s="17" t="s">
        <v>30</v>
      </c>
      <c r="F14" s="8" t="s">
        <v>1244</v>
      </c>
      <c r="G14" s="11">
        <f>VLOOKUP(B14,'[3]JAN 2022'!$A:$C,3,FALSE)</f>
        <v>163.63999999999999</v>
      </c>
      <c r="H14" s="24">
        <f>VLOOKUP(B14,'[3]JAN 2022'!$A:$D,4,FALSE)</f>
        <v>180.00399999999999</v>
      </c>
      <c r="I14" s="13">
        <f>VLOOKUP(B14,'[3]JAN 2022'!$A:$E,5,FALSE)</f>
        <v>216.00479999999999</v>
      </c>
      <c r="J14" s="11">
        <f t="shared" si="1"/>
        <v>200</v>
      </c>
      <c r="K14" s="11">
        <f t="shared" si="1"/>
        <v>300</v>
      </c>
      <c r="L14" s="14">
        <f>VLOOKUP(B14,'[2]LP OBAT DAN BMHP ALL APRIL'!$B:$BC,54,FALSE)</f>
        <v>6</v>
      </c>
      <c r="M14" s="15"/>
      <c r="N14" s="16">
        <f t="shared" si="0"/>
        <v>6</v>
      </c>
      <c r="O14" s="11" t="str">
        <f>VLOOKUP(B14,'[3]JAN 2022'!$A:$L,12,FALSE)</f>
        <v>HTALOC16013</v>
      </c>
      <c r="P14" s="18">
        <f>VLOOKUP(B14,'[3]JAN 2022'!$A:$K,11,FALSE)</f>
        <v>45261</v>
      </c>
      <c r="Q14" s="18" t="str">
        <f>VLOOKUP(B14,'[3]JAN 2022'!$A:$G,7,FALSE)</f>
        <v>KP01/01</v>
      </c>
      <c r="R14" s="23" t="str">
        <f>VLOOKUP(B14,'[3]JAN 2022'!$A:$I,9,FALSE)</f>
        <v>PT ENSEVAL PUTERA MEGATRADING</v>
      </c>
    </row>
    <row r="15" spans="1:20" ht="18.75" x14ac:dyDescent="0.3">
      <c r="A15" s="8">
        <v>6</v>
      </c>
      <c r="B15" s="20" t="s">
        <v>31</v>
      </c>
      <c r="C15" s="21" t="s">
        <v>32</v>
      </c>
      <c r="D15" s="22">
        <v>100</v>
      </c>
      <c r="E15" s="17" t="s">
        <v>30</v>
      </c>
      <c r="F15" s="8" t="s">
        <v>1244</v>
      </c>
      <c r="G15" s="11">
        <v>164</v>
      </c>
      <c r="H15" s="24" t="e">
        <f>VLOOKUP(B15,'[3]JAN 2022'!$A:$D,4,FALSE)</f>
        <v>#N/A</v>
      </c>
      <c r="I15" s="13" t="e">
        <f>VLOOKUP(B15,'[3]JAN 2022'!$A:$E,5,FALSE)</f>
        <v>#N/A</v>
      </c>
      <c r="J15" s="11">
        <v>200</v>
      </c>
      <c r="K15" s="11">
        <v>300</v>
      </c>
      <c r="L15" s="14">
        <f>VLOOKUP(B15,'[2]LP OBAT DAN BMHP ALL APRIL'!$B:$BC,54,FALSE)</f>
        <v>100</v>
      </c>
      <c r="M15" s="15"/>
      <c r="N15" s="16">
        <f t="shared" si="0"/>
        <v>100</v>
      </c>
      <c r="O15" s="11" t="s">
        <v>33</v>
      </c>
      <c r="P15" s="18">
        <v>45139</v>
      </c>
      <c r="Q15" s="18"/>
      <c r="R15" s="19" t="s">
        <v>22</v>
      </c>
    </row>
    <row r="16" spans="1:20" ht="18.75" x14ac:dyDescent="0.3">
      <c r="A16" s="8">
        <v>7</v>
      </c>
      <c r="B16" s="20" t="s">
        <v>34</v>
      </c>
      <c r="C16" s="21" t="s">
        <v>35</v>
      </c>
      <c r="D16" s="22">
        <v>100</v>
      </c>
      <c r="E16" s="17" t="s">
        <v>30</v>
      </c>
      <c r="F16" s="8" t="s">
        <v>1244</v>
      </c>
      <c r="G16" s="11">
        <f>VLOOKUP(B16,'[1]APR 2022'!$A:$C,3,FALSE)</f>
        <v>163.63999999999999</v>
      </c>
      <c r="H16" s="12">
        <f>VLOOKUP(B16,'[1]APR 2022'!$A:$D,4,FALSE)</f>
        <v>180.00399999999999</v>
      </c>
      <c r="I16" s="13">
        <f>VLOOKUP(B16,'[1]APR 2022'!$A:$E,5,FALSE)</f>
        <v>216.00479999999999</v>
      </c>
      <c r="J16" s="11">
        <f t="shared" ref="J16:K18" si="2">ROUNDUP(H16,-2)</f>
        <v>200</v>
      </c>
      <c r="K16" s="11">
        <f t="shared" si="2"/>
        <v>300</v>
      </c>
      <c r="L16" s="14">
        <f>VLOOKUP(B16,'[2]LP OBAT DAN BMHP ALL APRIL'!$B:$BC,54,FALSE)</f>
        <v>100</v>
      </c>
      <c r="M16" s="15"/>
      <c r="N16" s="26">
        <f t="shared" si="0"/>
        <v>100</v>
      </c>
      <c r="O16" s="17" t="str">
        <f>VLOOKUP(B16,'[1]APR 2022'!$A:$L,12,FALSE)</f>
        <v>HTALOC21035</v>
      </c>
      <c r="P16" s="18">
        <f>VLOOKUP(B16,'[1]APR 2022'!$A:$K,11,FALSE)</f>
        <v>45323</v>
      </c>
      <c r="Q16" s="11" t="str">
        <f>VLOOKUP(B16,'[1]APR 2022'!$A:$G,7,FALSE)</f>
        <v>KP04/3</v>
      </c>
      <c r="R16" s="19" t="str">
        <f>VLOOKUP(B16,'[1]APR 2022'!$A:$I,9,FALSE)</f>
        <v>PT Enseval Putera Megatrading</v>
      </c>
    </row>
    <row r="17" spans="1:18" ht="18.75" x14ac:dyDescent="0.3">
      <c r="A17" s="8">
        <v>8</v>
      </c>
      <c r="B17" s="20" t="s">
        <v>36</v>
      </c>
      <c r="C17" s="21" t="s">
        <v>37</v>
      </c>
      <c r="D17" s="22">
        <v>100</v>
      </c>
      <c r="E17" s="17" t="s">
        <v>30</v>
      </c>
      <c r="F17" s="8" t="s">
        <v>1244</v>
      </c>
      <c r="G17" s="11">
        <f>VLOOKUP(B17,'[1]MEI 2022'!$A:$C,3,FALSE)</f>
        <v>156.36363636363635</v>
      </c>
      <c r="H17" s="24">
        <f>VLOOKUP(B17,'[1]MEI 2022'!$A:$D,4,FALSE)</f>
        <v>172</v>
      </c>
      <c r="I17" s="13">
        <f>VLOOKUP(B17,'[1]MEI 2022'!$A:$E,5,FALSE)</f>
        <v>206.4</v>
      </c>
      <c r="J17" s="11">
        <f t="shared" si="2"/>
        <v>200</v>
      </c>
      <c r="K17" s="11">
        <f t="shared" si="2"/>
        <v>300</v>
      </c>
      <c r="L17" s="14"/>
      <c r="M17" s="15">
        <f>VLOOKUP(B17,'[1]MEI 2022'!$A:$B,2,FALSE)</f>
        <v>100</v>
      </c>
      <c r="N17" s="16">
        <f t="shared" si="0"/>
        <v>100</v>
      </c>
      <c r="O17" s="11" t="str">
        <f>VLOOKUP(B17,'[1]MEI 2022'!$A:$L,12,FALSE)</f>
        <v>HTALOC21036</v>
      </c>
      <c r="P17" s="18">
        <f>VLOOKUP(B17,'[1]MEI 2022'!$A:$K,11,FALSE)</f>
        <v>45323</v>
      </c>
      <c r="Q17" s="18" t="str">
        <f>VLOOKUP(B17,'[1]MEI 2022'!$A:$G,7,FALSE)</f>
        <v>KP05/2</v>
      </c>
      <c r="R17" s="23" t="str">
        <f>VLOOKUP(B17,'[1]MEI 2022'!$A:$I,9,FALSE)</f>
        <v>PT KUDAMAS JAYA MAKMUR SENTOSA</v>
      </c>
    </row>
    <row r="18" spans="1:18" ht="18.75" x14ac:dyDescent="0.3">
      <c r="A18" s="8">
        <v>9</v>
      </c>
      <c r="B18" s="20" t="s">
        <v>38</v>
      </c>
      <c r="C18" s="21" t="s">
        <v>39</v>
      </c>
      <c r="D18" s="22">
        <v>100</v>
      </c>
      <c r="E18" s="17" t="s">
        <v>30</v>
      </c>
      <c r="F18" s="8" t="s">
        <v>1244</v>
      </c>
      <c r="G18" s="11">
        <f>VLOOKUP(B18,'[1]MEI 2022'!$A:$C,3,FALSE)</f>
        <v>156.36363636363635</v>
      </c>
      <c r="H18" s="24">
        <f>VLOOKUP(B18,'[1]MEI 2022'!$A:$D,4,FALSE)</f>
        <v>172</v>
      </c>
      <c r="I18" s="13">
        <f>VLOOKUP(B18,'[1]MEI 2022'!$A:$E,5,FALSE)</f>
        <v>206.4</v>
      </c>
      <c r="J18" s="11">
        <f t="shared" si="2"/>
        <v>200</v>
      </c>
      <c r="K18" s="11">
        <f t="shared" si="2"/>
        <v>300</v>
      </c>
      <c r="L18" s="14"/>
      <c r="M18" s="15">
        <f>VLOOKUP(B18,'[1]MEI 2022'!$A:$B,2,FALSE)</f>
        <v>100</v>
      </c>
      <c r="N18" s="16">
        <f t="shared" si="0"/>
        <v>100</v>
      </c>
      <c r="O18" s="11" t="str">
        <f>VLOOKUP(B18,'[1]MEI 2022'!$A:$L,12,FALSE)</f>
        <v>HTALOC21039</v>
      </c>
      <c r="P18" s="18">
        <f>VLOOKUP(B18,'[1]MEI 2022'!$A:$K,11,FALSE)</f>
        <v>45323</v>
      </c>
      <c r="Q18" s="18" t="str">
        <f>VLOOKUP(B18,'[1]MEI 2022'!$A:$G,7,FALSE)</f>
        <v>KP05/10</v>
      </c>
      <c r="R18" s="23" t="str">
        <f>VLOOKUP(B18,'[1]MEI 2022'!$A:$I,9,FALSE)</f>
        <v>PT KUDAMAS JAYA MAKMUR SENTOSA</v>
      </c>
    </row>
    <row r="19" spans="1:18" ht="18.75" x14ac:dyDescent="0.3">
      <c r="A19" s="8">
        <v>10</v>
      </c>
      <c r="B19" s="20" t="s">
        <v>40</v>
      </c>
      <c r="C19" s="21" t="s">
        <v>41</v>
      </c>
      <c r="D19" s="17">
        <v>100</v>
      </c>
      <c r="E19" s="17" t="s">
        <v>30</v>
      </c>
      <c r="F19" s="8" t="s">
        <v>1244</v>
      </c>
      <c r="G19" s="11">
        <v>156</v>
      </c>
      <c r="H19" s="24"/>
      <c r="I19" s="13"/>
      <c r="J19" s="11">
        <v>200</v>
      </c>
      <c r="K19" s="11">
        <v>300</v>
      </c>
      <c r="L19" s="14">
        <f>VLOOKUP(B19,'[2]LP OBAT DAN BMHP ALL APRIL'!$B:$BC,54,FALSE)</f>
        <v>115</v>
      </c>
      <c r="M19" s="15"/>
      <c r="N19" s="16">
        <f t="shared" si="0"/>
        <v>115</v>
      </c>
      <c r="O19" s="11" t="s">
        <v>42</v>
      </c>
      <c r="P19" s="18">
        <v>45261</v>
      </c>
      <c r="Q19" s="18"/>
      <c r="R19" s="23" t="s">
        <v>22</v>
      </c>
    </row>
    <row r="20" spans="1:18" ht="18.75" x14ac:dyDescent="0.3">
      <c r="A20" s="8">
        <v>11</v>
      </c>
      <c r="B20" s="20" t="s">
        <v>43</v>
      </c>
      <c r="C20" s="21" t="s">
        <v>44</v>
      </c>
      <c r="D20" s="17">
        <v>100</v>
      </c>
      <c r="E20" s="17" t="s">
        <v>30</v>
      </c>
      <c r="F20" s="8" t="s">
        <v>1244</v>
      </c>
      <c r="G20" s="11">
        <f>VLOOKUP(B20,'[1]MEI 2022'!$A:$C,3,FALSE)</f>
        <v>369.39</v>
      </c>
      <c r="H20" s="24">
        <f>VLOOKUP(B20,'[1]MEI 2022'!$A:$D,4,FALSE)</f>
        <v>406.32900000000001</v>
      </c>
      <c r="I20" s="13">
        <f>VLOOKUP(B20,'[1]MEI 2022'!$A:$E,5,FALSE)</f>
        <v>487.59479999999996</v>
      </c>
      <c r="J20" s="11">
        <f>ROUNDUP(H20,-2)</f>
        <v>500</v>
      </c>
      <c r="K20" s="11">
        <f>ROUNDUP(I20,-2)</f>
        <v>500</v>
      </c>
      <c r="L20" s="14"/>
      <c r="M20" s="15">
        <f>VLOOKUP(B20,'[1]MEI 2022'!$A:$B,2,FALSE)</f>
        <v>200</v>
      </c>
      <c r="N20" s="16">
        <f t="shared" si="0"/>
        <v>200</v>
      </c>
      <c r="O20" s="11" t="str">
        <f>VLOOKUP(B20,'[1]MEI 2022'!$A:$L,12,FALSE)</f>
        <v>HTALOD21032</v>
      </c>
      <c r="P20" s="18">
        <f>VLOOKUP(B20,'[1]MEI 2022'!$A:$K,11,FALSE)</f>
        <v>45292</v>
      </c>
      <c r="Q20" s="18" t="str">
        <f>VLOOKUP(B20,'[1]MEI 2022'!$A:$G,7,FALSE)</f>
        <v>KP05/7</v>
      </c>
      <c r="R20" s="23" t="str">
        <f>VLOOKUP(B20,'[1]MEI 2022'!$A:$I,9,FALSE)</f>
        <v>PT PLANET EXCELENCIA PHARMACY</v>
      </c>
    </row>
    <row r="21" spans="1:18" ht="18.75" x14ac:dyDescent="0.3">
      <c r="A21" s="8">
        <v>12</v>
      </c>
      <c r="B21" s="27" t="s">
        <v>45</v>
      </c>
      <c r="C21" s="28" t="s">
        <v>46</v>
      </c>
      <c r="D21" s="17">
        <v>100</v>
      </c>
      <c r="E21" s="17" t="s">
        <v>47</v>
      </c>
      <c r="F21" s="17" t="s">
        <v>1245</v>
      </c>
      <c r="G21" s="11">
        <v>1284</v>
      </c>
      <c r="H21" s="24"/>
      <c r="I21" s="13"/>
      <c r="J21" s="11">
        <v>1500</v>
      </c>
      <c r="K21" s="11">
        <v>1700</v>
      </c>
      <c r="L21" s="14">
        <f>VLOOKUP(B21,'[2]LP OBAT DAN BMHP ALL APRIL'!$B:$BC,54,FALSE)</f>
        <v>20</v>
      </c>
      <c r="M21" s="15"/>
      <c r="N21" s="16">
        <f t="shared" si="0"/>
        <v>20</v>
      </c>
      <c r="O21" s="11" t="s">
        <v>48</v>
      </c>
      <c r="P21" s="18">
        <v>45597</v>
      </c>
      <c r="Q21" s="18"/>
      <c r="R21" s="23" t="s">
        <v>175</v>
      </c>
    </row>
    <row r="22" spans="1:18" ht="18.75" x14ac:dyDescent="0.3">
      <c r="A22" s="8">
        <v>13</v>
      </c>
      <c r="B22" s="27" t="s">
        <v>49</v>
      </c>
      <c r="C22" s="28" t="s">
        <v>50</v>
      </c>
      <c r="D22" s="17">
        <v>100</v>
      </c>
      <c r="E22" s="17" t="s">
        <v>47</v>
      </c>
      <c r="F22" s="17" t="s">
        <v>1245</v>
      </c>
      <c r="G22" s="11">
        <f>VLOOKUP(B22,'[1]APR 2022'!$A:$C,3,FALSE)</f>
        <v>1283.52</v>
      </c>
      <c r="H22" s="12">
        <f>VLOOKUP(B22,'[1]APR 2022'!$A:$D,4,FALSE)</f>
        <v>1411.8720000000001</v>
      </c>
      <c r="I22" s="13">
        <f>VLOOKUP(B22,'[1]APR 2022'!$A:$E,5,FALSE)</f>
        <v>1694.2464</v>
      </c>
      <c r="J22" s="11">
        <f>ROUNDUP(H22,-2)</f>
        <v>1500</v>
      </c>
      <c r="K22" s="11">
        <f>ROUNDUP(I22,-2)</f>
        <v>1700</v>
      </c>
      <c r="L22" s="14">
        <f>VLOOKUP(B22,'[2]LP OBAT DAN BMHP ALL APRIL'!$B:$BC,54,FALSE)</f>
        <v>100</v>
      </c>
      <c r="M22" s="15"/>
      <c r="N22" s="26">
        <f t="shared" si="0"/>
        <v>100</v>
      </c>
      <c r="O22" s="17" t="str">
        <f>VLOOKUP(B22,'[1]APR 2022'!$A:$L,12,FALSE)</f>
        <v>193MA01</v>
      </c>
      <c r="P22" s="18">
        <f>VLOOKUP(B22,'[1]APR 2022'!$A:$K,11,FALSE)</f>
        <v>45597</v>
      </c>
      <c r="Q22" s="11" t="str">
        <f>VLOOKUP(B22,'[1]APR 2022'!$A:$G,7,FALSE)</f>
        <v>KP04/2</v>
      </c>
      <c r="R22" s="19" t="str">
        <f>VLOOKUP(B22,'[1]APR 2022'!$A:$I,9,FALSE)</f>
        <v>PT SINGGASANA WITRA SURYAMAS</v>
      </c>
    </row>
    <row r="23" spans="1:18" ht="18.75" x14ac:dyDescent="0.3">
      <c r="A23" s="8">
        <v>14</v>
      </c>
      <c r="B23" s="20" t="s">
        <v>51</v>
      </c>
      <c r="C23" s="21" t="s">
        <v>52</v>
      </c>
      <c r="D23" s="22">
        <v>1</v>
      </c>
      <c r="E23" s="17" t="s">
        <v>53</v>
      </c>
      <c r="F23" s="8" t="s">
        <v>1244</v>
      </c>
      <c r="G23" s="11">
        <v>4373.72</v>
      </c>
      <c r="H23" s="29">
        <v>4811.0920000000006</v>
      </c>
      <c r="I23" s="13">
        <v>5773.3104000000003</v>
      </c>
      <c r="J23" s="11">
        <v>4900</v>
      </c>
      <c r="K23" s="11">
        <v>5800</v>
      </c>
      <c r="L23" s="14">
        <f>VLOOKUP(B23,'[2]LP OBAT DAN BMHP ALL APRIL'!$B:$BC,54,FALSE)</f>
        <v>10</v>
      </c>
      <c r="M23" s="15"/>
      <c r="N23" s="16">
        <f t="shared" si="0"/>
        <v>10</v>
      </c>
      <c r="O23" s="30" t="s">
        <v>54</v>
      </c>
      <c r="P23" s="31">
        <v>44748</v>
      </c>
      <c r="Q23" s="32" t="s">
        <v>55</v>
      </c>
      <c r="R23" s="33" t="s">
        <v>56</v>
      </c>
    </row>
    <row r="24" spans="1:18" ht="18.75" x14ac:dyDescent="0.3">
      <c r="A24" s="8">
        <v>15</v>
      </c>
      <c r="B24" s="25" t="s">
        <v>57</v>
      </c>
      <c r="C24" s="34" t="s">
        <v>58</v>
      </c>
      <c r="D24" s="22">
        <v>100</v>
      </c>
      <c r="E24" s="17" t="s">
        <v>30</v>
      </c>
      <c r="F24" s="8" t="s">
        <v>1244</v>
      </c>
      <c r="G24" s="11">
        <f>VLOOKUP(B24,'[1]APR 2022'!$A:$C,3,FALSE)</f>
        <v>220</v>
      </c>
      <c r="H24" s="24">
        <f>VLOOKUP(B24,'[1]APR 2022'!$A:$D,4,FALSE)</f>
        <v>242.00000000000003</v>
      </c>
      <c r="I24" s="13">
        <f>VLOOKUP(B24,'[1]APR 2022'!$A:$E,5,FALSE)</f>
        <v>290.40000000000003</v>
      </c>
      <c r="J24" s="11">
        <f>ROUNDUP(H24,-2)</f>
        <v>300</v>
      </c>
      <c r="K24" s="11">
        <f>ROUNDUP(I24,-2)</f>
        <v>300</v>
      </c>
      <c r="L24" s="14">
        <f>VLOOKUP(B24,'[2]LP OBAT DAN BMHP ALL APRIL'!$B:$BC,54,FALSE)</f>
        <v>391</v>
      </c>
      <c r="M24" s="15"/>
      <c r="N24" s="16">
        <f t="shared" si="0"/>
        <v>391</v>
      </c>
      <c r="O24" s="11" t="str">
        <f>VLOOKUP(B24,'[1]APR 2022'!$A:$L,12,FALSE)</f>
        <v>0962IJ0030</v>
      </c>
      <c r="P24" s="18">
        <f>VLOOKUP(B24,'[1]APR 2022'!$A:$K,11,FALSE)</f>
        <v>46296</v>
      </c>
      <c r="Q24" s="18" t="str">
        <f>VLOOKUP(B24,'[1]APR 2022'!$A:$G,7,FALSE)</f>
        <v>KP04/5</v>
      </c>
      <c r="R24" s="23" t="str">
        <f>VLOOKUP(B24,'[1]APR 2022'!$A:$I,9,FALSE)</f>
        <v>PT PENTA VALENT</v>
      </c>
    </row>
    <row r="25" spans="1:18" ht="18.75" x14ac:dyDescent="0.3">
      <c r="A25" s="8">
        <v>16</v>
      </c>
      <c r="B25" s="25" t="s">
        <v>59</v>
      </c>
      <c r="C25" s="34" t="s">
        <v>60</v>
      </c>
      <c r="D25" s="22">
        <v>100</v>
      </c>
      <c r="E25" s="17" t="s">
        <v>30</v>
      </c>
      <c r="F25" s="8" t="s">
        <v>1244</v>
      </c>
      <c r="G25" s="11">
        <f>VLOOKUP(B25,'[1]MAR 2022'!$A:$C,3,FALSE)</f>
        <v>140</v>
      </c>
      <c r="H25" s="12">
        <f>VLOOKUP(B25,'[1]MAR 2022'!$A:$D,4,FALSE)</f>
        <v>154</v>
      </c>
      <c r="I25" s="13">
        <f>VLOOKUP(B25,'[1]MAR 2022'!$A:$E,5,FALSE)</f>
        <v>184.79999999999998</v>
      </c>
      <c r="J25" s="11">
        <f>ROUNDUP(H25,-2)</f>
        <v>200</v>
      </c>
      <c r="K25" s="11">
        <f>ROUNDUP(I25,-2)</f>
        <v>200</v>
      </c>
      <c r="L25" s="14">
        <f>VLOOKUP(B25,'[2]LP OBAT DAN BMHP ALL APRIL'!$B:$BC,54,FALSE)</f>
        <v>0</v>
      </c>
      <c r="M25" s="15"/>
      <c r="N25" s="16">
        <f t="shared" si="0"/>
        <v>0</v>
      </c>
      <c r="O25" s="17" t="str">
        <f>VLOOKUP(B25,'[1]MAR 2022'!$A:$L,12,FALSE)</f>
        <v>09621I0110</v>
      </c>
      <c r="P25" s="18">
        <f>VLOOKUP(B25,'[1]MAR 2022'!$A:$K,11,FALSE)</f>
        <v>46266</v>
      </c>
      <c r="Q25" s="11" t="str">
        <f>VLOOKUP(B25,'[1]MAR 2022'!$A:$G,7,FALSE)</f>
        <v>KP03/5</v>
      </c>
      <c r="R25" s="19" t="str">
        <f>VLOOKUP(B25,'[1]MAR 2022'!$A:$I,9,FALSE)</f>
        <v>PT PENTA VALENT</v>
      </c>
    </row>
    <row r="26" spans="1:18" ht="18.75" x14ac:dyDescent="0.3">
      <c r="A26" s="8">
        <v>17</v>
      </c>
      <c r="B26" s="20" t="s">
        <v>61</v>
      </c>
      <c r="C26" s="21" t="s">
        <v>62</v>
      </c>
      <c r="D26" s="17">
        <v>100</v>
      </c>
      <c r="E26" s="17" t="s">
        <v>30</v>
      </c>
      <c r="F26" s="8" t="s">
        <v>1244</v>
      </c>
      <c r="G26" s="11">
        <v>188.63636363636363</v>
      </c>
      <c r="H26" s="12">
        <v>207.5</v>
      </c>
      <c r="I26" s="13">
        <v>249</v>
      </c>
      <c r="J26" s="11">
        <v>300</v>
      </c>
      <c r="K26" s="11">
        <v>300</v>
      </c>
      <c r="L26" s="14">
        <f>VLOOKUP(B26,'[2]LP OBAT DAN BMHP ALL APRIL'!$B:$BC,54,FALSE)</f>
        <v>0</v>
      </c>
      <c r="M26" s="15"/>
      <c r="N26" s="16">
        <f t="shared" si="0"/>
        <v>0</v>
      </c>
      <c r="O26" s="17" t="s">
        <v>63</v>
      </c>
      <c r="P26" s="18">
        <v>45170</v>
      </c>
      <c r="Q26" s="11" t="s">
        <v>64</v>
      </c>
      <c r="R26" s="19" t="s">
        <v>65</v>
      </c>
    </row>
    <row r="27" spans="1:18" ht="18.75" x14ac:dyDescent="0.3">
      <c r="A27" s="8">
        <v>18</v>
      </c>
      <c r="B27" s="20" t="s">
        <v>66</v>
      </c>
      <c r="C27" s="21" t="s">
        <v>67</v>
      </c>
      <c r="D27" s="17">
        <v>100</v>
      </c>
      <c r="E27" s="17" t="s">
        <v>30</v>
      </c>
      <c r="F27" s="8" t="s">
        <v>1244</v>
      </c>
      <c r="G27" s="11">
        <v>188.63636363636363</v>
      </c>
      <c r="H27" s="12">
        <v>207.5</v>
      </c>
      <c r="I27" s="13">
        <v>249</v>
      </c>
      <c r="J27" s="11">
        <v>300</v>
      </c>
      <c r="K27" s="11">
        <v>300</v>
      </c>
      <c r="L27" s="14">
        <f>VLOOKUP(B27,'[2]LP OBAT DAN BMHP ALL APRIL'!$B:$BC,54,FALSE)</f>
        <v>0</v>
      </c>
      <c r="M27" s="15"/>
      <c r="N27" s="16">
        <f t="shared" si="0"/>
        <v>0</v>
      </c>
      <c r="O27" s="17" t="s">
        <v>68</v>
      </c>
      <c r="P27" s="18">
        <v>45170</v>
      </c>
      <c r="Q27" s="11" t="s">
        <v>64</v>
      </c>
      <c r="R27" s="19" t="s">
        <v>65</v>
      </c>
    </row>
    <row r="28" spans="1:18" ht="18.75" x14ac:dyDescent="0.3">
      <c r="A28" s="8">
        <v>19</v>
      </c>
      <c r="B28" s="20" t="s">
        <v>69</v>
      </c>
      <c r="C28" s="21" t="s">
        <v>70</v>
      </c>
      <c r="D28" s="17">
        <v>100</v>
      </c>
      <c r="E28" s="17" t="s">
        <v>30</v>
      </c>
      <c r="F28" s="8" t="s">
        <v>1244</v>
      </c>
      <c r="G28" s="11">
        <f>VLOOKUP(B28,'[1]APR 2022'!$A:$C,3,FALSE)</f>
        <v>236.34420000000003</v>
      </c>
      <c r="H28" s="12">
        <f>VLOOKUP(B28,'[1]APR 2022'!$A:$D,4,FALSE)</f>
        <v>259.97862000000003</v>
      </c>
      <c r="I28" s="13">
        <f>VLOOKUP(B28,'[1]APR 2022'!$A:$E,5,FALSE)</f>
        <v>311.97434400000003</v>
      </c>
      <c r="J28" s="11">
        <f t="shared" ref="J28:K33" si="3">ROUNDUP(H28,-2)</f>
        <v>300</v>
      </c>
      <c r="K28" s="11">
        <f t="shared" si="3"/>
        <v>400</v>
      </c>
      <c r="L28" s="14">
        <f>VLOOKUP(B28,'[2]LP OBAT DAN BMHP ALL APRIL'!$B:$BC,54,FALSE)</f>
        <v>72</v>
      </c>
      <c r="M28" s="15"/>
      <c r="N28" s="26">
        <f t="shared" si="0"/>
        <v>72</v>
      </c>
      <c r="O28" s="17" t="str">
        <f>VLOOKUP(B28,'[1]APR 2022'!$A:$L,12,FALSE)</f>
        <v>HTALNF21497</v>
      </c>
      <c r="P28" s="18">
        <f>VLOOKUP(B28,'[1]APR 2022'!$A:$K,11,FALSE)</f>
        <v>45292</v>
      </c>
      <c r="Q28" s="11" t="str">
        <f>VLOOKUP(B28,'[1]APR 2022'!$A:$G,7,FALSE)</f>
        <v>KP04/3</v>
      </c>
      <c r="R28" s="19" t="str">
        <f>VLOOKUP(B28,'[1]APR 2022'!$A:$I,9,FALSE)</f>
        <v>PT Enseval Putera Megatrading</v>
      </c>
    </row>
    <row r="29" spans="1:18" ht="18.75" x14ac:dyDescent="0.3">
      <c r="A29" s="8">
        <v>20</v>
      </c>
      <c r="B29" s="20" t="s">
        <v>71</v>
      </c>
      <c r="C29" s="21" t="s">
        <v>72</v>
      </c>
      <c r="D29" s="17">
        <v>100</v>
      </c>
      <c r="E29" s="17" t="s">
        <v>30</v>
      </c>
      <c r="F29" s="8" t="s">
        <v>1244</v>
      </c>
      <c r="G29" s="11">
        <f>VLOOKUP(B29,'[1]MEI 2022'!$A:$C,3,FALSE)</f>
        <v>196.81818181818181</v>
      </c>
      <c r="H29" s="24">
        <f>VLOOKUP(B29,'[1]MEI 2022'!$A:$D,4,FALSE)</f>
        <v>216.5</v>
      </c>
      <c r="I29" s="13">
        <f>VLOOKUP(B29,'[1]MEI 2022'!$A:$E,5,FALSE)</f>
        <v>259.8</v>
      </c>
      <c r="J29" s="11">
        <f t="shared" si="3"/>
        <v>300</v>
      </c>
      <c r="K29" s="11">
        <f t="shared" si="3"/>
        <v>300</v>
      </c>
      <c r="L29" s="14"/>
      <c r="M29" s="15">
        <f>VLOOKUP(B29,'[1]MEI 2022'!$A:$B,2,FALSE)</f>
        <v>600</v>
      </c>
      <c r="N29" s="16">
        <f t="shared" si="0"/>
        <v>600</v>
      </c>
      <c r="O29" s="11" t="str">
        <f>VLOOKUP(B29,'[1]MEI 2022'!$A:$L,12,FALSE)</f>
        <v>HTALNE22512</v>
      </c>
      <c r="P29" s="18">
        <f>VLOOKUP(B29,'[1]MEI 2022'!$A:$K,11,FALSE)</f>
        <v>45352</v>
      </c>
      <c r="Q29" s="18" t="str">
        <f>VLOOKUP(B29,'[1]MEI 2022'!$A:$G,7,FALSE)</f>
        <v>KP05/2</v>
      </c>
      <c r="R29" s="23" t="str">
        <f>VLOOKUP(B29,'[1]MEI 2022'!$A:$I,9,FALSE)</f>
        <v>PT KUDAMAS JAYA MAKMUR SENTOSA</v>
      </c>
    </row>
    <row r="30" spans="1:18" ht="18.75" x14ac:dyDescent="0.3">
      <c r="A30" s="8">
        <v>21</v>
      </c>
      <c r="B30" s="20" t="s">
        <v>73</v>
      </c>
      <c r="C30" s="21" t="s">
        <v>74</v>
      </c>
      <c r="D30" s="17">
        <v>100</v>
      </c>
      <c r="E30" s="17" t="s">
        <v>30</v>
      </c>
      <c r="F30" s="8" t="s">
        <v>1244</v>
      </c>
      <c r="G30" s="11">
        <f>VLOOKUP(B30,'[1]MEI 2022'!$A:$C,3,FALSE)</f>
        <v>196.81818181818181</v>
      </c>
      <c r="H30" s="24">
        <f>VLOOKUP(B30,'[1]MEI 2022'!$A:$D,4,FALSE)</f>
        <v>216.5</v>
      </c>
      <c r="I30" s="13">
        <f>VLOOKUP(B30,'[1]MEI 2022'!$A:$E,5,FALSE)</f>
        <v>259.8</v>
      </c>
      <c r="J30" s="11">
        <f t="shared" si="3"/>
        <v>300</v>
      </c>
      <c r="K30" s="11">
        <f t="shared" si="3"/>
        <v>300</v>
      </c>
      <c r="L30" s="14"/>
      <c r="M30" s="15">
        <f>VLOOKUP(B30,'[1]MEI 2022'!$A:$B,2,FALSE)</f>
        <v>300</v>
      </c>
      <c r="N30" s="16">
        <f t="shared" si="0"/>
        <v>300</v>
      </c>
      <c r="O30" s="11" t="str">
        <f>VLOOKUP(B30,'[1]MEI 2022'!$A:$L,12,FALSE)</f>
        <v>HTALNE22512</v>
      </c>
      <c r="P30" s="18">
        <f>VLOOKUP(B30,'[1]MEI 2022'!$A:$K,11,FALSE)</f>
        <v>45352</v>
      </c>
      <c r="Q30" s="18" t="str">
        <f>VLOOKUP(B30,'[1]MEI 2022'!$A:$G,7,FALSE)</f>
        <v>KP05/10</v>
      </c>
      <c r="R30" s="23" t="str">
        <f>VLOOKUP(B30,'[1]MEI 2022'!$A:$I,9,FALSE)</f>
        <v>PT KUDAMAS JAYA MAKMUR SENTOSA</v>
      </c>
    </row>
    <row r="31" spans="1:18" ht="18.75" x14ac:dyDescent="0.3">
      <c r="A31" s="8">
        <v>23</v>
      </c>
      <c r="B31" s="20" t="s">
        <v>75</v>
      </c>
      <c r="C31" s="21" t="s">
        <v>76</v>
      </c>
      <c r="D31" s="17">
        <v>100</v>
      </c>
      <c r="E31" s="17" t="s">
        <v>30</v>
      </c>
      <c r="F31" s="8" t="s">
        <v>1244</v>
      </c>
      <c r="G31" s="11">
        <f>VLOOKUP(B31,'[1]APR 2022'!$A:$C,3,FALSE)</f>
        <v>418.2</v>
      </c>
      <c r="H31" s="12">
        <f>VLOOKUP(B31,'[1]APR 2022'!$A:$D,4,FALSE)</f>
        <v>460.02000000000004</v>
      </c>
      <c r="I31" s="13">
        <f>VLOOKUP(B31,'[1]APR 2022'!$A:$E,5,FALSE)</f>
        <v>552.024</v>
      </c>
      <c r="J31" s="11">
        <f t="shared" si="3"/>
        <v>500</v>
      </c>
      <c r="K31" s="11">
        <f t="shared" si="3"/>
        <v>600</v>
      </c>
      <c r="L31" s="14">
        <f>VLOOKUP(B31,'[2]LP OBAT DAN BMHP ALL APRIL'!$B:$BC,54,FALSE)</f>
        <v>53</v>
      </c>
      <c r="M31" s="15"/>
      <c r="N31" s="26">
        <f t="shared" si="0"/>
        <v>53</v>
      </c>
      <c r="O31" s="17" t="str">
        <f>VLOOKUP(B31,'[1]APR 2022'!$A:$L,12,FALSE)</f>
        <v>HTALNF21368</v>
      </c>
      <c r="P31" s="18">
        <f>VLOOKUP(B31,'[1]APR 2022'!$A:$K,11,FALSE)</f>
        <v>45323</v>
      </c>
      <c r="Q31" s="11" t="str">
        <f>VLOOKUP(B31,'[1]APR 2022'!$A:$G,7,FALSE)</f>
        <v>KP04/3</v>
      </c>
      <c r="R31" s="19" t="str">
        <f>VLOOKUP(B31,'[1]APR 2022'!$A:$I,9,FALSE)</f>
        <v>PT Enseval Putera Megatrading</v>
      </c>
    </row>
    <row r="32" spans="1:18" ht="18.75" x14ac:dyDescent="0.3">
      <c r="A32" s="8">
        <v>24</v>
      </c>
      <c r="B32" s="20" t="s">
        <v>77</v>
      </c>
      <c r="C32" s="21" t="s">
        <v>78</v>
      </c>
      <c r="D32" s="17">
        <v>100</v>
      </c>
      <c r="E32" s="17" t="s">
        <v>30</v>
      </c>
      <c r="F32" s="8" t="s">
        <v>1244</v>
      </c>
      <c r="G32" s="11">
        <f>VLOOKUP(B32,'[1]MEI 2022'!$A:$C,3,FALSE)</f>
        <v>373.63636363636363</v>
      </c>
      <c r="H32" s="24">
        <f>VLOOKUP(B32,'[1]MEI 2022'!$A:$D,4,FALSE)</f>
        <v>411</v>
      </c>
      <c r="I32" s="13">
        <f>VLOOKUP(B32,'[1]MEI 2022'!$A:$E,5,FALSE)</f>
        <v>493.2</v>
      </c>
      <c r="J32" s="11">
        <f t="shared" si="3"/>
        <v>500</v>
      </c>
      <c r="K32" s="11">
        <f t="shared" si="3"/>
        <v>500</v>
      </c>
      <c r="L32" s="14"/>
      <c r="M32" s="15">
        <f>VLOOKUP(B32,'[1]MEI 2022'!$A:$B,2,FALSE)</f>
        <v>600</v>
      </c>
      <c r="N32" s="16">
        <f t="shared" si="0"/>
        <v>600</v>
      </c>
      <c r="O32" s="11" t="str">
        <f>VLOOKUP(B32,'[1]MEI 2022'!$A:$L,12,FALSE)</f>
        <v>HTALNF22386</v>
      </c>
      <c r="P32" s="18">
        <f>VLOOKUP(B32,'[1]MEI 2022'!$A:$K,11,FALSE)</f>
        <v>45352</v>
      </c>
      <c r="Q32" s="18" t="str">
        <f>VLOOKUP(B32,'[1]MEI 2022'!$A:$G,7,FALSE)</f>
        <v>KP05/2</v>
      </c>
      <c r="R32" s="23" t="str">
        <f>VLOOKUP(B32,'[1]MEI 2022'!$A:$I,9,FALSE)</f>
        <v>PT KUDAMAS JAYA MAKMUR SENTOSA</v>
      </c>
    </row>
    <row r="33" spans="1:18" ht="18.75" x14ac:dyDescent="0.3">
      <c r="A33" s="8">
        <v>25</v>
      </c>
      <c r="B33" s="21" t="s">
        <v>79</v>
      </c>
      <c r="C33" s="21" t="s">
        <v>80</v>
      </c>
      <c r="D33" s="22">
        <v>100</v>
      </c>
      <c r="E33" s="17" t="s">
        <v>16</v>
      </c>
      <c r="F33" s="8" t="s">
        <v>1244</v>
      </c>
      <c r="G33" s="11">
        <f>VLOOKUP(B33,'[1]APR 2022'!$A:$C,3,FALSE)</f>
        <v>409.08600000000001</v>
      </c>
      <c r="H33" s="24">
        <f>VLOOKUP(B33,'[1]APR 2022'!$A:$D,4,FALSE)</f>
        <v>449.99460000000005</v>
      </c>
      <c r="I33" s="13">
        <f>VLOOKUP(B33,'[1]APR 2022'!$A:$E,5,FALSE)</f>
        <v>539.99351999999999</v>
      </c>
      <c r="J33" s="11">
        <f t="shared" si="3"/>
        <v>500</v>
      </c>
      <c r="K33" s="11">
        <f t="shared" si="3"/>
        <v>600</v>
      </c>
      <c r="L33" s="14">
        <f>VLOOKUP(B33,'[2]LP OBAT DAN BMHP ALL APRIL'!$B:$BC,54,FALSE)</f>
        <v>300</v>
      </c>
      <c r="M33" s="15"/>
      <c r="N33" s="16">
        <f t="shared" si="0"/>
        <v>300</v>
      </c>
      <c r="O33" s="11" t="str">
        <f>VLOOKUP(B33,'[1]APR 2022'!$A:$L,12,FALSE)</f>
        <v>LL1A086</v>
      </c>
      <c r="P33" s="18">
        <f>VLOOKUP(B33,'[1]APR 2022'!$A:$K,11,FALSE)</f>
        <v>45962</v>
      </c>
      <c r="Q33" s="18" t="str">
        <f>VLOOKUP(B33,'[1]APR 2022'!$A:$G,7,FALSE)</f>
        <v>KP04/6</v>
      </c>
      <c r="R33" s="23" t="str">
        <f>VLOOKUP(B33,'[1]APR 2022'!$A:$I,9,FALSE)</f>
        <v>PT SINGGASANA WITRA SURYAMAS</v>
      </c>
    </row>
    <row r="34" spans="1:18" ht="18.75" x14ac:dyDescent="0.3">
      <c r="A34" s="8">
        <v>26</v>
      </c>
      <c r="B34" s="21" t="s">
        <v>81</v>
      </c>
      <c r="C34" s="21" t="s">
        <v>82</v>
      </c>
      <c r="D34" s="17">
        <v>100</v>
      </c>
      <c r="E34" s="17" t="s">
        <v>30</v>
      </c>
      <c r="F34" s="8" t="s">
        <v>1244</v>
      </c>
      <c r="G34" s="11">
        <v>409</v>
      </c>
      <c r="H34" s="24"/>
      <c r="I34" s="13"/>
      <c r="J34" s="11">
        <v>500</v>
      </c>
      <c r="K34" s="11">
        <v>600</v>
      </c>
      <c r="L34" s="14">
        <f>VLOOKUP(B34,'[2]LP OBAT DAN BMHP ALL APRIL'!$B:$BC,54,FALSE)</f>
        <v>0</v>
      </c>
      <c r="M34" s="15"/>
      <c r="N34" s="16">
        <f t="shared" si="0"/>
        <v>0</v>
      </c>
      <c r="O34" s="11" t="s">
        <v>83</v>
      </c>
      <c r="P34" s="18">
        <v>45962</v>
      </c>
      <c r="Q34" s="18"/>
      <c r="R34" s="23" t="s">
        <v>175</v>
      </c>
    </row>
    <row r="35" spans="1:18" ht="18.75" x14ac:dyDescent="0.3">
      <c r="A35" s="8">
        <v>27</v>
      </c>
      <c r="B35" s="21" t="s">
        <v>84</v>
      </c>
      <c r="C35" s="21" t="s">
        <v>85</v>
      </c>
      <c r="D35" s="22">
        <v>200</v>
      </c>
      <c r="E35" s="17" t="s">
        <v>16</v>
      </c>
      <c r="F35" s="8" t="s">
        <v>1244</v>
      </c>
      <c r="G35" s="11">
        <f>VLOOKUP(B35,'[1]MAR 2022'!$A:$I,3,FALSE)</f>
        <v>322.72727272727269</v>
      </c>
      <c r="H35" s="12">
        <f>VLOOKUP(B35,'[1]MAR 2022'!$A:$D,4,FALSE)</f>
        <v>355</v>
      </c>
      <c r="I35" s="13">
        <f>VLOOKUP(B35,'[1]MAR 2022'!$A:$E,5,FALSE)</f>
        <v>426</v>
      </c>
      <c r="J35" s="11">
        <f>ROUNDUP(H35,-2)</f>
        <v>400</v>
      </c>
      <c r="K35" s="11">
        <f>ROUNDUP(I35,-2)</f>
        <v>500</v>
      </c>
      <c r="L35" s="14">
        <f>VLOOKUP(B35,'[2]LP OBAT DAN BMHP ALL APRIL'!$B:$BC,54,FALSE)</f>
        <v>150</v>
      </c>
      <c r="M35" s="15"/>
      <c r="N35" s="16">
        <f t="shared" si="0"/>
        <v>150</v>
      </c>
      <c r="O35" s="17" t="str">
        <f>VLOOKUP(B35,'[1]MAR 2022'!$A:$L,12,FALSE)</f>
        <v>TAMXB12956</v>
      </c>
      <c r="P35" s="18">
        <f>VLOOKUP(B35,'[1]MAR 2022'!$A:$K,11,FALSE)</f>
        <v>45261</v>
      </c>
      <c r="Q35" s="11" t="str">
        <f>VLOOKUP(B35,'[1]MAR 2022'!$A:$G,7,FALSE)</f>
        <v>KP03/13</v>
      </c>
      <c r="R35" s="19" t="str">
        <f>VLOOKUP(B35,'[1]MAR 2022'!$A:$I,9,FALSE)</f>
        <v>PT KUDAMAS JAYA MAKMUR SENTOSA</v>
      </c>
    </row>
    <row r="36" spans="1:18" ht="18.75" x14ac:dyDescent="0.3">
      <c r="A36" s="8">
        <v>28</v>
      </c>
      <c r="B36" s="20" t="s">
        <v>86</v>
      </c>
      <c r="C36" s="21" t="s">
        <v>87</v>
      </c>
      <c r="D36" s="22">
        <v>1</v>
      </c>
      <c r="E36" s="17" t="s">
        <v>53</v>
      </c>
      <c r="F36" s="8" t="s">
        <v>1244</v>
      </c>
      <c r="G36" s="11">
        <f>VLOOKUP(B36,'[1]APR 2022'!$A:$C,3,FALSE)</f>
        <v>7000</v>
      </c>
      <c r="H36" s="12">
        <f>VLOOKUP(B36,'[1]APR 2022'!$A:$D,4,FALSE)</f>
        <v>7700.0000000000009</v>
      </c>
      <c r="I36" s="13">
        <f>VLOOKUP(B36,'[1]APR 2022'!$A:$E,5,FALSE)</f>
        <v>9240</v>
      </c>
      <c r="J36" s="11">
        <f>ROUNDUP(H36,-2)</f>
        <v>7700</v>
      </c>
      <c r="K36" s="11">
        <f>ROUNDUP(I36,-2)</f>
        <v>9300</v>
      </c>
      <c r="L36" s="14">
        <f>VLOOKUP(B36,'[2]LP OBAT DAN BMHP ALL APRIL'!$B:$BC,54,FALSE)</f>
        <v>2</v>
      </c>
      <c r="M36" s="15"/>
      <c r="N36" s="26">
        <f t="shared" si="0"/>
        <v>2</v>
      </c>
      <c r="O36" s="17" t="str">
        <f>VLOOKUP(B36,'[1]APR 2022'!$A:$L,12,FALSE)</f>
        <v>TDAMXA21194</v>
      </c>
      <c r="P36" s="18">
        <f>VLOOKUP(B36,'[1]APR 2022'!$A:$K,11,FALSE)</f>
        <v>45292</v>
      </c>
      <c r="Q36" s="11" t="str">
        <f>VLOOKUP(B36,'[1]APR 2022'!$A:$G,7,FALSE)</f>
        <v>KP04/3</v>
      </c>
      <c r="R36" s="19" t="str">
        <f>VLOOKUP(B36,'[1]APR 2022'!$A:$I,9,FALSE)</f>
        <v>PT Enseval Putera Megatrading</v>
      </c>
    </row>
    <row r="37" spans="1:18" ht="18.75" x14ac:dyDescent="0.3">
      <c r="A37" s="8">
        <v>29</v>
      </c>
      <c r="B37" s="27" t="s">
        <v>88</v>
      </c>
      <c r="C37" s="28" t="s">
        <v>89</v>
      </c>
      <c r="D37" s="17">
        <v>100</v>
      </c>
      <c r="E37" s="17" t="s">
        <v>30</v>
      </c>
      <c r="F37" s="8" t="s">
        <v>1244</v>
      </c>
      <c r="G37" s="11">
        <v>1525</v>
      </c>
      <c r="H37" s="29">
        <v>1677.5000000000002</v>
      </c>
      <c r="I37" s="13">
        <v>2013.0000000000002</v>
      </c>
      <c r="J37" s="11">
        <v>1700</v>
      </c>
      <c r="K37" s="11">
        <v>2100</v>
      </c>
      <c r="L37" s="14">
        <f>VLOOKUP(B37,'[2]LP OBAT DAN BMHP ALL APRIL'!$B:$BC,54,FALSE)</f>
        <v>1</v>
      </c>
      <c r="M37" s="15"/>
      <c r="N37" s="16">
        <f t="shared" si="0"/>
        <v>1</v>
      </c>
      <c r="O37" s="30" t="s">
        <v>90</v>
      </c>
      <c r="P37" s="31">
        <v>44752</v>
      </c>
      <c r="Q37" s="32">
        <v>402710</v>
      </c>
      <c r="R37" s="33" t="s">
        <v>91</v>
      </c>
    </row>
    <row r="38" spans="1:18" ht="18.75" x14ac:dyDescent="0.3">
      <c r="A38" s="8">
        <v>30</v>
      </c>
      <c r="B38" s="27" t="s">
        <v>92</v>
      </c>
      <c r="C38" s="28" t="s">
        <v>93</v>
      </c>
      <c r="D38" s="22">
        <v>100</v>
      </c>
      <c r="E38" s="17" t="s">
        <v>19</v>
      </c>
      <c r="F38" s="8" t="s">
        <v>1244</v>
      </c>
      <c r="G38" s="11">
        <f>VLOOKUP(B38,'[1]APR 2022'!$A:$C,3,FALSE)</f>
        <v>1550</v>
      </c>
      <c r="H38" s="24">
        <f>VLOOKUP(B38,'[1]APR 2022'!$A:$D,4,FALSE)</f>
        <v>1705.0000000000002</v>
      </c>
      <c r="I38" s="13">
        <f>VLOOKUP(B38,'[1]APR 2022'!$A:$E,5,FALSE)</f>
        <v>2046.0000000000002</v>
      </c>
      <c r="J38" s="11">
        <f>ROUNDUP(H38,-2)</f>
        <v>1800</v>
      </c>
      <c r="K38" s="11">
        <f>ROUNDUP(I38,-2)</f>
        <v>2100</v>
      </c>
      <c r="L38" s="14">
        <f>VLOOKUP(B38,'[2]LP OBAT DAN BMHP ALL APRIL'!$B:$BC,54,FALSE)</f>
        <v>200</v>
      </c>
      <c r="M38" s="15"/>
      <c r="N38" s="16">
        <f t="shared" si="0"/>
        <v>200</v>
      </c>
      <c r="O38" s="11" t="str">
        <f>VLOOKUP(B38,'[1]APR 2022'!$A:$L,12,FALSE)</f>
        <v>CA2157</v>
      </c>
      <c r="P38" s="18">
        <f>VLOOKUP(B38,'[1]APR 2022'!$A:$K,11,FALSE)</f>
        <v>45292</v>
      </c>
      <c r="Q38" s="18" t="str">
        <f>VLOOKUP(B38,'[1]APR 2022'!$A:$G,7,FALSE)</f>
        <v>KP04/7</v>
      </c>
      <c r="R38" s="23" t="str">
        <f>VLOOKUP(B38,'[1]APR 2022'!$A:$I,9,FALSE)</f>
        <v>PT BINA SAN PRIMA</v>
      </c>
    </row>
    <row r="39" spans="1:18" ht="18.75" x14ac:dyDescent="0.3">
      <c r="A39" s="8">
        <v>31</v>
      </c>
      <c r="B39" s="27" t="s">
        <v>94</v>
      </c>
      <c r="C39" s="28" t="s">
        <v>95</v>
      </c>
      <c r="D39" s="22">
        <v>100</v>
      </c>
      <c r="E39" s="17" t="s">
        <v>19</v>
      </c>
      <c r="F39" s="8" t="s">
        <v>1244</v>
      </c>
      <c r="G39" s="11">
        <f>VLOOKUP(B39,'[1]MEI 2022'!$A:$C,3,FALSE)</f>
        <v>1550</v>
      </c>
      <c r="H39" s="24">
        <f>VLOOKUP(B39,'[1]MEI 2022'!$A:$D,4,FALSE)</f>
        <v>1705.0000000000002</v>
      </c>
      <c r="I39" s="13">
        <f>VLOOKUP(B39,'[1]MEI 2022'!$A:$E,5,FALSE)</f>
        <v>2046.0000000000002</v>
      </c>
      <c r="J39" s="11">
        <f>ROUNDUP(H39,-2)</f>
        <v>1800</v>
      </c>
      <c r="K39" s="11">
        <f>ROUNDUP(I39,-2)</f>
        <v>2100</v>
      </c>
      <c r="L39" s="14"/>
      <c r="M39" s="15">
        <f>VLOOKUP(B39,'[1]MEI 2022'!$A:$B,2,FALSE)</f>
        <v>200</v>
      </c>
      <c r="N39" s="16">
        <f t="shared" si="0"/>
        <v>200</v>
      </c>
      <c r="O39" s="11" t="str">
        <f>VLOOKUP(B39,'[1]MEI 2022'!$A:$L,12,FALSE)</f>
        <v>CA2160</v>
      </c>
      <c r="P39" s="18">
        <f>VLOOKUP(B39,'[1]MEI 2022'!$A:$K,11,FALSE)</f>
        <v>45292</v>
      </c>
      <c r="Q39" s="18" t="str">
        <f>VLOOKUP(B39,'[1]MEI 2022'!$A:$G,7,FALSE)</f>
        <v>KP05/1</v>
      </c>
      <c r="R39" s="23" t="str">
        <f>VLOOKUP(B39,'[1]MEI 2022'!$A:$I,9,FALSE)</f>
        <v>PT BINA SAN PRIMA</v>
      </c>
    </row>
    <row r="40" spans="1:18" ht="18.75" x14ac:dyDescent="0.3">
      <c r="A40" s="8">
        <v>32</v>
      </c>
      <c r="B40" s="20" t="s">
        <v>96</v>
      </c>
      <c r="C40" s="21" t="s">
        <v>97</v>
      </c>
      <c r="D40" s="17">
        <v>1</v>
      </c>
      <c r="E40" s="17" t="s">
        <v>53</v>
      </c>
      <c r="F40" s="17" t="s">
        <v>1246</v>
      </c>
      <c r="G40" s="11">
        <v>4371.25</v>
      </c>
      <c r="H40" s="11">
        <v>4808.375</v>
      </c>
      <c r="I40" s="11">
        <v>5770.05</v>
      </c>
      <c r="J40" s="11">
        <v>4900</v>
      </c>
      <c r="K40" s="11">
        <v>5800</v>
      </c>
      <c r="L40" s="14">
        <f>VLOOKUP(B40,'[2]LP OBAT DAN BMHP ALL APRIL'!$B:$BC,54,FALSE)</f>
        <v>7</v>
      </c>
      <c r="M40" s="15"/>
      <c r="N40" s="16">
        <f t="shared" si="0"/>
        <v>7</v>
      </c>
      <c r="O40" s="11" t="s">
        <v>98</v>
      </c>
      <c r="P40" s="18">
        <v>45078</v>
      </c>
      <c r="Q40" s="18" t="s">
        <v>99</v>
      </c>
      <c r="R40" s="23" t="s">
        <v>100</v>
      </c>
    </row>
    <row r="41" spans="1:18" ht="18.75" x14ac:dyDescent="0.3">
      <c r="A41" s="8">
        <v>33</v>
      </c>
      <c r="B41" s="20" t="s">
        <v>101</v>
      </c>
      <c r="C41" s="21" t="s">
        <v>102</v>
      </c>
      <c r="D41" s="17">
        <v>1</v>
      </c>
      <c r="E41" s="17" t="s">
        <v>53</v>
      </c>
      <c r="F41" s="17" t="s">
        <v>1246</v>
      </c>
      <c r="G41" s="11">
        <v>4371.25</v>
      </c>
      <c r="H41" s="35">
        <v>4808.375</v>
      </c>
      <c r="I41" s="11">
        <v>5770.05</v>
      </c>
      <c r="J41" s="11">
        <v>4900</v>
      </c>
      <c r="K41" s="11">
        <v>5800</v>
      </c>
      <c r="L41" s="14">
        <f>VLOOKUP(B41,'[2]LP OBAT DAN BMHP ALL APRIL'!$B:$BC,54,FALSE)</f>
        <v>16</v>
      </c>
      <c r="M41" s="15"/>
      <c r="N41" s="16">
        <f t="shared" si="0"/>
        <v>16</v>
      </c>
      <c r="O41" s="17" t="s">
        <v>103</v>
      </c>
      <c r="P41" s="18">
        <v>45170</v>
      </c>
      <c r="Q41" s="11" t="s">
        <v>104</v>
      </c>
      <c r="R41" s="19" t="s">
        <v>100</v>
      </c>
    </row>
    <row r="42" spans="1:18" ht="18.75" x14ac:dyDescent="0.3">
      <c r="A42" s="8">
        <v>34</v>
      </c>
      <c r="B42" s="20" t="s">
        <v>105</v>
      </c>
      <c r="C42" s="21" t="s">
        <v>106</v>
      </c>
      <c r="D42" s="22">
        <v>100</v>
      </c>
      <c r="E42" s="17" t="s">
        <v>30</v>
      </c>
      <c r="F42" s="17" t="s">
        <v>1246</v>
      </c>
      <c r="G42" s="11">
        <v>131.82064000000003</v>
      </c>
      <c r="H42" s="24">
        <v>145.00270400000005</v>
      </c>
      <c r="I42" s="13">
        <v>174.00324480000006</v>
      </c>
      <c r="J42" s="11">
        <v>200</v>
      </c>
      <c r="K42" s="11">
        <v>200</v>
      </c>
      <c r="L42" s="14">
        <f>VLOOKUP(B42,'[2]LP OBAT DAN BMHP ALL APRIL'!$B:$BC,54,FALSE)</f>
        <v>360</v>
      </c>
      <c r="M42" s="15"/>
      <c r="N42" s="16">
        <f t="shared" si="0"/>
        <v>360</v>
      </c>
      <c r="O42" s="30" t="s">
        <v>107</v>
      </c>
      <c r="P42" s="31">
        <v>45566</v>
      </c>
      <c r="Q42" s="32" t="s">
        <v>108</v>
      </c>
      <c r="R42" s="33" t="s">
        <v>109</v>
      </c>
    </row>
    <row r="43" spans="1:18" ht="18.75" x14ac:dyDescent="0.3">
      <c r="A43" s="8">
        <v>35</v>
      </c>
      <c r="B43" s="20" t="s">
        <v>110</v>
      </c>
      <c r="C43" s="21" t="s">
        <v>111</v>
      </c>
      <c r="D43" s="17">
        <v>100</v>
      </c>
      <c r="E43" s="17" t="s">
        <v>30</v>
      </c>
      <c r="F43" s="17" t="s">
        <v>1247</v>
      </c>
      <c r="G43" s="11">
        <v>95.45</v>
      </c>
      <c r="H43" s="12">
        <v>104.995</v>
      </c>
      <c r="I43" s="13">
        <v>125.994</v>
      </c>
      <c r="J43" s="11">
        <v>200</v>
      </c>
      <c r="K43" s="11">
        <v>200</v>
      </c>
      <c r="L43" s="14">
        <f>VLOOKUP(B43,'[2]LP OBAT DAN BMHP ALL APRIL'!$B:$BC,54,FALSE)</f>
        <v>347</v>
      </c>
      <c r="M43" s="15"/>
      <c r="N43" s="16">
        <f t="shared" si="0"/>
        <v>347</v>
      </c>
      <c r="O43" s="17" t="s">
        <v>112</v>
      </c>
      <c r="P43" s="18">
        <v>45748</v>
      </c>
      <c r="Q43" s="11" t="s">
        <v>113</v>
      </c>
      <c r="R43" s="19" t="s">
        <v>114</v>
      </c>
    </row>
    <row r="44" spans="1:18" ht="18.75" x14ac:dyDescent="0.3">
      <c r="A44" s="8">
        <v>36</v>
      </c>
      <c r="B44" s="20" t="s">
        <v>115</v>
      </c>
      <c r="C44" s="28" t="s">
        <v>116</v>
      </c>
      <c r="D44" s="17">
        <v>100</v>
      </c>
      <c r="E44" s="17" t="s">
        <v>30</v>
      </c>
      <c r="F44" s="8" t="s">
        <v>1244</v>
      </c>
      <c r="G44" s="11">
        <v>275</v>
      </c>
      <c r="H44" s="24"/>
      <c r="I44" s="13"/>
      <c r="J44" s="11">
        <v>400</v>
      </c>
      <c r="K44" s="11">
        <v>400</v>
      </c>
      <c r="L44" s="14">
        <f>VLOOKUP(B44,'[2]LP OBAT DAN BMHP ALL APRIL'!$B:$BC,54,FALSE)</f>
        <v>0</v>
      </c>
      <c r="M44" s="15"/>
      <c r="N44" s="16">
        <f t="shared" si="0"/>
        <v>0</v>
      </c>
      <c r="O44" s="11" t="s">
        <v>117</v>
      </c>
      <c r="P44" s="18">
        <v>45290</v>
      </c>
      <c r="Q44" s="18" t="s">
        <v>118</v>
      </c>
      <c r="R44" s="19" t="s">
        <v>114</v>
      </c>
    </row>
    <row r="45" spans="1:18" ht="18.75" x14ac:dyDescent="0.3">
      <c r="A45" s="8">
        <v>37</v>
      </c>
      <c r="B45" s="20" t="s">
        <v>119</v>
      </c>
      <c r="C45" s="28" t="s">
        <v>120</v>
      </c>
      <c r="D45" s="17">
        <v>100</v>
      </c>
      <c r="E45" s="17" t="s">
        <v>30</v>
      </c>
      <c r="F45" s="8" t="s">
        <v>1244</v>
      </c>
      <c r="G45" s="11">
        <f>VLOOKUP(B45,'[1]MAR 2022'!$A:$C,3,FALSE)</f>
        <v>275</v>
      </c>
      <c r="H45" s="24">
        <f>VLOOKUP(B45,'[1]MAR 2022'!$A:$D,4,FALSE)</f>
        <v>302.5</v>
      </c>
      <c r="I45" s="13">
        <f>VLOOKUP(B45,'[1]MAR 2022'!$A:$E,5,FALSE)</f>
        <v>363</v>
      </c>
      <c r="J45" s="11">
        <f t="shared" ref="J45:K48" si="4">ROUNDUP(H45,-2)</f>
        <v>400</v>
      </c>
      <c r="K45" s="11">
        <f t="shared" si="4"/>
        <v>400</v>
      </c>
      <c r="L45" s="14">
        <f>VLOOKUP(B45,'[2]LP OBAT DAN BMHP ALL APRIL'!$B:$BC,54,FALSE)</f>
        <v>0</v>
      </c>
      <c r="M45" s="15"/>
      <c r="N45" s="16">
        <f t="shared" si="0"/>
        <v>0</v>
      </c>
      <c r="O45" s="11" t="s">
        <v>117</v>
      </c>
      <c r="P45" s="18">
        <v>45290</v>
      </c>
      <c r="Q45" s="18" t="s">
        <v>118</v>
      </c>
      <c r="R45" s="19" t="s">
        <v>114</v>
      </c>
    </row>
    <row r="46" spans="1:18" ht="18.75" x14ac:dyDescent="0.3">
      <c r="A46" s="8">
        <v>38</v>
      </c>
      <c r="B46" s="20" t="s">
        <v>121</v>
      </c>
      <c r="C46" s="28" t="s">
        <v>122</v>
      </c>
      <c r="D46" s="17">
        <v>100</v>
      </c>
      <c r="E46" s="17" t="s">
        <v>30</v>
      </c>
      <c r="F46" s="8" t="s">
        <v>1244</v>
      </c>
      <c r="G46" s="11">
        <f>VLOOKUP(B46,'[1]APR 2022'!$A:$C,3,FALSE)</f>
        <v>245.465</v>
      </c>
      <c r="H46" s="12">
        <f>VLOOKUP(B46,'[1]APR 2022'!$A:$D,4,FALSE)</f>
        <v>270.01150000000001</v>
      </c>
      <c r="I46" s="13">
        <f>VLOOKUP(B46,'[1]APR 2022'!$A:$E,5,FALSE)</f>
        <v>324.0138</v>
      </c>
      <c r="J46" s="11">
        <f t="shared" si="4"/>
        <v>300</v>
      </c>
      <c r="K46" s="11">
        <f t="shared" si="4"/>
        <v>400</v>
      </c>
      <c r="L46" s="14">
        <f>VLOOKUP(B46,'[2]LP OBAT DAN BMHP ALL APRIL'!$B:$BC,54,FALSE)</f>
        <v>125</v>
      </c>
      <c r="M46" s="15"/>
      <c r="N46" s="26">
        <f t="shared" si="0"/>
        <v>125</v>
      </c>
      <c r="O46" s="17" t="str">
        <f>VLOOKUP(B46,'[1]APR 2022'!$A:$L,12,FALSE)</f>
        <v>HTMECA21156</v>
      </c>
      <c r="P46" s="18">
        <f>VLOOKUP(B46,'[1]APR 2022'!$A:$K,11,FALSE)</f>
        <v>45292</v>
      </c>
      <c r="Q46" s="11" t="str">
        <f>VLOOKUP(B46,'[1]APR 2022'!$A:$G,7,FALSE)</f>
        <v>KP04/3</v>
      </c>
      <c r="R46" s="19" t="str">
        <f>VLOOKUP(B46,'[1]APR 2022'!$A:$I,9,FALSE)</f>
        <v>PT Enseval Putera Megatrading</v>
      </c>
    </row>
    <row r="47" spans="1:18" ht="18.75" x14ac:dyDescent="0.3">
      <c r="A47" s="8">
        <v>39</v>
      </c>
      <c r="B47" s="36" t="s">
        <v>123</v>
      </c>
      <c r="C47" s="28" t="s">
        <v>124</v>
      </c>
      <c r="D47" s="17">
        <v>100</v>
      </c>
      <c r="E47" s="17" t="s">
        <v>30</v>
      </c>
      <c r="F47" s="8" t="s">
        <v>1244</v>
      </c>
      <c r="G47" s="11">
        <f>VLOOKUP(B47,'[1]MEI 2022'!$A:$C,3,FALSE)</f>
        <v>275</v>
      </c>
      <c r="H47" s="24">
        <f>VLOOKUP(B47,'[1]MEI 2022'!$A:$D,4,FALSE)</f>
        <v>302.5</v>
      </c>
      <c r="I47" s="13">
        <f>VLOOKUP(B47,'[1]MEI 2022'!$A:$E,5,FALSE)</f>
        <v>363</v>
      </c>
      <c r="J47" s="11">
        <f t="shared" si="4"/>
        <v>400</v>
      </c>
      <c r="K47" s="11">
        <f t="shared" si="4"/>
        <v>400</v>
      </c>
      <c r="L47" s="14"/>
      <c r="M47" s="15">
        <f>VLOOKUP(B47,'[1]MEI 2022'!$A:$B,2,FALSE)</f>
        <v>200</v>
      </c>
      <c r="N47" s="16">
        <f t="shared" si="0"/>
        <v>200</v>
      </c>
      <c r="O47" s="11" t="str">
        <f>VLOOKUP(B47,'[1]MEI 2022'!$A:$L,12,FALSE)</f>
        <v>HTMECA21160</v>
      </c>
      <c r="P47" s="18">
        <f>VLOOKUP(B47,'[1]MEI 2022'!$A:$K,11,FALSE)</f>
        <v>45292</v>
      </c>
      <c r="Q47" s="18" t="str">
        <f>VLOOKUP(B47,'[1]MEI 2022'!$A:$G,7,FALSE)</f>
        <v>KP05/6</v>
      </c>
      <c r="R47" s="23" t="str">
        <f>VLOOKUP(B47,'[1]MEI 2022'!$A:$I,9,FALSE)</f>
        <v>PT Singgasana Witra Suryamas</v>
      </c>
    </row>
    <row r="48" spans="1:18" ht="18.75" x14ac:dyDescent="0.3">
      <c r="A48" s="8">
        <v>40</v>
      </c>
      <c r="B48" s="36" t="s">
        <v>125</v>
      </c>
      <c r="C48" s="28" t="s">
        <v>126</v>
      </c>
      <c r="D48" s="17">
        <v>100</v>
      </c>
      <c r="E48" s="17" t="s">
        <v>30</v>
      </c>
      <c r="F48" s="8" t="s">
        <v>1244</v>
      </c>
      <c r="G48" s="11">
        <f>VLOOKUP(B48,'[1]MEI 2022'!$A:$C,3,FALSE)</f>
        <v>275.45454545454544</v>
      </c>
      <c r="H48" s="12">
        <f>VLOOKUP(B48,'[1]MEI 2022'!$A:$D,4,FALSE)</f>
        <v>303</v>
      </c>
      <c r="I48" s="13">
        <f>VLOOKUP(B48,'[1]MEI 2022'!$A:$E,5,FALSE)</f>
        <v>363.59999999999997</v>
      </c>
      <c r="J48" s="11">
        <f t="shared" si="4"/>
        <v>400</v>
      </c>
      <c r="K48" s="11">
        <f t="shared" si="4"/>
        <v>400</v>
      </c>
      <c r="L48" s="15"/>
      <c r="M48" s="15">
        <f>VLOOKUP(B48,'[1]MEI 2022'!$A:$B,2,FALSE)</f>
        <v>100</v>
      </c>
      <c r="N48" s="15">
        <f t="shared" si="0"/>
        <v>100</v>
      </c>
      <c r="O48" s="17" t="str">
        <f>VLOOKUP(B48,'[1]MEI 2022'!$A:$L,12,FALSE)</f>
        <v xml:space="preserve"> HTMECA16055</v>
      </c>
      <c r="P48" s="18">
        <f>VLOOKUP(B48,'[1]MEI 2022'!$A:$K,11,FALSE)</f>
        <v>45261</v>
      </c>
      <c r="Q48" s="11" t="str">
        <f>VLOOKUP(B48,'[1]MEI 2022'!$A:$G,7,FALSE)</f>
        <v>KP05/14</v>
      </c>
      <c r="R48" s="23" t="str">
        <f>VLOOKUP(B48,'[1]MEI 2022'!$A:$I,9,FALSE)</f>
        <v>APOTEK BUMI MEDIKA GANESA</v>
      </c>
    </row>
    <row r="49" spans="1:18" ht="18.75" x14ac:dyDescent="0.3">
      <c r="A49" s="8">
        <v>41</v>
      </c>
      <c r="B49" s="37" t="s">
        <v>127</v>
      </c>
      <c r="C49" s="38" t="s">
        <v>128</v>
      </c>
      <c r="D49" s="22">
        <v>100</v>
      </c>
      <c r="E49" s="17" t="s">
        <v>30</v>
      </c>
      <c r="F49" s="8" t="s">
        <v>1244</v>
      </c>
      <c r="G49" s="11">
        <v>680</v>
      </c>
      <c r="H49" s="12">
        <v>748</v>
      </c>
      <c r="I49" s="13">
        <v>897.6</v>
      </c>
      <c r="J49" s="11">
        <v>800</v>
      </c>
      <c r="K49" s="11">
        <v>900</v>
      </c>
      <c r="L49" s="14">
        <f>VLOOKUP(B49,'[2]LP OBAT DAN BMHP ALL APRIL'!$B:$BC,54,FALSE)</f>
        <v>170</v>
      </c>
      <c r="M49" s="15"/>
      <c r="N49" s="16">
        <f t="shared" si="0"/>
        <v>170</v>
      </c>
      <c r="O49" s="17" t="s">
        <v>129</v>
      </c>
      <c r="P49" s="18">
        <v>0</v>
      </c>
      <c r="Q49" s="11" t="s">
        <v>130</v>
      </c>
      <c r="R49" s="19" t="s">
        <v>65</v>
      </c>
    </row>
    <row r="50" spans="1:18" ht="18.75" x14ac:dyDescent="0.3">
      <c r="A50" s="8">
        <v>42</v>
      </c>
      <c r="B50" s="39" t="s">
        <v>131</v>
      </c>
      <c r="C50" s="40" t="s">
        <v>132</v>
      </c>
      <c r="D50" s="17">
        <v>100</v>
      </c>
      <c r="E50" s="17" t="s">
        <v>30</v>
      </c>
      <c r="F50" s="8" t="s">
        <v>1244</v>
      </c>
      <c r="G50" s="11">
        <v>554.5454545454545</v>
      </c>
      <c r="H50" s="12">
        <v>610</v>
      </c>
      <c r="I50" s="13">
        <v>732</v>
      </c>
      <c r="J50" s="11">
        <v>700</v>
      </c>
      <c r="K50" s="11">
        <v>800</v>
      </c>
      <c r="L50" s="14">
        <f>VLOOKUP(B50,'[2]LP OBAT DAN BMHP ALL APRIL'!$B:$BC,54,FALSE)</f>
        <v>320</v>
      </c>
      <c r="M50" s="15"/>
      <c r="N50" s="16">
        <f t="shared" si="0"/>
        <v>320</v>
      </c>
      <c r="O50" s="17" t="s">
        <v>133</v>
      </c>
      <c r="P50" s="18">
        <v>45292</v>
      </c>
      <c r="Q50" s="11" t="s">
        <v>134</v>
      </c>
      <c r="R50" s="19" t="s">
        <v>65</v>
      </c>
    </row>
    <row r="51" spans="1:18" ht="18.75" x14ac:dyDescent="0.3">
      <c r="A51" s="8">
        <v>43</v>
      </c>
      <c r="B51" s="39" t="s">
        <v>135</v>
      </c>
      <c r="C51" s="40" t="s">
        <v>136</v>
      </c>
      <c r="D51" s="17">
        <v>10</v>
      </c>
      <c r="E51" s="17" t="s">
        <v>30</v>
      </c>
      <c r="F51" s="8" t="s">
        <v>1244</v>
      </c>
      <c r="G51" s="11">
        <v>7000</v>
      </c>
      <c r="H51" s="24">
        <v>7700.0000000000009</v>
      </c>
      <c r="I51" s="13">
        <v>9240</v>
      </c>
      <c r="J51" s="11">
        <v>7700</v>
      </c>
      <c r="K51" s="41">
        <v>9300</v>
      </c>
      <c r="L51" s="14">
        <f>VLOOKUP(B51,'[2]LP OBAT DAN BMHP ALL APRIL'!$B:$BC,54,FALSE)</f>
        <v>285</v>
      </c>
      <c r="M51" s="15"/>
      <c r="N51" s="16">
        <f t="shared" si="0"/>
        <v>285</v>
      </c>
      <c r="O51" s="30">
        <v>2103102</v>
      </c>
      <c r="P51" s="31">
        <v>44986</v>
      </c>
      <c r="Q51" s="179" t="s">
        <v>137</v>
      </c>
      <c r="R51" s="33" t="s">
        <v>972</v>
      </c>
    </row>
    <row r="52" spans="1:18" ht="18.75" x14ac:dyDescent="0.3">
      <c r="A52" s="8">
        <v>44</v>
      </c>
      <c r="B52" s="20" t="s">
        <v>138</v>
      </c>
      <c r="C52" s="21" t="s">
        <v>139</v>
      </c>
      <c r="D52" s="22">
        <v>1</v>
      </c>
      <c r="E52" s="17" t="s">
        <v>53</v>
      </c>
      <c r="F52" s="17" t="s">
        <v>1248</v>
      </c>
      <c r="G52" s="11">
        <v>3850</v>
      </c>
      <c r="H52" s="29">
        <v>4235</v>
      </c>
      <c r="I52" s="13">
        <v>5082</v>
      </c>
      <c r="J52" s="11">
        <v>4300</v>
      </c>
      <c r="K52" s="11">
        <v>5100</v>
      </c>
      <c r="L52" s="14">
        <f>VLOOKUP(B52,'[2]LP OBAT DAN BMHP ALL APRIL'!$B:$BC,54,FALSE)</f>
        <v>12</v>
      </c>
      <c r="M52" s="15"/>
      <c r="N52" s="16">
        <f t="shared" si="0"/>
        <v>12</v>
      </c>
      <c r="O52" s="30" t="s">
        <v>140</v>
      </c>
      <c r="P52" s="31">
        <v>44743</v>
      </c>
      <c r="Q52" s="179" t="s">
        <v>141</v>
      </c>
      <c r="R52" s="33" t="s">
        <v>142</v>
      </c>
    </row>
    <row r="53" spans="1:18" ht="18.75" x14ac:dyDescent="0.3">
      <c r="A53" s="8">
        <v>45</v>
      </c>
      <c r="B53" s="20" t="s">
        <v>143</v>
      </c>
      <c r="C53" s="21" t="s">
        <v>144</v>
      </c>
      <c r="D53" s="22">
        <v>1</v>
      </c>
      <c r="E53" s="17" t="s">
        <v>53</v>
      </c>
      <c r="F53" s="17" t="s">
        <v>1248</v>
      </c>
      <c r="G53" s="11">
        <v>3850</v>
      </c>
      <c r="H53" s="24">
        <v>4235</v>
      </c>
      <c r="I53" s="13">
        <v>5082</v>
      </c>
      <c r="J53" s="11">
        <v>4300</v>
      </c>
      <c r="K53" s="11">
        <v>5100</v>
      </c>
      <c r="L53" s="14">
        <f>VLOOKUP(B53,'[2]LP OBAT DAN BMHP ALL APRIL'!$B:$BC,54,FALSE)</f>
        <v>0</v>
      </c>
      <c r="M53" s="15"/>
      <c r="N53" s="16">
        <f t="shared" si="0"/>
        <v>0</v>
      </c>
      <c r="O53" s="30" t="s">
        <v>145</v>
      </c>
      <c r="P53" s="31">
        <v>44927</v>
      </c>
      <c r="Q53" s="179" t="s">
        <v>108</v>
      </c>
      <c r="R53" s="33" t="s">
        <v>109</v>
      </c>
    </row>
    <row r="54" spans="1:18" ht="18.75" x14ac:dyDescent="0.3">
      <c r="A54" s="8">
        <v>46</v>
      </c>
      <c r="B54" s="20" t="s">
        <v>146</v>
      </c>
      <c r="C54" s="21" t="s">
        <v>147</v>
      </c>
      <c r="D54" s="22">
        <v>1</v>
      </c>
      <c r="E54" s="17" t="s">
        <v>53</v>
      </c>
      <c r="F54" s="17" t="s">
        <v>1248</v>
      </c>
      <c r="G54" s="11">
        <v>3850</v>
      </c>
      <c r="H54" s="24">
        <v>4235</v>
      </c>
      <c r="I54" s="13">
        <v>5082</v>
      </c>
      <c r="J54" s="11">
        <v>4300</v>
      </c>
      <c r="K54" s="11">
        <v>5100</v>
      </c>
      <c r="L54" s="14">
        <f>VLOOKUP(B54,'[2]LP OBAT DAN BMHP ALL APRIL'!$B:$BC,54,FALSE)</f>
        <v>36</v>
      </c>
      <c r="M54" s="15"/>
      <c r="N54" s="16">
        <f t="shared" si="0"/>
        <v>36</v>
      </c>
      <c r="O54" s="30" t="s">
        <v>148</v>
      </c>
      <c r="P54" s="31">
        <v>45139</v>
      </c>
      <c r="Q54" s="179" t="s">
        <v>108</v>
      </c>
      <c r="R54" s="33" t="s">
        <v>109</v>
      </c>
    </row>
    <row r="55" spans="1:18" ht="18.75" x14ac:dyDescent="0.3">
      <c r="A55" s="8">
        <v>47</v>
      </c>
      <c r="B55" s="20" t="s">
        <v>149</v>
      </c>
      <c r="C55" s="21" t="s">
        <v>150</v>
      </c>
      <c r="D55" s="17">
        <v>1</v>
      </c>
      <c r="E55" s="17" t="s">
        <v>53</v>
      </c>
      <c r="F55" s="17" t="s">
        <v>1249</v>
      </c>
      <c r="G55" s="11">
        <f>VLOOKUP(B55,'[1]JAN 2022'!$A:$C,3,FALSE)</f>
        <v>18000</v>
      </c>
      <c r="H55" s="24">
        <f>VLOOKUP(B55,'[1]JAN 2022'!$A:$D,4,FALSE)</f>
        <v>19800</v>
      </c>
      <c r="I55" s="13">
        <f>VLOOKUP(B55,'[1]JAN 2022'!$A:$E,5,FALSE)</f>
        <v>23760</v>
      </c>
      <c r="J55" s="11">
        <f>ROUNDUP(H55,-2)</f>
        <v>19800</v>
      </c>
      <c r="K55" s="11">
        <f>ROUNDUP(I55,-2)</f>
        <v>23800</v>
      </c>
      <c r="L55" s="14">
        <f>VLOOKUP(B55,'[2]LP OBAT DAN BMHP ALL APRIL'!$B:$BC,54,FALSE)</f>
        <v>34</v>
      </c>
      <c r="M55" s="15"/>
      <c r="N55" s="16">
        <f t="shared" si="0"/>
        <v>34</v>
      </c>
      <c r="O55" s="11" t="str">
        <f>VLOOKUP(B55,'[1]JAN 2022'!$A:$L,12,FALSE)</f>
        <v>LB21030</v>
      </c>
      <c r="P55" s="18">
        <f>VLOOKUP(B55,'[1]JAN 2022'!$A:$K,11,FALSE)</f>
        <v>45597</v>
      </c>
      <c r="Q55" s="42" t="str">
        <f>VLOOKUP(B55,'[1]JAN 2022'!$A:$G,7,FALSE)</f>
        <v>KP01/07</v>
      </c>
      <c r="R55" s="23" t="str">
        <f>VLOOKUP(B55,'[1]JAN 2022'!$A:$I,9,FALSE)</f>
        <v>PT KUDAMAS JAYA MAKMUR SENTOSA</v>
      </c>
    </row>
    <row r="56" spans="1:18" ht="18.75" x14ac:dyDescent="0.3">
      <c r="A56" s="8">
        <v>48</v>
      </c>
      <c r="B56" s="20" t="s">
        <v>151</v>
      </c>
      <c r="C56" s="21" t="s">
        <v>152</v>
      </c>
      <c r="D56" s="17">
        <v>30</v>
      </c>
      <c r="E56" s="17" t="s">
        <v>30</v>
      </c>
      <c r="F56" s="8" t="s">
        <v>1244</v>
      </c>
      <c r="G56" s="11">
        <v>490</v>
      </c>
      <c r="H56" s="35">
        <v>539</v>
      </c>
      <c r="I56" s="11">
        <v>646.79999999999995</v>
      </c>
      <c r="J56" s="11">
        <v>600</v>
      </c>
      <c r="K56" s="11">
        <v>700</v>
      </c>
      <c r="L56" s="14">
        <f>VLOOKUP(B56,'[2]LP OBAT DAN BMHP ALL APRIL'!$B:$BC,54,FALSE)</f>
        <v>209</v>
      </c>
      <c r="M56" s="15"/>
      <c r="N56" s="16">
        <f t="shared" si="0"/>
        <v>209</v>
      </c>
      <c r="O56" s="17" t="s">
        <v>153</v>
      </c>
      <c r="P56" s="18">
        <v>45170</v>
      </c>
      <c r="Q56" s="180" t="s">
        <v>154</v>
      </c>
      <c r="R56" s="19" t="s">
        <v>100</v>
      </c>
    </row>
    <row r="57" spans="1:18" ht="18.75" x14ac:dyDescent="0.3">
      <c r="A57" s="8">
        <v>49</v>
      </c>
      <c r="B57" s="20" t="s">
        <v>155</v>
      </c>
      <c r="C57" s="21" t="s">
        <v>156</v>
      </c>
      <c r="D57" s="17">
        <v>1</v>
      </c>
      <c r="E57" s="17" t="s">
        <v>27</v>
      </c>
      <c r="F57" s="8" t="s">
        <v>1244</v>
      </c>
      <c r="G57" s="11">
        <v>2160</v>
      </c>
      <c r="H57" s="24">
        <v>2376</v>
      </c>
      <c r="I57" s="13">
        <v>2851.2</v>
      </c>
      <c r="J57" s="11">
        <v>2400</v>
      </c>
      <c r="K57" s="11">
        <v>2900</v>
      </c>
      <c r="L57" s="14">
        <f>VLOOKUP(B57,'[2]LP OBAT DAN BMHP ALL APRIL'!$B:$BC,54,FALSE)</f>
        <v>8</v>
      </c>
      <c r="M57" s="15"/>
      <c r="N57" s="16">
        <f t="shared" si="0"/>
        <v>8</v>
      </c>
      <c r="O57" s="11" t="s">
        <v>157</v>
      </c>
      <c r="P57" s="18">
        <v>45870</v>
      </c>
      <c r="Q57" s="180"/>
      <c r="R57" s="19" t="s">
        <v>423</v>
      </c>
    </row>
    <row r="58" spans="1:18" ht="18.75" x14ac:dyDescent="0.3">
      <c r="A58" s="8">
        <v>50</v>
      </c>
      <c r="B58" s="20" t="s">
        <v>158</v>
      </c>
      <c r="C58" s="21" t="s">
        <v>159</v>
      </c>
      <c r="D58" s="17">
        <v>1</v>
      </c>
      <c r="E58" s="17" t="s">
        <v>27</v>
      </c>
      <c r="F58" s="8" t="s">
        <v>1244</v>
      </c>
      <c r="G58" s="11">
        <f>VLOOKUP(B58,'[3]JAN 2022'!$A:$C,3,FALSE)</f>
        <v>4545.2365</v>
      </c>
      <c r="H58" s="24">
        <f>VLOOKUP(B58,'[3]JAN 2022'!$A:$D,4,FALSE)</f>
        <v>4999.7601500000001</v>
      </c>
      <c r="I58" s="13">
        <f>VLOOKUP(B58,'[3]JAN 2022'!$A:$E,5,FALSE)</f>
        <v>5999.7121799999995</v>
      </c>
      <c r="J58" s="11">
        <f>ROUNDUP(H58,-2)</f>
        <v>5000</v>
      </c>
      <c r="K58" s="11">
        <f>ROUNDUP(I58,-2)</f>
        <v>6000</v>
      </c>
      <c r="L58" s="14">
        <f>VLOOKUP(B58,'[2]LP OBAT DAN BMHP ALL APRIL'!$B:$BC,54,FALSE)</f>
        <v>5</v>
      </c>
      <c r="M58" s="15"/>
      <c r="N58" s="16">
        <f t="shared" si="0"/>
        <v>5</v>
      </c>
      <c r="O58" s="11" t="str">
        <f>VLOOKUP(B58,'[3]JAN 2022'!$A:$L,12,FALSE)</f>
        <v>6518</v>
      </c>
      <c r="P58" s="18">
        <f>VLOOKUP(B58,'[3]JAN 2022'!$A:$K,11,FALSE)</f>
        <v>45200</v>
      </c>
      <c r="Q58" s="181" t="str">
        <f>VLOOKUP(B58,'[3]JAN 2022'!$A:$G,7,FALSE)</f>
        <v>KP01/04</v>
      </c>
      <c r="R58" s="23" t="str">
        <f>VLOOKUP(B58,'[3]JAN 2022'!$A:$I,9,FALSE)</f>
        <v>PT SINGGASANA WITRA SURYAMAS</v>
      </c>
    </row>
    <row r="59" spans="1:18" ht="18.75" x14ac:dyDescent="0.3">
      <c r="A59" s="8">
        <v>51</v>
      </c>
      <c r="B59" s="20" t="s">
        <v>160</v>
      </c>
      <c r="C59" s="21" t="s">
        <v>161</v>
      </c>
      <c r="D59" s="17">
        <v>1</v>
      </c>
      <c r="E59" s="17" t="s">
        <v>27</v>
      </c>
      <c r="F59" s="8" t="s">
        <v>1244</v>
      </c>
      <c r="G59" s="11">
        <f>VLOOKUP(B59,'[1]MEI 2022'!$A:$C,3,FALSE)</f>
        <v>5090</v>
      </c>
      <c r="H59" s="24">
        <f>VLOOKUP(B59,'[1]MEI 2022'!$A:$D,4,FALSE)</f>
        <v>5599</v>
      </c>
      <c r="I59" s="13">
        <f>VLOOKUP(B59,'[1]MEI 2022'!$A:$E,5,FALSE)</f>
        <v>6718.8</v>
      </c>
      <c r="J59" s="11">
        <f>ROUNDUP(H59,-2)</f>
        <v>5600</v>
      </c>
      <c r="K59" s="11">
        <f>ROUNDUP(I59,-2)</f>
        <v>6800</v>
      </c>
      <c r="L59" s="14"/>
      <c r="M59" s="15">
        <f>VLOOKUP(B59,'[1]MEI 2022'!$A:$B,2,FALSE)</f>
        <v>6</v>
      </c>
      <c r="N59" s="16">
        <f t="shared" si="0"/>
        <v>6</v>
      </c>
      <c r="O59" s="11" t="str">
        <f>VLOOKUP(B59,'[1]MEI 2022'!$A:$L,12,FALSE)</f>
        <v>1227</v>
      </c>
      <c r="P59" s="18">
        <f>VLOOKUP(B59,'[1]MEI 2022'!$A:$K,11,FALSE)</f>
        <v>45292</v>
      </c>
      <c r="Q59" s="181" t="str">
        <f>VLOOKUP(B59,'[1]MEI 2022'!$A:$G,7,FALSE)</f>
        <v>KP05/6</v>
      </c>
      <c r="R59" s="23" t="str">
        <f>VLOOKUP(B59,'[1]MEI 2022'!$A:$I,9,FALSE)</f>
        <v>PT Singgasana Witra Suryamas</v>
      </c>
    </row>
    <row r="60" spans="1:18" ht="18.75" x14ac:dyDescent="0.3">
      <c r="A60" s="8">
        <v>52</v>
      </c>
      <c r="B60" s="20" t="s">
        <v>162</v>
      </c>
      <c r="C60" s="21" t="s">
        <v>163</v>
      </c>
      <c r="D60" s="22">
        <v>1</v>
      </c>
      <c r="E60" s="17" t="s">
        <v>27</v>
      </c>
      <c r="F60" s="8" t="s">
        <v>1244</v>
      </c>
      <c r="G60" s="11">
        <v>10045</v>
      </c>
      <c r="H60" s="24"/>
      <c r="I60" s="13"/>
      <c r="J60" s="11">
        <v>11100</v>
      </c>
      <c r="K60" s="11">
        <v>13300</v>
      </c>
      <c r="L60" s="14">
        <f>VLOOKUP(B60,'[2]LP OBAT DAN BMHP ALL APRIL'!$B:$BC,54,FALSE)</f>
        <v>0</v>
      </c>
      <c r="M60" s="15"/>
      <c r="N60" s="16">
        <f t="shared" si="0"/>
        <v>0</v>
      </c>
      <c r="O60" s="11" t="s">
        <v>164</v>
      </c>
      <c r="P60" s="18">
        <v>45598</v>
      </c>
      <c r="Q60" s="18"/>
      <c r="R60" s="23" t="s">
        <v>65</v>
      </c>
    </row>
    <row r="61" spans="1:18" ht="18.75" x14ac:dyDescent="0.3">
      <c r="A61" s="8">
        <v>53</v>
      </c>
      <c r="B61" s="37" t="s">
        <v>165</v>
      </c>
      <c r="C61" s="38" t="s">
        <v>166</v>
      </c>
      <c r="D61" s="22">
        <v>1</v>
      </c>
      <c r="E61" s="17" t="s">
        <v>27</v>
      </c>
      <c r="F61" s="8" t="s">
        <v>1244</v>
      </c>
      <c r="G61" s="11">
        <f>VLOOKUP(B61,'[1]MAR 2022'!$A:$C,3,FALSE)</f>
        <v>10045</v>
      </c>
      <c r="H61" s="12">
        <f>VLOOKUP(B61,'[1]MAR 2022'!$A:$D,4,FALSE)</f>
        <v>11049.5</v>
      </c>
      <c r="I61" s="13">
        <f>VLOOKUP(B61,'[1]MAR 2022'!$A:$E,5,FALSE)</f>
        <v>13259.4</v>
      </c>
      <c r="J61" s="11">
        <f t="shared" ref="J61:K63" si="5">ROUNDUP(H61,-2)</f>
        <v>11100</v>
      </c>
      <c r="K61" s="11">
        <f t="shared" si="5"/>
        <v>13300</v>
      </c>
      <c r="L61" s="14">
        <f>VLOOKUP(B61,'[2]LP OBAT DAN BMHP ALL APRIL'!$B:$BC,54,FALSE)</f>
        <v>0</v>
      </c>
      <c r="M61" s="15"/>
      <c r="N61" s="16">
        <f t="shared" si="0"/>
        <v>0</v>
      </c>
      <c r="O61" s="17" t="str">
        <f>VLOOKUP(B61,'[1]MAR 2022'!$A:$L,12,FALSE)</f>
        <v>K13202W</v>
      </c>
      <c r="P61" s="18">
        <f>VLOOKUP(B61,'[1]MAR 2022'!$A:$K,11,FALSE)</f>
        <v>45597</v>
      </c>
      <c r="Q61" s="11" t="str">
        <f>VLOOKUP(B61,'[1]MAR 2022'!$A:$G,7,FALSE)</f>
        <v>KP03/3</v>
      </c>
      <c r="R61" s="19" t="str">
        <f>VLOOKUP(B61,'[1]MAR 2022'!$A:$I,9,FALSE)</f>
        <v>PT PLANET EXCELENCIA PHARMACY</v>
      </c>
    </row>
    <row r="62" spans="1:18" ht="18.75" x14ac:dyDescent="0.3">
      <c r="A62" s="8">
        <v>54</v>
      </c>
      <c r="B62" s="37" t="s">
        <v>167</v>
      </c>
      <c r="C62" s="38" t="s">
        <v>168</v>
      </c>
      <c r="D62" s="22">
        <v>1</v>
      </c>
      <c r="E62" s="17" t="s">
        <v>27</v>
      </c>
      <c r="F62" s="8" t="s">
        <v>1244</v>
      </c>
      <c r="G62" s="11">
        <f>VLOOKUP(B62,'[1]APR 2022'!$A:$C,3,FALSE)</f>
        <v>11287.878787878786</v>
      </c>
      <c r="H62" s="24">
        <f>VLOOKUP(B62,'[1]APR 2022'!$A:$D,4,FALSE)</f>
        <v>12416.666666666666</v>
      </c>
      <c r="I62" s="13">
        <f>VLOOKUP(B62,'[1]APR 2022'!$A:$E,5,FALSE)</f>
        <v>14899.999999999998</v>
      </c>
      <c r="J62" s="11">
        <f t="shared" si="5"/>
        <v>12500</v>
      </c>
      <c r="K62" s="11">
        <f t="shared" si="5"/>
        <v>14900</v>
      </c>
      <c r="L62" s="14">
        <f>VLOOKUP(B62,'[2]LP OBAT DAN BMHP ALL APRIL'!$B:$BC,54,FALSE)</f>
        <v>9</v>
      </c>
      <c r="M62" s="15"/>
      <c r="N62" s="16">
        <f t="shared" si="0"/>
        <v>9</v>
      </c>
      <c r="O62" s="11" t="str">
        <f>VLOOKUP(B62,'[1]APR 2022'!$A:$L,12,FALSE)</f>
        <v>A20041W</v>
      </c>
      <c r="P62" s="18">
        <f>VLOOKUP(B62,'[1]APR 2022'!$A:$K,11,FALSE)</f>
        <v>45658</v>
      </c>
      <c r="Q62" s="18" t="str">
        <f>VLOOKUP(B62,'[1]APR 2022'!$A:$G,7,FALSE)</f>
        <v>KP04/4</v>
      </c>
      <c r="R62" s="23" t="str">
        <f>VLOOKUP(B62,'[1]APR 2022'!$A:$I,9,FALSE)</f>
        <v>PT KUDAMAS JAYA MAKMUR SENTOSA</v>
      </c>
    </row>
    <row r="63" spans="1:18" ht="18.75" x14ac:dyDescent="0.3">
      <c r="A63" s="8">
        <v>55</v>
      </c>
      <c r="B63" s="37" t="s">
        <v>169</v>
      </c>
      <c r="C63" s="38" t="s">
        <v>170</v>
      </c>
      <c r="D63" s="22">
        <v>1</v>
      </c>
      <c r="E63" s="17" t="s">
        <v>27</v>
      </c>
      <c r="F63" s="8" t="s">
        <v>1244</v>
      </c>
      <c r="G63" s="11">
        <f>VLOOKUP(B63,'[1]MEI 2022'!$A:$C,3,FALSE)</f>
        <v>11363.636363636362</v>
      </c>
      <c r="H63" s="24">
        <f>VLOOKUP(B63,'[1]MEI 2022'!$A:$D,4,FALSE)</f>
        <v>12500</v>
      </c>
      <c r="I63" s="13">
        <f>VLOOKUP(B63,'[1]MEI 2022'!$A:$E,5,FALSE)</f>
        <v>15000</v>
      </c>
      <c r="J63" s="11">
        <f t="shared" si="5"/>
        <v>12500</v>
      </c>
      <c r="K63" s="11">
        <f t="shared" si="5"/>
        <v>15000</v>
      </c>
      <c r="L63" s="14"/>
      <c r="M63" s="15">
        <f>VLOOKUP(B63,'[1]MEI 2022'!$A:$B,2,FALSE)</f>
        <v>10</v>
      </c>
      <c r="N63" s="16">
        <f t="shared" si="0"/>
        <v>10</v>
      </c>
      <c r="O63" s="11" t="str">
        <f>VLOOKUP(B63,'[1]MEI 2022'!$A:$L,12,FALSE)</f>
        <v>A20202W</v>
      </c>
      <c r="P63" s="18">
        <f>VLOOKUP(B63,'[1]MEI 2022'!$A:$K,11,FALSE)</f>
        <v>45658</v>
      </c>
      <c r="Q63" s="18" t="str">
        <f>VLOOKUP(B63,'[1]MEI 2022'!$A:$G,7,FALSE)</f>
        <v>KP05/2</v>
      </c>
      <c r="R63" s="23" t="str">
        <f>VLOOKUP(B63,'[1]MEI 2022'!$A:$I,9,FALSE)</f>
        <v>PT KUDAMAS JAYA MAKMUR SENTOSA</v>
      </c>
    </row>
    <row r="64" spans="1:18" ht="18.75" x14ac:dyDescent="0.3">
      <c r="A64" s="8">
        <v>56</v>
      </c>
      <c r="B64" s="25" t="s">
        <v>171</v>
      </c>
      <c r="C64" s="34" t="s">
        <v>172</v>
      </c>
      <c r="D64" s="43">
        <v>1</v>
      </c>
      <c r="E64" s="44" t="s">
        <v>27</v>
      </c>
      <c r="F64" s="8" t="s">
        <v>1244</v>
      </c>
      <c r="G64" s="33">
        <v>12865</v>
      </c>
      <c r="H64" s="45">
        <v>14151.500000000002</v>
      </c>
      <c r="I64" s="46">
        <v>16981.800000000003</v>
      </c>
      <c r="J64" s="33">
        <v>14200</v>
      </c>
      <c r="K64" s="19">
        <v>17000</v>
      </c>
      <c r="L64" s="14">
        <f>VLOOKUP(B64,'[2]LP OBAT DAN BMHP ALL APRIL'!$B:$BC,54,FALSE)</f>
        <v>1</v>
      </c>
      <c r="M64" s="15"/>
      <c r="N64" s="16">
        <f t="shared" si="0"/>
        <v>1</v>
      </c>
      <c r="O64" s="44" t="s">
        <v>173</v>
      </c>
      <c r="P64" s="47">
        <v>44835</v>
      </c>
      <c r="Q64" s="33" t="s">
        <v>174</v>
      </c>
      <c r="R64" s="33" t="s">
        <v>175</v>
      </c>
    </row>
    <row r="65" spans="1:18" ht="18.75" x14ac:dyDescent="0.3">
      <c r="A65" s="8">
        <v>57</v>
      </c>
      <c r="B65" s="25" t="s">
        <v>176</v>
      </c>
      <c r="C65" s="34" t="s">
        <v>177</v>
      </c>
      <c r="D65" s="43">
        <v>1</v>
      </c>
      <c r="E65" s="44" t="s">
        <v>27</v>
      </c>
      <c r="F65" s="8" t="s">
        <v>1244</v>
      </c>
      <c r="G65" s="11">
        <v>22000</v>
      </c>
      <c r="H65" s="12">
        <v>24200.000000000004</v>
      </c>
      <c r="I65" s="13">
        <v>29040.000000000004</v>
      </c>
      <c r="J65" s="11">
        <v>24200</v>
      </c>
      <c r="K65" s="11">
        <v>29100</v>
      </c>
      <c r="L65" s="14">
        <f>VLOOKUP(B65,'[2]LP OBAT DAN BMHP ALL APRIL'!$B:$BC,54,FALSE)</f>
        <v>9</v>
      </c>
      <c r="M65" s="15"/>
      <c r="N65" s="16">
        <f t="shared" si="0"/>
        <v>9</v>
      </c>
      <c r="O65" s="17" t="s">
        <v>178</v>
      </c>
      <c r="P65" s="18">
        <v>45139</v>
      </c>
      <c r="Q65" s="11" t="s">
        <v>179</v>
      </c>
      <c r="R65" s="19" t="s">
        <v>22</v>
      </c>
    </row>
    <row r="66" spans="1:18" ht="18.75" x14ac:dyDescent="0.3">
      <c r="A66" s="8">
        <v>58</v>
      </c>
      <c r="B66" s="20" t="s">
        <v>180</v>
      </c>
      <c r="C66" s="21" t="s">
        <v>181</v>
      </c>
      <c r="D66" s="17">
        <v>1</v>
      </c>
      <c r="E66" s="17" t="s">
        <v>53</v>
      </c>
      <c r="F66" s="17" t="s">
        <v>1249</v>
      </c>
      <c r="G66" s="11">
        <f>VLOOKUP(B66,'[1]JAN 2022'!$A:$C,3,FALSE)</f>
        <v>76363.636363636353</v>
      </c>
      <c r="H66" s="24">
        <f>VLOOKUP(B66,'[1]JAN 2022'!$A:$D,4,FALSE)</f>
        <v>84000</v>
      </c>
      <c r="I66" s="13">
        <f>VLOOKUP(B66,'[1]JAN 2022'!$A:$E,5,FALSE)</f>
        <v>100800</v>
      </c>
      <c r="J66" s="11">
        <f t="shared" ref="J66:K68" si="6">ROUNDUP(H66,-2)</f>
        <v>84000</v>
      </c>
      <c r="K66" s="11">
        <f t="shared" si="6"/>
        <v>100800</v>
      </c>
      <c r="L66" s="14">
        <f>VLOOKUP(B66,'[2]LP OBAT DAN BMHP ALL APRIL'!$B:$BC,54,FALSE)</f>
        <v>0</v>
      </c>
      <c r="M66" s="15"/>
      <c r="N66" s="16">
        <f t="shared" si="0"/>
        <v>0</v>
      </c>
      <c r="O66" s="11" t="str">
        <f>VLOOKUP(B66,'[1]JAN 2022'!$A:$L,12,FALSE)</f>
        <v>21100528</v>
      </c>
      <c r="P66" s="18">
        <f>VLOOKUP(B66,'[1]JAN 2022'!$A:$K,11,FALSE)</f>
        <v>45536</v>
      </c>
      <c r="Q66" s="18" t="str">
        <f>VLOOKUP(B66,'[1]JAN 2022'!$A:$G,7,FALSE)</f>
        <v>KP01/07</v>
      </c>
      <c r="R66" s="23" t="str">
        <f>VLOOKUP(B66,'[1]JAN 2022'!$A:$I,9,FALSE)</f>
        <v>PT KUDAMAS JAYA MAKMUR SENTOSA</v>
      </c>
    </row>
    <row r="67" spans="1:18" ht="18.75" x14ac:dyDescent="0.3">
      <c r="A67" s="8">
        <v>59</v>
      </c>
      <c r="B67" s="21" t="s">
        <v>182</v>
      </c>
      <c r="C67" s="21" t="s">
        <v>183</v>
      </c>
      <c r="D67" s="22">
        <v>100</v>
      </c>
      <c r="E67" s="17" t="s">
        <v>30</v>
      </c>
      <c r="F67" s="8" t="s">
        <v>1244</v>
      </c>
      <c r="G67" s="11">
        <f>VLOOKUP(B67,'[1]APR 2022'!$A:$C,3,FALSE)</f>
        <v>450</v>
      </c>
      <c r="H67" s="12">
        <f>VLOOKUP(B67,'[1]APR 2022'!$A:$D,4,FALSE)</f>
        <v>495.00000000000006</v>
      </c>
      <c r="I67" s="13">
        <f>VLOOKUP(B67,'[1]APR 2022'!$A:$E,5,FALSE)</f>
        <v>594</v>
      </c>
      <c r="J67" s="11">
        <f t="shared" si="6"/>
        <v>500</v>
      </c>
      <c r="K67" s="11">
        <f t="shared" si="6"/>
        <v>600</v>
      </c>
      <c r="L67" s="14">
        <f>VLOOKUP(B67,'[2]LP OBAT DAN BMHP ALL APRIL'!$B:$BC,54,FALSE)</f>
        <v>210</v>
      </c>
      <c r="M67" s="15"/>
      <c r="N67" s="26">
        <f t="shared" si="0"/>
        <v>210</v>
      </c>
      <c r="O67" s="17" t="str">
        <f>VLOOKUP(B67,'[1]APR 2022'!$A:$L,12,FALSE)</f>
        <v>HTBSPE21038</v>
      </c>
      <c r="P67" s="18">
        <f>VLOOKUP(B67,'[1]APR 2022'!$A:$K,11,FALSE)</f>
        <v>45323</v>
      </c>
      <c r="Q67" s="11" t="str">
        <f>VLOOKUP(B67,'[1]APR 2022'!$A:$G,7,FALSE)</f>
        <v>KP04/3</v>
      </c>
      <c r="R67" s="19" t="str">
        <f>VLOOKUP(B67,'[1]APR 2022'!$A:$I,9,FALSE)</f>
        <v>PT Enseval Putera Megatrading</v>
      </c>
    </row>
    <row r="68" spans="1:18" ht="18.75" x14ac:dyDescent="0.3">
      <c r="A68" s="8">
        <v>60</v>
      </c>
      <c r="B68" s="27" t="s">
        <v>184</v>
      </c>
      <c r="C68" s="28" t="s">
        <v>185</v>
      </c>
      <c r="D68" s="17">
        <v>1</v>
      </c>
      <c r="E68" s="17" t="s">
        <v>27</v>
      </c>
      <c r="F68" s="8" t="s">
        <v>1244</v>
      </c>
      <c r="G68" s="11">
        <f>VLOOKUP(B68,'[3]JAN 2022'!$A:$C,3,FALSE)</f>
        <v>15818.181818181816</v>
      </c>
      <c r="H68" s="24">
        <f>VLOOKUP(B68,'[3]JAN 2022'!$A:$D,4,FALSE)</f>
        <v>17400</v>
      </c>
      <c r="I68" s="13">
        <f>VLOOKUP(B68,'[3]JAN 2022'!$A:$E,5,FALSE)</f>
        <v>20880</v>
      </c>
      <c r="J68" s="11">
        <f t="shared" si="6"/>
        <v>17400</v>
      </c>
      <c r="K68" s="11">
        <f t="shared" si="6"/>
        <v>20900</v>
      </c>
      <c r="L68" s="14">
        <f>VLOOKUP(B68,'[2]LP OBAT DAN BMHP ALL APRIL'!$B:$BC,54,FALSE)</f>
        <v>4</v>
      </c>
      <c r="M68" s="15"/>
      <c r="N68" s="16">
        <f t="shared" si="0"/>
        <v>4</v>
      </c>
      <c r="O68" s="11" t="str">
        <f>VLOOKUP(B68,'[3]JAN 2022'!$A:$L,12,FALSE)</f>
        <v>H0208101</v>
      </c>
      <c r="P68" s="18">
        <f>VLOOKUP(B68,'[3]JAN 2022'!$A:$K,11,FALSE)</f>
        <v>45139</v>
      </c>
      <c r="Q68" s="18" t="str">
        <f>VLOOKUP(B68,'[3]JAN 2022'!$A:$G,7,FALSE)</f>
        <v>KP01/03</v>
      </c>
      <c r="R68" s="23" t="str">
        <f>VLOOKUP(B68,'[3]JAN 2022'!$A:$I,9,FALSE)</f>
        <v>PT KUDAMAS JAYA MAKMUR SENTOSA</v>
      </c>
    </row>
    <row r="69" spans="1:18" ht="18.75" x14ac:dyDescent="0.3">
      <c r="A69" s="8">
        <v>61</v>
      </c>
      <c r="B69" s="37" t="s">
        <v>186</v>
      </c>
      <c r="C69" s="38" t="s">
        <v>187</v>
      </c>
      <c r="D69" s="22">
        <v>1</v>
      </c>
      <c r="E69" s="17" t="s">
        <v>27</v>
      </c>
      <c r="F69" s="8" t="s">
        <v>1244</v>
      </c>
      <c r="G69" s="11">
        <v>62272.727272727265</v>
      </c>
      <c r="H69" s="12">
        <v>68500</v>
      </c>
      <c r="I69" s="13">
        <v>82200</v>
      </c>
      <c r="J69" s="11">
        <v>68500</v>
      </c>
      <c r="K69" s="11">
        <v>82200</v>
      </c>
      <c r="L69" s="14">
        <f>VLOOKUP(B69,'[2]LP OBAT DAN BMHP ALL APRIL'!$B:$BC,54,FALSE)</f>
        <v>6</v>
      </c>
      <c r="M69" s="15"/>
      <c r="N69" s="16">
        <f t="shared" si="0"/>
        <v>6</v>
      </c>
      <c r="O69" s="17" t="s">
        <v>188</v>
      </c>
      <c r="P69" s="18">
        <v>45474</v>
      </c>
      <c r="Q69" s="11" t="s">
        <v>64</v>
      </c>
      <c r="R69" s="19" t="s">
        <v>65</v>
      </c>
    </row>
    <row r="70" spans="1:18" ht="18.75" x14ac:dyDescent="0.3">
      <c r="A70" s="8">
        <v>62</v>
      </c>
      <c r="B70" s="20" t="s">
        <v>189</v>
      </c>
      <c r="C70" s="21" t="s">
        <v>190</v>
      </c>
      <c r="D70" s="22">
        <v>100</v>
      </c>
      <c r="E70" s="17" t="s">
        <v>30</v>
      </c>
      <c r="F70" s="8" t="s">
        <v>1244</v>
      </c>
      <c r="G70" s="11">
        <f>VLOOKUP(B70,'[1]APR 2022'!$A:$C,3,FALSE)</f>
        <v>4199.0652</v>
      </c>
      <c r="H70" s="12">
        <f>VLOOKUP(B70,'[1]APR 2022'!$A:$D,4,FALSE)</f>
        <v>4618.9717200000005</v>
      </c>
      <c r="I70" s="13">
        <f>VLOOKUP(B70,'[1]APR 2022'!$A:$E,5,FALSE)</f>
        <v>5542.7660640000004</v>
      </c>
      <c r="J70" s="11">
        <f>ROUNDUP(H70,-2)</f>
        <v>4700</v>
      </c>
      <c r="K70" s="11">
        <f>ROUNDUP(I70,-2)</f>
        <v>5600</v>
      </c>
      <c r="L70" s="14">
        <f>VLOOKUP(B70,'[2]LP OBAT DAN BMHP ALL APRIL'!$B:$BC,54,FALSE)</f>
        <v>60</v>
      </c>
      <c r="M70" s="15"/>
      <c r="N70" s="26">
        <f t="shared" si="0"/>
        <v>60</v>
      </c>
      <c r="O70" s="17" t="str">
        <f>VLOOKUP(B70,'[1]APR 2022'!$A:$L,12,FALSE)</f>
        <v>21090506</v>
      </c>
      <c r="P70" s="18">
        <f>VLOOKUP(B70,'[1]APR 2022'!$A:$K,11,FALSE)</f>
        <v>45170</v>
      </c>
      <c r="Q70" s="11" t="str">
        <f>VLOOKUP(B70,'[1]APR 2022'!$A:$G,7,FALSE)</f>
        <v>KP04/3</v>
      </c>
      <c r="R70" s="19" t="str">
        <f>VLOOKUP(B70,'[1]APR 2022'!$A:$I,9,FALSE)</f>
        <v>PT Enseval Putera Megatrading</v>
      </c>
    </row>
    <row r="71" spans="1:18" ht="18.75" x14ac:dyDescent="0.3">
      <c r="A71" s="8">
        <v>63</v>
      </c>
      <c r="B71" s="20" t="s">
        <v>191</v>
      </c>
      <c r="C71" s="21" t="s">
        <v>192</v>
      </c>
      <c r="D71" s="22">
        <v>100</v>
      </c>
      <c r="E71" s="17" t="s">
        <v>30</v>
      </c>
      <c r="F71" s="8" t="s">
        <v>1244</v>
      </c>
      <c r="G71" s="11">
        <v>2947.272727272727</v>
      </c>
      <c r="H71" s="12">
        <v>3242</v>
      </c>
      <c r="I71" s="13">
        <v>3890.3999999999996</v>
      </c>
      <c r="J71" s="11">
        <v>3300</v>
      </c>
      <c r="K71" s="11">
        <v>3900</v>
      </c>
      <c r="L71" s="14">
        <f>VLOOKUP(B71,'[2]LP OBAT DAN BMHP ALL APRIL'!$B:$BC,54,FALSE)</f>
        <v>0</v>
      </c>
      <c r="M71" s="15"/>
      <c r="N71" s="16">
        <f t="shared" si="0"/>
        <v>0</v>
      </c>
      <c r="O71" s="17" t="s">
        <v>193</v>
      </c>
      <c r="P71" s="18">
        <v>44713</v>
      </c>
      <c r="Q71" s="18" t="s">
        <v>194</v>
      </c>
      <c r="R71" s="23" t="s">
        <v>195</v>
      </c>
    </row>
    <row r="72" spans="1:18" ht="18.75" x14ac:dyDescent="0.3">
      <c r="A72" s="8">
        <v>64</v>
      </c>
      <c r="B72" s="20" t="s">
        <v>196</v>
      </c>
      <c r="C72" s="21" t="s">
        <v>197</v>
      </c>
      <c r="D72" s="22">
        <v>100</v>
      </c>
      <c r="E72" s="17" t="s">
        <v>30</v>
      </c>
      <c r="F72" s="8" t="s">
        <v>1244</v>
      </c>
      <c r="G72" s="11">
        <v>3123.29</v>
      </c>
      <c r="H72" s="12">
        <v>3435.6190000000001</v>
      </c>
      <c r="I72" s="13">
        <v>4122.7428</v>
      </c>
      <c r="J72" s="11">
        <v>3500</v>
      </c>
      <c r="K72" s="11">
        <v>4200</v>
      </c>
      <c r="L72" s="14">
        <f>VLOOKUP(B72,'[2]LP OBAT DAN BMHP ALL APRIL'!$B:$BC,54,FALSE)</f>
        <v>79</v>
      </c>
      <c r="M72" s="15"/>
      <c r="N72" s="16">
        <f t="shared" si="0"/>
        <v>79</v>
      </c>
      <c r="O72" s="17" t="s">
        <v>198</v>
      </c>
      <c r="P72" s="18">
        <v>45352</v>
      </c>
      <c r="Q72" s="11" t="s">
        <v>199</v>
      </c>
      <c r="R72" s="19" t="s">
        <v>114</v>
      </c>
    </row>
    <row r="73" spans="1:18" ht="18.75" x14ac:dyDescent="0.3">
      <c r="A73" s="8">
        <v>65</v>
      </c>
      <c r="B73" s="20" t="s">
        <v>200</v>
      </c>
      <c r="C73" s="21" t="s">
        <v>201</v>
      </c>
      <c r="D73" s="22">
        <v>1</v>
      </c>
      <c r="E73" s="17" t="s">
        <v>53</v>
      </c>
      <c r="F73" s="17" t="s">
        <v>1249</v>
      </c>
      <c r="G73" s="11">
        <v>11865</v>
      </c>
      <c r="H73" s="29">
        <v>13051.500000000002</v>
      </c>
      <c r="I73" s="13">
        <v>15661.800000000001</v>
      </c>
      <c r="J73" s="11">
        <v>13100</v>
      </c>
      <c r="K73" s="11">
        <v>15700</v>
      </c>
      <c r="L73" s="14">
        <f>VLOOKUP(B73,'[2]LP OBAT DAN BMHP ALL APRIL'!$B:$BC,54,FALSE)</f>
        <v>1</v>
      </c>
      <c r="M73" s="15"/>
      <c r="N73" s="16">
        <f t="shared" si="0"/>
        <v>1</v>
      </c>
      <c r="O73" s="30" t="s">
        <v>202</v>
      </c>
      <c r="P73" s="31">
        <v>44805</v>
      </c>
      <c r="Q73" s="32" t="s">
        <v>203</v>
      </c>
      <c r="R73" s="19" t="s">
        <v>114</v>
      </c>
    </row>
    <row r="74" spans="1:18" ht="18.75" x14ac:dyDescent="0.3">
      <c r="A74" s="8">
        <v>66</v>
      </c>
      <c r="B74" s="20" t="s">
        <v>204</v>
      </c>
      <c r="C74" s="28" t="s">
        <v>205</v>
      </c>
      <c r="D74" s="17">
        <v>100</v>
      </c>
      <c r="E74" s="17" t="s">
        <v>30</v>
      </c>
      <c r="F74" s="8" t="s">
        <v>1244</v>
      </c>
      <c r="G74" s="11">
        <v>154.9</v>
      </c>
      <c r="H74" s="24">
        <v>170.39000000000001</v>
      </c>
      <c r="I74" s="13">
        <v>204.46800000000002</v>
      </c>
      <c r="J74" s="11">
        <v>200</v>
      </c>
      <c r="K74" s="11">
        <v>300</v>
      </c>
      <c r="L74" s="14">
        <f>VLOOKUP(B74,'[2]LP OBAT DAN BMHP ALL APRIL'!$B:$BC,54,FALSE)</f>
        <v>100</v>
      </c>
      <c r="M74" s="15"/>
      <c r="N74" s="16">
        <f t="shared" ref="N74:N137" si="7">L74+M74</f>
        <v>100</v>
      </c>
      <c r="O74" s="30" t="s">
        <v>206</v>
      </c>
      <c r="P74" s="31">
        <v>44781</v>
      </c>
      <c r="Q74" s="32" t="s">
        <v>207</v>
      </c>
      <c r="R74" s="33" t="s">
        <v>56</v>
      </c>
    </row>
    <row r="75" spans="1:18" ht="18.75" x14ac:dyDescent="0.3">
      <c r="A75" s="8">
        <v>67</v>
      </c>
      <c r="B75" s="20" t="s">
        <v>208</v>
      </c>
      <c r="C75" s="21" t="s">
        <v>209</v>
      </c>
      <c r="D75" s="22">
        <v>100</v>
      </c>
      <c r="E75" s="17" t="s">
        <v>30</v>
      </c>
      <c r="F75" s="8" t="s">
        <v>1244</v>
      </c>
      <c r="G75" s="11">
        <v>60</v>
      </c>
      <c r="H75" s="29">
        <v>66</v>
      </c>
      <c r="I75" s="13">
        <v>79.2</v>
      </c>
      <c r="J75" s="11">
        <v>100</v>
      </c>
      <c r="K75" s="11">
        <v>100</v>
      </c>
      <c r="L75" s="14">
        <f>VLOOKUP(B75,'[2]LP OBAT DAN BMHP ALL APRIL'!$B:$BC,54,FALSE)</f>
        <v>1701</v>
      </c>
      <c r="M75" s="15"/>
      <c r="N75" s="16">
        <f t="shared" si="7"/>
        <v>1701</v>
      </c>
      <c r="O75" s="30" t="s">
        <v>210</v>
      </c>
      <c r="P75" s="31">
        <v>45465</v>
      </c>
      <c r="Q75" s="32">
        <v>2802653673</v>
      </c>
      <c r="R75" s="33" t="s">
        <v>56</v>
      </c>
    </row>
    <row r="76" spans="1:18" ht="18.75" x14ac:dyDescent="0.3">
      <c r="A76" s="8">
        <v>68</v>
      </c>
      <c r="B76" s="20" t="s">
        <v>211</v>
      </c>
      <c r="C76" s="21" t="s">
        <v>212</v>
      </c>
      <c r="D76" s="22">
        <v>100</v>
      </c>
      <c r="E76" s="17" t="s">
        <v>30</v>
      </c>
      <c r="F76" s="8" t="s">
        <v>1244</v>
      </c>
      <c r="G76" s="11">
        <v>74.55</v>
      </c>
      <c r="H76" s="29">
        <v>82.00500000000001</v>
      </c>
      <c r="I76" s="13">
        <v>98.406000000000006</v>
      </c>
      <c r="J76" s="11">
        <v>100</v>
      </c>
      <c r="K76" s="11">
        <v>100</v>
      </c>
      <c r="L76" s="14">
        <f>VLOOKUP(B76,'[2]LP OBAT DAN BMHP ALL APRIL'!$B:$BC,54,FALSE)</f>
        <v>62</v>
      </c>
      <c r="M76" s="15"/>
      <c r="N76" s="16">
        <f t="shared" si="7"/>
        <v>62</v>
      </c>
      <c r="O76" s="30" t="s">
        <v>213</v>
      </c>
      <c r="P76" s="31">
        <v>45486</v>
      </c>
      <c r="Q76" s="32">
        <v>2802653673</v>
      </c>
      <c r="R76" s="33" t="s">
        <v>56</v>
      </c>
    </row>
    <row r="77" spans="1:18" ht="18.75" x14ac:dyDescent="0.3">
      <c r="A77" s="8">
        <v>69</v>
      </c>
      <c r="B77" s="39" t="s">
        <v>214</v>
      </c>
      <c r="C77" s="40" t="s">
        <v>215</v>
      </c>
      <c r="D77" s="17">
        <v>100</v>
      </c>
      <c r="E77" s="17" t="s">
        <v>30</v>
      </c>
      <c r="F77" s="17" t="s">
        <v>1247</v>
      </c>
      <c r="G77" s="11">
        <v>545.44000000000005</v>
      </c>
      <c r="H77" s="12">
        <v>599.98400000000015</v>
      </c>
      <c r="I77" s="13">
        <v>719.98080000000016</v>
      </c>
      <c r="J77" s="11">
        <v>600</v>
      </c>
      <c r="K77" s="11">
        <v>800</v>
      </c>
      <c r="L77" s="14">
        <f>VLOOKUP(B77,'[2]LP OBAT DAN BMHP ALL APRIL'!$B:$BC,54,FALSE)</f>
        <v>352</v>
      </c>
      <c r="M77" s="15"/>
      <c r="N77" s="16">
        <f t="shared" si="7"/>
        <v>352</v>
      </c>
      <c r="O77" s="17" t="s">
        <v>216</v>
      </c>
      <c r="P77" s="18">
        <v>45536</v>
      </c>
      <c r="Q77" s="11" t="s">
        <v>217</v>
      </c>
      <c r="R77" s="19" t="s">
        <v>218</v>
      </c>
    </row>
    <row r="78" spans="1:18" ht="18.75" x14ac:dyDescent="0.3">
      <c r="A78" s="8">
        <v>70</v>
      </c>
      <c r="B78" s="21" t="s">
        <v>219</v>
      </c>
      <c r="C78" s="21" t="s">
        <v>220</v>
      </c>
      <c r="D78" s="22">
        <v>100</v>
      </c>
      <c r="E78" s="17" t="s">
        <v>30</v>
      </c>
      <c r="F78" s="8" t="s">
        <v>1244</v>
      </c>
      <c r="G78" s="11">
        <v>549.9735280000001</v>
      </c>
      <c r="H78" s="29">
        <v>604.97088080000015</v>
      </c>
      <c r="I78" s="13">
        <v>725.9650569600002</v>
      </c>
      <c r="J78" s="11">
        <v>700</v>
      </c>
      <c r="K78" s="11">
        <v>800</v>
      </c>
      <c r="L78" s="14">
        <f>VLOOKUP(B78,'[2]LP OBAT DAN BMHP ALL APRIL'!$B:$BC,54,FALSE)</f>
        <v>115</v>
      </c>
      <c r="M78" s="15"/>
      <c r="N78" s="16">
        <f t="shared" si="7"/>
        <v>115</v>
      </c>
      <c r="O78" s="30" t="s">
        <v>221</v>
      </c>
      <c r="P78" s="31">
        <v>45322</v>
      </c>
      <c r="Q78" s="32" t="s">
        <v>222</v>
      </c>
      <c r="R78" s="33" t="s">
        <v>223</v>
      </c>
    </row>
    <row r="79" spans="1:18" ht="18.75" x14ac:dyDescent="0.3">
      <c r="A79" s="8">
        <v>71</v>
      </c>
      <c r="B79" s="21" t="s">
        <v>224</v>
      </c>
      <c r="C79" s="21" t="s">
        <v>225</v>
      </c>
      <c r="D79" s="22">
        <v>100</v>
      </c>
      <c r="E79" s="17" t="s">
        <v>30</v>
      </c>
      <c r="F79" s="8" t="s">
        <v>1244</v>
      </c>
      <c r="G79" s="11">
        <v>736.36363636363626</v>
      </c>
      <c r="H79" s="12">
        <v>810</v>
      </c>
      <c r="I79" s="13">
        <v>972</v>
      </c>
      <c r="J79" s="11">
        <v>900</v>
      </c>
      <c r="K79" s="11">
        <v>1000</v>
      </c>
      <c r="L79" s="14">
        <f>VLOOKUP(B79,'[2]LP OBAT DAN BMHP ALL APRIL'!$B:$BC,54,FALSE)</f>
        <v>0</v>
      </c>
      <c r="M79" s="15"/>
      <c r="N79" s="16">
        <f t="shared" si="7"/>
        <v>0</v>
      </c>
      <c r="O79" s="17" t="s">
        <v>226</v>
      </c>
      <c r="P79" s="18">
        <v>45200</v>
      </c>
      <c r="Q79" s="18" t="s">
        <v>194</v>
      </c>
      <c r="R79" s="23" t="s">
        <v>195</v>
      </c>
    </row>
    <row r="80" spans="1:18" ht="18.75" x14ac:dyDescent="0.3">
      <c r="A80" s="8">
        <v>72</v>
      </c>
      <c r="B80" s="21" t="s">
        <v>227</v>
      </c>
      <c r="C80" s="21" t="s">
        <v>228</v>
      </c>
      <c r="D80" s="22">
        <v>100</v>
      </c>
      <c r="E80" s="17" t="s">
        <v>30</v>
      </c>
      <c r="F80" s="8" t="s">
        <v>1244</v>
      </c>
      <c r="G80" s="11">
        <f>VLOOKUP(B80,'[1]MEI 2022'!$A:$C,3,FALSE)</f>
        <v>600</v>
      </c>
      <c r="H80" s="24">
        <f>VLOOKUP(B80,'[1]MEI 2022'!$A:$D,4,FALSE)</f>
        <v>660</v>
      </c>
      <c r="I80" s="13">
        <f>VLOOKUP(B80,'[1]MEI 2022'!$A:$E,5,FALSE)</f>
        <v>792</v>
      </c>
      <c r="J80" s="11">
        <f>ROUNDUP(H80,-2)</f>
        <v>700</v>
      </c>
      <c r="K80" s="11">
        <f>ROUNDUP(I80,-2)</f>
        <v>800</v>
      </c>
      <c r="L80" s="14"/>
      <c r="M80" s="15">
        <f>VLOOKUP(B80,'[1]MEI 2022'!$A:$B,2,FALSE)</f>
        <v>200</v>
      </c>
      <c r="N80" s="16">
        <f t="shared" si="7"/>
        <v>200</v>
      </c>
      <c r="O80" s="11" t="str">
        <f>VLOOKUP(B80,'[1]MEI 2022'!$A:$L,12,FALSE)</f>
        <v>PA03T002</v>
      </c>
      <c r="P80" s="18">
        <f>VLOOKUP(B80,'[1]MEI 2022'!$A:$K,11,FALSE)</f>
        <v>46023</v>
      </c>
      <c r="Q80" s="18" t="str">
        <f>VLOOKUP(B80,'[1]MEI 2022'!$A:$G,7,FALSE)</f>
        <v>KP05/12</v>
      </c>
      <c r="R80" s="23" t="str">
        <f>VLOOKUP(B80,'[1]MEI 2022'!$A:$I,9,FALSE)</f>
        <v>PT KUDAMAS JAYA MAKMUR SENTOSA</v>
      </c>
    </row>
    <row r="81" spans="1:18" ht="18.75" x14ac:dyDescent="0.3">
      <c r="A81" s="8">
        <v>73</v>
      </c>
      <c r="B81" s="20" t="s">
        <v>229</v>
      </c>
      <c r="C81" s="21" t="s">
        <v>230</v>
      </c>
      <c r="D81" s="22">
        <v>1</v>
      </c>
      <c r="E81" s="17" t="s">
        <v>53</v>
      </c>
      <c r="F81" s="8" t="s">
        <v>1244</v>
      </c>
      <c r="G81" s="11">
        <v>5454.0779999999995</v>
      </c>
      <c r="H81" s="29">
        <v>5999.4858000000004</v>
      </c>
      <c r="I81" s="13">
        <v>7199.3829599999999</v>
      </c>
      <c r="J81" s="11">
        <v>6000</v>
      </c>
      <c r="K81" s="11">
        <v>7200</v>
      </c>
      <c r="L81" s="14">
        <f>VLOOKUP(B81,'[2]LP OBAT DAN BMHP ALL APRIL'!$B:$BC,54,FALSE)</f>
        <v>2</v>
      </c>
      <c r="M81" s="15"/>
      <c r="N81" s="16">
        <f t="shared" si="7"/>
        <v>2</v>
      </c>
      <c r="O81" s="30" t="s">
        <v>231</v>
      </c>
      <c r="P81" s="31">
        <v>44958</v>
      </c>
      <c r="Q81" s="32" t="s">
        <v>232</v>
      </c>
      <c r="R81" s="33" t="s">
        <v>233</v>
      </c>
    </row>
    <row r="82" spans="1:18" ht="18.75" x14ac:dyDescent="0.3">
      <c r="A82" s="8">
        <v>74</v>
      </c>
      <c r="B82" s="20" t="s">
        <v>234</v>
      </c>
      <c r="C82" s="21" t="s">
        <v>235</v>
      </c>
      <c r="D82" s="17">
        <v>100</v>
      </c>
      <c r="E82" s="17" t="s">
        <v>16</v>
      </c>
      <c r="F82" s="8" t="s">
        <v>1244</v>
      </c>
      <c r="G82" s="11">
        <f>VLOOKUP(B82,'[1]FEB 2022'!$A:$C,3,FALSE)</f>
        <v>991.73818181818172</v>
      </c>
      <c r="H82" s="24">
        <f>VLOOKUP(B82,'[1]FEB 2022'!$A:$D,4,FALSE)</f>
        <v>1090.912</v>
      </c>
      <c r="I82" s="13">
        <f>VLOOKUP(B82,'[1]FEB 2022'!$A:$E,5,FALSE)</f>
        <v>1309.0944</v>
      </c>
      <c r="J82" s="11">
        <f t="shared" ref="J82:K88" si="8">ROUNDUP(H82,-2)</f>
        <v>1100</v>
      </c>
      <c r="K82" s="11">
        <f t="shared" si="8"/>
        <v>1400</v>
      </c>
      <c r="L82" s="14">
        <f>VLOOKUP(B82,'[2]LP OBAT DAN BMHP ALL APRIL'!$B:$BC,54,FALSE)</f>
        <v>46</v>
      </c>
      <c r="M82" s="15"/>
      <c r="N82" s="16">
        <f t="shared" si="7"/>
        <v>46</v>
      </c>
      <c r="O82" s="11" t="s">
        <v>236</v>
      </c>
      <c r="P82" s="18">
        <v>45566</v>
      </c>
      <c r="Q82" s="18" t="s">
        <v>237</v>
      </c>
      <c r="R82" s="23" t="s">
        <v>175</v>
      </c>
    </row>
    <row r="83" spans="1:18" ht="18.75" x14ac:dyDescent="0.3">
      <c r="A83" s="8">
        <v>75</v>
      </c>
      <c r="B83" s="20" t="s">
        <v>238</v>
      </c>
      <c r="C83" s="21" t="s">
        <v>239</v>
      </c>
      <c r="D83" s="17">
        <v>50</v>
      </c>
      <c r="E83" s="17" t="s">
        <v>16</v>
      </c>
      <c r="F83" s="8" t="s">
        <v>1244</v>
      </c>
      <c r="G83" s="11">
        <f>VLOOKUP(B83,'[1]MEI 2022'!$A:$C,3,FALSE)</f>
        <v>720.85</v>
      </c>
      <c r="H83" s="24">
        <f>VLOOKUP(B83,'[1]MEI 2022'!$A:$D,4,FALSE)</f>
        <v>792.93500000000006</v>
      </c>
      <c r="I83" s="13">
        <f>VLOOKUP(B83,'[1]MEI 2022'!$A:$E,5,FALSE)</f>
        <v>951.52200000000005</v>
      </c>
      <c r="J83" s="11">
        <f t="shared" si="8"/>
        <v>800</v>
      </c>
      <c r="K83" s="11">
        <f t="shared" si="8"/>
        <v>1000</v>
      </c>
      <c r="L83" s="14"/>
      <c r="M83" s="15">
        <f>VLOOKUP(B83,'[1]MEI 2022'!$A:$B,2,FALSE)</f>
        <v>100</v>
      </c>
      <c r="N83" s="16">
        <f t="shared" si="7"/>
        <v>100</v>
      </c>
      <c r="O83" s="11" t="str">
        <f>VLOOKUP(B83,'[1]MEI 2022'!$A:$L,12,FALSE)</f>
        <v>KCFMB21266</v>
      </c>
      <c r="P83" s="18">
        <f>VLOOKUP(B83,'[1]MEI 2022'!$A:$K,11,FALSE)</f>
        <v>45292</v>
      </c>
      <c r="Q83" s="18" t="str">
        <f>VLOOKUP(B83,'[1]MEI 2022'!$A:$G,7,FALSE)</f>
        <v>KP05/7</v>
      </c>
      <c r="R83" s="23" t="str">
        <f>VLOOKUP(B83,'[1]MEI 2022'!$A:$I,9,FALSE)</f>
        <v>PT PLANET EXCELENCIA PHARMACY</v>
      </c>
    </row>
    <row r="84" spans="1:18" ht="18.75" x14ac:dyDescent="0.3">
      <c r="A84" s="8"/>
      <c r="B84" s="20" t="s">
        <v>240</v>
      </c>
      <c r="C84" s="21" t="s">
        <v>241</v>
      </c>
      <c r="D84" s="17">
        <v>50</v>
      </c>
      <c r="E84" s="17" t="s">
        <v>30</v>
      </c>
      <c r="F84" s="8" t="s">
        <v>1244</v>
      </c>
      <c r="G84" s="11">
        <f>VLOOKUP(B84,'[1]MEI 2022'!$A:$C,3,FALSE)</f>
        <v>700</v>
      </c>
      <c r="H84" s="12">
        <f>VLOOKUP(B84,'[1]MEI 2022'!$A:$D,4,FALSE)</f>
        <v>770</v>
      </c>
      <c r="I84" s="13">
        <f>VLOOKUP(B84,'[1]MEI 2022'!$A:$E,5,FALSE)</f>
        <v>924</v>
      </c>
      <c r="J84" s="11">
        <f t="shared" si="8"/>
        <v>800</v>
      </c>
      <c r="K84" s="11">
        <f t="shared" si="8"/>
        <v>1000</v>
      </c>
      <c r="L84" s="15"/>
      <c r="M84" s="15">
        <f>VLOOKUP(B84,'[1]MEI 2022'!$A:$B,2,FALSE)</f>
        <v>50</v>
      </c>
      <c r="N84" s="15">
        <f t="shared" si="7"/>
        <v>50</v>
      </c>
      <c r="O84" s="17" t="str">
        <f>VLOOKUP(B84,'[1]MEI 2022'!$A:$L,12,FALSE)</f>
        <v xml:space="preserve"> KCFMB11251</v>
      </c>
      <c r="P84" s="18" t="str">
        <f>VLOOKUP(B84,'[1]MEI 2022'!$A:$K,11,FALSE)</f>
        <v>01/12/2023</v>
      </c>
      <c r="Q84" s="11" t="str">
        <f>VLOOKUP(B84,'[1]MEI 2022'!$A:$G,7,FALSE)</f>
        <v>KP05/16</v>
      </c>
      <c r="R84" s="23" t="str">
        <f>VLOOKUP(B84,'[1]MEI 2022'!$A:$I,9,FALSE)</f>
        <v>APOTEK BUMI MEDIKA GANESA</v>
      </c>
    </row>
    <row r="85" spans="1:18" ht="18.75" x14ac:dyDescent="0.3">
      <c r="A85" s="8">
        <v>76</v>
      </c>
      <c r="B85" s="20" t="s">
        <v>242</v>
      </c>
      <c r="C85" s="21" t="s">
        <v>243</v>
      </c>
      <c r="D85" s="17">
        <v>100</v>
      </c>
      <c r="E85" s="17" t="s">
        <v>16</v>
      </c>
      <c r="F85" s="8" t="s">
        <v>1244</v>
      </c>
      <c r="G85" s="11">
        <f>VLOOKUP(B85,'[3]JAN 2022'!$A:$C,3,FALSE)</f>
        <v>2185</v>
      </c>
      <c r="H85" s="24">
        <f>VLOOKUP(B85,'[3]JAN 2022'!$A:$D,4,FALSE)</f>
        <v>2403.5</v>
      </c>
      <c r="I85" s="13">
        <f>VLOOKUP(B85,'[3]JAN 2022'!$A:$E,5,FALSE)</f>
        <v>2884.2</v>
      </c>
      <c r="J85" s="11">
        <f t="shared" si="8"/>
        <v>2500</v>
      </c>
      <c r="K85" s="11">
        <f t="shared" si="8"/>
        <v>2900</v>
      </c>
      <c r="L85" s="14">
        <f>VLOOKUP(B85,'[2]LP OBAT DAN BMHP ALL APRIL'!$B:$BC,54,FALSE)</f>
        <v>0</v>
      </c>
      <c r="M85" s="15"/>
      <c r="N85" s="16">
        <f t="shared" si="7"/>
        <v>0</v>
      </c>
      <c r="O85" s="11" t="str">
        <f>VLOOKUP(B85,'[3]JAN 2022'!$A:$L,12,FALSE)</f>
        <v>TCETA10135</v>
      </c>
      <c r="P85" s="18">
        <f>VLOOKUP(B85,'[3]JAN 2022'!$A:$K,11,FALSE)</f>
        <v>45170</v>
      </c>
      <c r="Q85" s="18" t="str">
        <f>VLOOKUP(B85,'[3]JAN 2022'!$A:$G,7,FALSE)</f>
        <v>KP01/01</v>
      </c>
      <c r="R85" s="23" t="str">
        <f>VLOOKUP(B85,'[3]JAN 2022'!$A:$I,9,FALSE)</f>
        <v>PT ENSEVAL PUTERA MEGATRADING</v>
      </c>
    </row>
    <row r="86" spans="1:18" ht="18.75" x14ac:dyDescent="0.3">
      <c r="A86" s="8">
        <v>77</v>
      </c>
      <c r="B86" s="20" t="s">
        <v>244</v>
      </c>
      <c r="C86" s="21" t="s">
        <v>245</v>
      </c>
      <c r="D86" s="17">
        <v>100</v>
      </c>
      <c r="E86" s="17" t="s">
        <v>16</v>
      </c>
      <c r="F86" s="8" t="s">
        <v>1244</v>
      </c>
      <c r="G86" s="11">
        <f>VLOOKUP(B86,'[1]MAR 2022'!$A:$C,3,FALSE)</f>
        <v>1772.6278</v>
      </c>
      <c r="H86" s="12">
        <f>VLOOKUP(B86,'[1]MAR 2022'!$A:$D,4,FALSE)</f>
        <v>1949.8905800000002</v>
      </c>
      <c r="I86" s="13">
        <f>VLOOKUP(B86,'[1]MAR 2022'!$A:$E,5,FALSE)</f>
        <v>2339.868696</v>
      </c>
      <c r="J86" s="11">
        <f t="shared" si="8"/>
        <v>2000</v>
      </c>
      <c r="K86" s="11">
        <f t="shared" si="8"/>
        <v>2400</v>
      </c>
      <c r="L86" s="14">
        <f>VLOOKUP(B86,'[2]LP OBAT DAN BMHP ALL APRIL'!$B:$BC,54,FALSE)</f>
        <v>0</v>
      </c>
      <c r="M86" s="15"/>
      <c r="N86" s="16">
        <f t="shared" si="7"/>
        <v>0</v>
      </c>
      <c r="O86" s="17" t="str">
        <f>VLOOKUP(B86,'[1]MAR 2022'!$A:$L,12,FALSE)</f>
        <v>LH21A004</v>
      </c>
      <c r="P86" s="18">
        <f>VLOOKUP(B86,'[1]MAR 2022'!$A:$K,11,FALSE)</f>
        <v>45139</v>
      </c>
      <c r="Q86" s="11" t="str">
        <f>VLOOKUP(B86,'[1]MAR 2022'!$A:$G,7,FALSE)</f>
        <v>KP03/6</v>
      </c>
      <c r="R86" s="19" t="str">
        <f>VLOOKUP(B86,'[1]MAR 2022'!$A:$I,9,FALSE)</f>
        <v>PT SINGGASANA WITRA SURYAMAS</v>
      </c>
    </row>
    <row r="87" spans="1:18" ht="18.75" x14ac:dyDescent="0.3">
      <c r="A87" s="8">
        <v>78</v>
      </c>
      <c r="B87" s="20" t="s">
        <v>246</v>
      </c>
      <c r="C87" s="21" t="s">
        <v>247</v>
      </c>
      <c r="D87" s="17">
        <v>100</v>
      </c>
      <c r="E87" s="17" t="s">
        <v>16</v>
      </c>
      <c r="F87" s="8" t="s">
        <v>1244</v>
      </c>
      <c r="G87" s="11">
        <f>VLOOKUP(B87,'[1]APR 2022'!$A:$C,3,FALSE)</f>
        <v>2185</v>
      </c>
      <c r="H87" s="12">
        <f>VLOOKUP(B87,'[1]APR 2022'!$A:$D,4,FALSE)</f>
        <v>2403.5</v>
      </c>
      <c r="I87" s="13">
        <f>VLOOKUP(B87,'[1]APR 2022'!$A:$E,5,FALSE)</f>
        <v>2884.2</v>
      </c>
      <c r="J87" s="11">
        <f t="shared" si="8"/>
        <v>2500</v>
      </c>
      <c r="K87" s="11">
        <f t="shared" si="8"/>
        <v>2900</v>
      </c>
      <c r="L87" s="14">
        <f>VLOOKUP(B87,'[2]LP OBAT DAN BMHP ALL APRIL'!$B:$BC,54,FALSE)</f>
        <v>123</v>
      </c>
      <c r="M87" s="15"/>
      <c r="N87" s="26">
        <f t="shared" si="7"/>
        <v>123</v>
      </c>
      <c r="O87" s="17" t="str">
        <f>VLOOKUP(B87,'[1]APR 2022'!$A:$L,12,FALSE)</f>
        <v>TCTA20197</v>
      </c>
      <c r="P87" s="18">
        <f>VLOOKUP(B87,'[1]APR 2022'!$A:$K,11,FALSE)</f>
        <v>45292</v>
      </c>
      <c r="Q87" s="11" t="str">
        <f>VLOOKUP(B87,'[1]APR 2022'!$A:$G,7,FALSE)</f>
        <v>KP04/3</v>
      </c>
      <c r="R87" s="19" t="str">
        <f>VLOOKUP(B87,'[1]APR 2022'!$A:$I,9,FALSE)</f>
        <v>PT Enseval Putera Megatrading</v>
      </c>
    </row>
    <row r="88" spans="1:18" ht="18.75" x14ac:dyDescent="0.3">
      <c r="A88" s="8">
        <v>79</v>
      </c>
      <c r="B88" s="20" t="s">
        <v>248</v>
      </c>
      <c r="C88" s="21" t="s">
        <v>249</v>
      </c>
      <c r="D88" s="17">
        <v>100</v>
      </c>
      <c r="E88" s="17" t="s">
        <v>16</v>
      </c>
      <c r="F88" s="8" t="s">
        <v>1244</v>
      </c>
      <c r="G88" s="11">
        <f>VLOOKUP(B88,'[1]MEI 2022'!$A:$C,3,FALSE)</f>
        <v>1585.6107999999999</v>
      </c>
      <c r="H88" s="24">
        <f>VLOOKUP(B88,'[1]MEI 2022'!$A:$D,4,FALSE)</f>
        <v>1744.1718800000001</v>
      </c>
      <c r="I88" s="13">
        <f>VLOOKUP(B88,'[1]MEI 2022'!$A:$E,5,FALSE)</f>
        <v>2093.0062560000001</v>
      </c>
      <c r="J88" s="11">
        <f t="shared" si="8"/>
        <v>1800</v>
      </c>
      <c r="K88" s="11">
        <f t="shared" si="8"/>
        <v>2100</v>
      </c>
      <c r="L88" s="14"/>
      <c r="M88" s="15">
        <f>VLOOKUP(B88,'[1]MEI 2022'!$A:$B,2,FALSE)</f>
        <v>200</v>
      </c>
      <c r="N88" s="16">
        <f t="shared" si="7"/>
        <v>200</v>
      </c>
      <c r="O88" s="11" t="str">
        <f>VLOOKUP(B88,'[1]MEI 2022'!$A:$L,12,FALSE)</f>
        <v>52J0961</v>
      </c>
      <c r="P88" s="18">
        <f>VLOOKUP(B88,'[1]MEI 2022'!$A:$K,11,FALSE)</f>
        <v>45139</v>
      </c>
      <c r="Q88" s="18" t="str">
        <f>VLOOKUP(B88,'[1]MEI 2022'!$A:$G,7,FALSE)</f>
        <v>KP05/7</v>
      </c>
      <c r="R88" s="23" t="str">
        <f>VLOOKUP(B88,'[1]MEI 2022'!$A:$I,9,FALSE)</f>
        <v>PT PLANET EXCELENCIA PHARMACY</v>
      </c>
    </row>
    <row r="89" spans="1:18" ht="18.75" x14ac:dyDescent="0.3">
      <c r="A89" s="8">
        <v>80</v>
      </c>
      <c r="B89" s="39" t="s">
        <v>250</v>
      </c>
      <c r="C89" s="40" t="s">
        <v>251</v>
      </c>
      <c r="D89" s="17">
        <v>1</v>
      </c>
      <c r="E89" s="17" t="s">
        <v>53</v>
      </c>
      <c r="F89" s="8" t="s">
        <v>1244</v>
      </c>
      <c r="G89" s="11">
        <v>18000</v>
      </c>
      <c r="H89" s="12">
        <v>19800</v>
      </c>
      <c r="I89" s="13">
        <v>23760</v>
      </c>
      <c r="J89" s="11">
        <v>19800</v>
      </c>
      <c r="K89" s="11">
        <v>23800</v>
      </c>
      <c r="L89" s="14">
        <f>VLOOKUP(B89,'[2]LP OBAT DAN BMHP ALL APRIL'!$B:$BC,54,FALSE)</f>
        <v>1</v>
      </c>
      <c r="M89" s="15"/>
      <c r="N89" s="16">
        <f t="shared" si="7"/>
        <v>1</v>
      </c>
      <c r="O89" s="17" t="s">
        <v>252</v>
      </c>
      <c r="P89" s="18">
        <v>45170</v>
      </c>
      <c r="Q89" s="11" t="s">
        <v>179</v>
      </c>
      <c r="R89" s="19" t="s">
        <v>22</v>
      </c>
    </row>
    <row r="90" spans="1:18" ht="18.75" x14ac:dyDescent="0.3">
      <c r="A90" s="8">
        <v>81</v>
      </c>
      <c r="B90" s="27" t="s">
        <v>253</v>
      </c>
      <c r="C90" s="28" t="s">
        <v>254</v>
      </c>
      <c r="D90" s="17">
        <v>1</v>
      </c>
      <c r="E90" s="17" t="s">
        <v>255</v>
      </c>
      <c r="F90" s="17" t="s">
        <v>1246</v>
      </c>
      <c r="G90" s="11">
        <v>17902.5</v>
      </c>
      <c r="H90" s="29">
        <v>19692.75</v>
      </c>
      <c r="I90" s="48">
        <v>23631.3</v>
      </c>
      <c r="J90" s="11">
        <v>19700</v>
      </c>
      <c r="K90" s="11">
        <v>23700</v>
      </c>
      <c r="L90" s="14">
        <f>VLOOKUP(B90,'[2]LP OBAT DAN BMHP ALL APRIL'!$B:$BC,54,FALSE)</f>
        <v>6</v>
      </c>
      <c r="M90" s="15"/>
      <c r="N90" s="16">
        <f t="shared" si="7"/>
        <v>6</v>
      </c>
      <c r="O90" s="30" t="s">
        <v>256</v>
      </c>
      <c r="P90" s="31">
        <v>45383</v>
      </c>
      <c r="Q90" s="32" t="s">
        <v>257</v>
      </c>
      <c r="R90" s="33" t="s">
        <v>258</v>
      </c>
    </row>
    <row r="91" spans="1:18" ht="18.75" x14ac:dyDescent="0.3">
      <c r="A91" s="8">
        <v>82</v>
      </c>
      <c r="B91" s="27" t="s">
        <v>259</v>
      </c>
      <c r="C91" s="28" t="s">
        <v>260</v>
      </c>
      <c r="D91" s="17">
        <v>1</v>
      </c>
      <c r="E91" s="17" t="s">
        <v>255</v>
      </c>
      <c r="F91" s="17" t="s">
        <v>1246</v>
      </c>
      <c r="G91" s="11">
        <f>VLOOKUP(B91,'[1]MEI 2022'!$A:$C,3,FALSE)</f>
        <v>17325</v>
      </c>
      <c r="H91" s="24">
        <f>VLOOKUP(B91,'[1]MEI 2022'!$A:$D,4,FALSE)</f>
        <v>19057.5</v>
      </c>
      <c r="I91" s="13">
        <f>VLOOKUP(B91,'[1]MEI 2022'!$A:$E,5,FALSE)</f>
        <v>22869</v>
      </c>
      <c r="J91" s="11">
        <f>ROUNDUP(H91,-2)</f>
        <v>19100</v>
      </c>
      <c r="K91" s="11">
        <f>ROUNDUP(I91,-2)</f>
        <v>22900</v>
      </c>
      <c r="L91" s="14"/>
      <c r="M91" s="15">
        <f>VLOOKUP(B91,'[1]MEI 2022'!$A:$B,2,FALSE)</f>
        <v>12</v>
      </c>
      <c r="N91" s="16">
        <f t="shared" si="7"/>
        <v>12</v>
      </c>
      <c r="O91" s="11" t="str">
        <f>VLOOKUP(B91,'[1]MEI 2022'!$A:$L,12,FALSE)</f>
        <v>2L60207</v>
      </c>
      <c r="P91" s="18">
        <f>VLOOKUP(B91,'[1]MEI 2022'!$A:$K,11,FALSE)</f>
        <v>45689</v>
      </c>
      <c r="Q91" s="18" t="str">
        <f>VLOOKUP(B91,'[1]MEI 2022'!$A:$G,7,FALSE)</f>
        <v>KP05/9</v>
      </c>
      <c r="R91" s="23" t="str">
        <f>VLOOKUP(B91,'[1]MEI 2022'!$A:$I,9,FALSE)</f>
        <v>PT Coronet Crown</v>
      </c>
    </row>
    <row r="92" spans="1:18" ht="18.75" x14ac:dyDescent="0.3">
      <c r="A92" s="8">
        <v>83</v>
      </c>
      <c r="B92" s="27" t="s">
        <v>261</v>
      </c>
      <c r="C92" s="28" t="s">
        <v>262</v>
      </c>
      <c r="D92" s="17">
        <v>1</v>
      </c>
      <c r="E92" s="17" t="s">
        <v>27</v>
      </c>
      <c r="F92" s="8" t="s">
        <v>1244</v>
      </c>
      <c r="G92" s="11">
        <v>23887.5</v>
      </c>
      <c r="H92" s="24">
        <v>26276.250000000004</v>
      </c>
      <c r="I92" s="13">
        <v>31531.500000000004</v>
      </c>
      <c r="J92" s="11">
        <v>26300</v>
      </c>
      <c r="K92" s="11">
        <v>31600</v>
      </c>
      <c r="L92" s="14">
        <f>VLOOKUP(B92,'[2]LP OBAT DAN BMHP ALL APRIL'!$B:$BC,54,FALSE)</f>
        <v>4</v>
      </c>
      <c r="M92" s="15"/>
      <c r="N92" s="16">
        <f t="shared" si="7"/>
        <v>4</v>
      </c>
      <c r="O92" s="49" t="s">
        <v>263</v>
      </c>
      <c r="P92" s="31">
        <v>44835</v>
      </c>
      <c r="Q92" s="32" t="s">
        <v>264</v>
      </c>
      <c r="R92" s="33" t="s">
        <v>265</v>
      </c>
    </row>
    <row r="93" spans="1:18" ht="18.75" x14ac:dyDescent="0.3">
      <c r="A93" s="8">
        <v>84</v>
      </c>
      <c r="B93" s="25" t="s">
        <v>266</v>
      </c>
      <c r="C93" s="50" t="s">
        <v>267</v>
      </c>
      <c r="D93" s="17">
        <v>1</v>
      </c>
      <c r="E93" s="17" t="s">
        <v>53</v>
      </c>
      <c r="F93" s="8" t="s">
        <v>1244</v>
      </c>
      <c r="G93" s="11">
        <v>9750</v>
      </c>
      <c r="H93" s="11">
        <v>10725</v>
      </c>
      <c r="I93" s="11">
        <v>12870</v>
      </c>
      <c r="J93" s="11">
        <v>10800</v>
      </c>
      <c r="K93" s="11">
        <v>12900</v>
      </c>
      <c r="L93" s="14">
        <f>VLOOKUP(B93,'[2]LP OBAT DAN BMHP ALL APRIL'!$B:$BC,54,FALSE)</f>
        <v>2</v>
      </c>
      <c r="M93" s="15"/>
      <c r="N93" s="16">
        <f t="shared" si="7"/>
        <v>2</v>
      </c>
      <c r="O93" s="51" t="s">
        <v>268</v>
      </c>
      <c r="P93" s="18">
        <v>45413</v>
      </c>
      <c r="Q93" s="18" t="s">
        <v>99</v>
      </c>
      <c r="R93" s="23" t="s">
        <v>100</v>
      </c>
    </row>
    <row r="94" spans="1:18" ht="18.75" x14ac:dyDescent="0.3">
      <c r="A94" s="8">
        <v>85</v>
      </c>
      <c r="B94" s="25" t="s">
        <v>269</v>
      </c>
      <c r="C94" s="50" t="s">
        <v>270</v>
      </c>
      <c r="D94" s="17">
        <v>1</v>
      </c>
      <c r="E94" s="17" t="s">
        <v>53</v>
      </c>
      <c r="F94" s="8" t="s">
        <v>1244</v>
      </c>
      <c r="G94" s="11">
        <f>VLOOKUP(B94,'[1]FEB 2022'!$A:$C,3,FALSE)</f>
        <v>3305.454545454545</v>
      </c>
      <c r="H94" s="24">
        <f>VLOOKUP(B94,'[1]FEB 2022'!$A:$D,4,FALSE)</f>
        <v>3636</v>
      </c>
      <c r="I94" s="13">
        <f>VLOOKUP(B94,'[1]FEB 2022'!$A:$E,5,FALSE)</f>
        <v>4363.2</v>
      </c>
      <c r="J94" s="11">
        <f>ROUNDUP(H94,-2)</f>
        <v>3700</v>
      </c>
      <c r="K94" s="11">
        <f>ROUNDUP(I94,-2)</f>
        <v>4400</v>
      </c>
      <c r="L94" s="14">
        <f>VLOOKUP(B94,'[2]LP OBAT DAN BMHP ALL APRIL'!$B:$BC,54,FALSE)</f>
        <v>1</v>
      </c>
      <c r="M94" s="15"/>
      <c r="N94" s="16">
        <f t="shared" si="7"/>
        <v>1</v>
      </c>
      <c r="O94" s="51" t="s">
        <v>271</v>
      </c>
      <c r="P94" s="18">
        <v>45292</v>
      </c>
      <c r="Q94" s="18" t="s">
        <v>272</v>
      </c>
      <c r="R94" s="23" t="s">
        <v>273</v>
      </c>
    </row>
    <row r="95" spans="1:18" ht="18.75" x14ac:dyDescent="0.3">
      <c r="A95" s="8">
        <v>86</v>
      </c>
      <c r="B95" s="20" t="s">
        <v>274</v>
      </c>
      <c r="C95" s="21" t="s">
        <v>275</v>
      </c>
      <c r="D95" s="17">
        <v>100</v>
      </c>
      <c r="E95" s="17" t="s">
        <v>30</v>
      </c>
      <c r="F95" s="8" t="s">
        <v>1244</v>
      </c>
      <c r="G95" s="11">
        <v>199.101</v>
      </c>
      <c r="H95" s="12">
        <v>219.01110000000003</v>
      </c>
      <c r="I95" s="13">
        <v>262.81332000000003</v>
      </c>
      <c r="J95" s="11">
        <v>300</v>
      </c>
      <c r="K95" s="11">
        <v>300</v>
      </c>
      <c r="L95" s="14">
        <f>VLOOKUP(B95,'[2]LP OBAT DAN BMHP ALL APRIL'!$B:$BC,54,FALSE)</f>
        <v>0</v>
      </c>
      <c r="M95" s="15"/>
      <c r="N95" s="16">
        <f t="shared" si="7"/>
        <v>0</v>
      </c>
      <c r="O95" s="52" t="s">
        <v>276</v>
      </c>
      <c r="P95" s="18">
        <v>45292</v>
      </c>
      <c r="Q95" s="11" t="s">
        <v>277</v>
      </c>
      <c r="R95" s="19" t="s">
        <v>22</v>
      </c>
    </row>
    <row r="96" spans="1:18" ht="18.75" x14ac:dyDescent="0.3">
      <c r="A96" s="8">
        <v>87</v>
      </c>
      <c r="B96" s="20" t="s">
        <v>278</v>
      </c>
      <c r="C96" s="21" t="s">
        <v>279</v>
      </c>
      <c r="D96" s="17">
        <v>100</v>
      </c>
      <c r="E96" s="17" t="s">
        <v>30</v>
      </c>
      <c r="F96" s="8" t="s">
        <v>1244</v>
      </c>
      <c r="G96" s="11">
        <v>199.101</v>
      </c>
      <c r="H96" s="12">
        <v>219.01110000000003</v>
      </c>
      <c r="I96" s="13">
        <v>262.81332000000003</v>
      </c>
      <c r="J96" s="11">
        <v>300</v>
      </c>
      <c r="K96" s="11">
        <v>300</v>
      </c>
      <c r="L96" s="14">
        <f>VLOOKUP(B96,'[2]LP OBAT DAN BMHP ALL APRIL'!$B:$BC,54,FALSE)</f>
        <v>0</v>
      </c>
      <c r="M96" s="15"/>
      <c r="N96" s="16">
        <f t="shared" si="7"/>
        <v>0</v>
      </c>
      <c r="O96" s="52" t="s">
        <v>276</v>
      </c>
      <c r="P96" s="18">
        <v>45292</v>
      </c>
      <c r="Q96" s="11" t="s">
        <v>277</v>
      </c>
      <c r="R96" s="19" t="s">
        <v>22</v>
      </c>
    </row>
    <row r="97" spans="1:18" ht="18.75" x14ac:dyDescent="0.3">
      <c r="A97" s="8">
        <v>88</v>
      </c>
      <c r="B97" s="20" t="s">
        <v>280</v>
      </c>
      <c r="C97" s="21" t="s">
        <v>281</v>
      </c>
      <c r="D97" s="17">
        <v>100</v>
      </c>
      <c r="E97" s="17" t="s">
        <v>30</v>
      </c>
      <c r="F97" s="8" t="s">
        <v>1244</v>
      </c>
      <c r="G97" s="11">
        <f>VLOOKUP(B97,'[1]APR 2022'!$A:$C,3,FALSE)</f>
        <v>199.101</v>
      </c>
      <c r="H97" s="12">
        <f>VLOOKUP(B97,'[1]APR 2022'!$A:$D,4,FALSE)</f>
        <v>219.01110000000003</v>
      </c>
      <c r="I97" s="13">
        <f>VLOOKUP(B97,'[1]APR 2022'!$A:$E,5,FALSE)</f>
        <v>262.81332000000003</v>
      </c>
      <c r="J97" s="11">
        <f>ROUNDUP(H97,-2)</f>
        <v>300</v>
      </c>
      <c r="K97" s="11">
        <f>ROUNDUP(I97,-2)</f>
        <v>300</v>
      </c>
      <c r="L97" s="14">
        <f>VLOOKUP(B97,'[2]LP OBAT DAN BMHP ALL APRIL'!$B:$BC,54,FALSE)</f>
        <v>105</v>
      </c>
      <c r="M97" s="15"/>
      <c r="N97" s="26">
        <f t="shared" si="7"/>
        <v>105</v>
      </c>
      <c r="O97" s="17" t="str">
        <f>VLOOKUP(B97,'[1]APR 2022'!$A:$L,12,FALSE)</f>
        <v>HTCTRC21076</v>
      </c>
      <c r="P97" s="18">
        <f>VLOOKUP(B97,'[1]APR 2022'!$A:$K,11,FALSE)</f>
        <v>45292</v>
      </c>
      <c r="Q97" s="11" t="str">
        <f>VLOOKUP(B97,'[1]APR 2022'!$A:$G,7,FALSE)</f>
        <v>KP04/3</v>
      </c>
      <c r="R97" s="19" t="str">
        <f>VLOOKUP(B97,'[1]APR 2022'!$A:$I,9,FALSE)</f>
        <v>PT Enseval Putera Megatrading</v>
      </c>
    </row>
    <row r="98" spans="1:18" ht="18.75" x14ac:dyDescent="0.3">
      <c r="A98" s="8">
        <v>89</v>
      </c>
      <c r="B98" s="20" t="s">
        <v>282</v>
      </c>
      <c r="C98" s="21" t="s">
        <v>283</v>
      </c>
      <c r="D98" s="17">
        <v>100</v>
      </c>
      <c r="E98" s="17" t="s">
        <v>30</v>
      </c>
      <c r="F98" s="8" t="s">
        <v>1244</v>
      </c>
      <c r="G98" s="11">
        <f>VLOOKUP(B98,'[1]MEI 2022'!$A:$C,3,FALSE)</f>
        <v>165.90909090909091</v>
      </c>
      <c r="H98" s="24">
        <f>VLOOKUP(B98,'[1]MEI 2022'!$A:$D,4,FALSE)</f>
        <v>182.5</v>
      </c>
      <c r="I98" s="13">
        <f>VLOOKUP(B98,'[1]MEI 2022'!$A:$E,5,FALSE)</f>
        <v>219</v>
      </c>
      <c r="J98" s="11">
        <f>ROUNDUP(H98,-2)</f>
        <v>200</v>
      </c>
      <c r="K98" s="11">
        <f>ROUNDUP(I98,-2)</f>
        <v>300</v>
      </c>
      <c r="L98" s="14"/>
      <c r="M98" s="15">
        <f>VLOOKUP(B98,'[1]MEI 2022'!$A:$B,2,FALSE)</f>
        <v>500</v>
      </c>
      <c r="N98" s="16">
        <f t="shared" si="7"/>
        <v>500</v>
      </c>
      <c r="O98" s="11" t="str">
        <f>VLOOKUP(B98,'[1]MEI 2022'!$A:$L,12,FALSE)</f>
        <v>HTCTRC21079</v>
      </c>
      <c r="P98" s="18">
        <f>VLOOKUP(B98,'[1]MEI 2022'!$A:$K,11,FALSE)</f>
        <v>45323</v>
      </c>
      <c r="Q98" s="18" t="str">
        <f>VLOOKUP(B98,'[1]MEI 2022'!$A:$G,7,FALSE)</f>
        <v>KP05/2</v>
      </c>
      <c r="R98" s="23" t="str">
        <f>VLOOKUP(B98,'[1]MEI 2022'!$A:$I,9,FALSE)</f>
        <v>PT KUDAMAS JAYA MAKMUR SENTOSA</v>
      </c>
    </row>
    <row r="99" spans="1:18" ht="23.25" customHeight="1" x14ac:dyDescent="0.3">
      <c r="A99" s="8">
        <v>90</v>
      </c>
      <c r="B99" s="20" t="s">
        <v>284</v>
      </c>
      <c r="C99" s="21" t="s">
        <v>285</v>
      </c>
      <c r="D99" s="22">
        <v>100</v>
      </c>
      <c r="E99" s="17" t="s">
        <v>16</v>
      </c>
      <c r="F99" s="8" t="s">
        <v>1244</v>
      </c>
      <c r="G99" s="11">
        <v>450.48129999999998</v>
      </c>
      <c r="H99" s="29">
        <v>495.52942999999999</v>
      </c>
      <c r="I99" s="13">
        <v>594.63531599999999</v>
      </c>
      <c r="J99" s="11">
        <v>500</v>
      </c>
      <c r="K99" s="11">
        <v>600</v>
      </c>
      <c r="L99" s="14">
        <f>VLOOKUP(B99,'[2]LP OBAT DAN BMHP ALL APRIL'!$B:$BC,54,FALSE)</f>
        <v>100</v>
      </c>
      <c r="M99" s="15"/>
      <c r="N99" s="16">
        <f t="shared" si="7"/>
        <v>100</v>
      </c>
      <c r="O99" s="51" t="s">
        <v>286</v>
      </c>
      <c r="P99" s="31">
        <v>45139</v>
      </c>
      <c r="Q99" s="53" t="s">
        <v>287</v>
      </c>
      <c r="R99" s="33" t="s">
        <v>288</v>
      </c>
    </row>
    <row r="100" spans="1:18" ht="18.75" x14ac:dyDescent="0.3">
      <c r="A100" s="8">
        <v>91</v>
      </c>
      <c r="B100" s="20" t="s">
        <v>289</v>
      </c>
      <c r="C100" s="21" t="s">
        <v>290</v>
      </c>
      <c r="D100" s="22">
        <v>100</v>
      </c>
      <c r="E100" s="17" t="s">
        <v>30</v>
      </c>
      <c r="F100" s="8" t="s">
        <v>1244</v>
      </c>
      <c r="G100" s="11">
        <f>VLOOKUP(B100,'[3]JAN 2022'!$A:$C,3,FALSE)</f>
        <v>81.818181818181813</v>
      </c>
      <c r="H100" s="24">
        <f>VLOOKUP(B100,'[3]JAN 2022'!$A:$D,4,FALSE)</f>
        <v>90</v>
      </c>
      <c r="I100" s="13">
        <f>VLOOKUP(B100,'[3]JAN 2022'!$A:$E,5,FALSE)</f>
        <v>108</v>
      </c>
      <c r="J100" s="11">
        <f>ROUNDUP(H100,-2)</f>
        <v>100</v>
      </c>
      <c r="K100" s="11">
        <f>ROUNDUP(I100,-2)</f>
        <v>200</v>
      </c>
      <c r="L100" s="14">
        <f>VLOOKUP(B100,'[2]LP OBAT DAN BMHP ALL APRIL'!$B:$BC,54,FALSE)</f>
        <v>57</v>
      </c>
      <c r="M100" s="15"/>
      <c r="N100" s="16">
        <f t="shared" si="7"/>
        <v>57</v>
      </c>
      <c r="O100" s="11" t="str">
        <f>VLOOKUP(B100,'[3]JAN 2022'!$A:$L,12,FALSE)</f>
        <v>00708101</v>
      </c>
      <c r="P100" s="18">
        <f>VLOOKUP(B100,'[3]JAN 2022'!$A:$K,11,FALSE)</f>
        <v>45870</v>
      </c>
      <c r="Q100" s="18" t="str">
        <f>VLOOKUP(B100,'[3]JAN 2022'!$A:$G,7,FALSE)</f>
        <v>KP01/03</v>
      </c>
      <c r="R100" s="23" t="str">
        <f>VLOOKUP(B100,'[3]JAN 2022'!$A:$I,9,FALSE)</f>
        <v>PT KUDAMAS JAYA MAKMUR SENTOSA</v>
      </c>
    </row>
    <row r="101" spans="1:18" ht="18.75" x14ac:dyDescent="0.3">
      <c r="A101" s="8">
        <v>92</v>
      </c>
      <c r="B101" s="20" t="s">
        <v>291</v>
      </c>
      <c r="C101" s="21" t="s">
        <v>292</v>
      </c>
      <c r="D101" s="22">
        <v>100</v>
      </c>
      <c r="E101" s="17" t="s">
        <v>293</v>
      </c>
      <c r="F101" s="8" t="s">
        <v>1244</v>
      </c>
      <c r="G101" s="11">
        <v>430</v>
      </c>
      <c r="H101" s="24">
        <v>473.00000000000006</v>
      </c>
      <c r="I101" s="13">
        <v>567.6</v>
      </c>
      <c r="J101" s="11">
        <v>500</v>
      </c>
      <c r="K101" s="11">
        <v>600</v>
      </c>
      <c r="L101" s="14">
        <f>VLOOKUP(B101,'[2]LP OBAT DAN BMHP ALL APRIL'!$B:$BC,54,FALSE)</f>
        <v>428</v>
      </c>
      <c r="M101" s="15"/>
      <c r="N101" s="16">
        <f t="shared" si="7"/>
        <v>428</v>
      </c>
      <c r="O101" s="30" t="s">
        <v>294</v>
      </c>
      <c r="P101" s="31">
        <v>45199</v>
      </c>
      <c r="Q101" s="32" t="s">
        <v>295</v>
      </c>
      <c r="R101" s="33" t="s">
        <v>296</v>
      </c>
    </row>
    <row r="102" spans="1:18" ht="18.75" x14ac:dyDescent="0.3">
      <c r="A102" s="8">
        <v>93</v>
      </c>
      <c r="B102" s="20" t="s">
        <v>297</v>
      </c>
      <c r="C102" s="21" t="s">
        <v>298</v>
      </c>
      <c r="D102" s="22">
        <v>50</v>
      </c>
      <c r="E102" s="17" t="s">
        <v>16</v>
      </c>
      <c r="F102" s="8" t="s">
        <v>1244</v>
      </c>
      <c r="G102" s="11">
        <v>1212.1199999999999</v>
      </c>
      <c r="H102" s="24">
        <v>1333.3319999999999</v>
      </c>
      <c r="I102" s="13">
        <v>1599.9983999999997</v>
      </c>
      <c r="J102" s="11">
        <v>1400</v>
      </c>
      <c r="K102" s="11">
        <v>1600</v>
      </c>
      <c r="L102" s="14">
        <f>VLOOKUP(B102,'[2]LP OBAT DAN BMHP ALL APRIL'!$B:$BC,54,FALSE)</f>
        <v>107</v>
      </c>
      <c r="M102" s="15"/>
      <c r="N102" s="16">
        <f t="shared" si="7"/>
        <v>107</v>
      </c>
      <c r="O102" s="54">
        <v>36437001</v>
      </c>
      <c r="P102" s="55">
        <v>45292</v>
      </c>
      <c r="Q102" s="32" t="s">
        <v>203</v>
      </c>
      <c r="R102" s="23" t="s">
        <v>65</v>
      </c>
    </row>
    <row r="103" spans="1:18" ht="18.75" x14ac:dyDescent="0.3">
      <c r="A103" s="8">
        <v>94</v>
      </c>
      <c r="B103" s="20" t="s">
        <v>299</v>
      </c>
      <c r="C103" s="21" t="s">
        <v>300</v>
      </c>
      <c r="D103" s="22">
        <v>100</v>
      </c>
      <c r="E103" s="17" t="s">
        <v>16</v>
      </c>
      <c r="F103" s="8" t="s">
        <v>1244</v>
      </c>
      <c r="G103" s="11">
        <f>VLOOKUP(B103,'[1]MEI 2022'!$A:$C,3,FALSE)</f>
        <v>679.09090909090901</v>
      </c>
      <c r="H103" s="24">
        <f>VLOOKUP(B103,'[1]MEI 2022'!$A:$D,4,FALSE)</f>
        <v>747</v>
      </c>
      <c r="I103" s="13">
        <f>VLOOKUP(B103,'[1]MEI 2022'!$A:$E,5,FALSE)</f>
        <v>896.4</v>
      </c>
      <c r="J103" s="11">
        <f>ROUNDUP(H103,-2)</f>
        <v>800</v>
      </c>
      <c r="K103" s="11">
        <f>ROUNDUP(I103,-2)</f>
        <v>900</v>
      </c>
      <c r="L103" s="14"/>
      <c r="M103" s="15">
        <f>VLOOKUP(B103,'[1]MEI 2022'!$A:$B,2,FALSE)</f>
        <v>100</v>
      </c>
      <c r="N103" s="16">
        <f t="shared" si="7"/>
        <v>100</v>
      </c>
      <c r="O103" s="11" t="str">
        <f>VLOOKUP(B103,'[1]MEI 2022'!$A:$L,12,FALSE)</f>
        <v>53A0640</v>
      </c>
      <c r="P103" s="18">
        <f>VLOOKUP(B103,'[1]MEI 2022'!$A:$K,11,FALSE)</f>
        <v>45778</v>
      </c>
      <c r="Q103" s="18" t="str">
        <f>VLOOKUP(B103,'[1]MEI 2022'!$A:$G,7,FALSE)</f>
        <v>KP05/2</v>
      </c>
      <c r="R103" s="23" t="str">
        <f>VLOOKUP(B103,'[1]MEI 2022'!$A:$I,9,FALSE)</f>
        <v>PT KUDAMAS JAYA MAKMUR SENTOSA</v>
      </c>
    </row>
    <row r="104" spans="1:18" ht="18.75" x14ac:dyDescent="0.3">
      <c r="A104" s="8">
        <v>95</v>
      </c>
      <c r="B104" s="20" t="s">
        <v>301</v>
      </c>
      <c r="C104" s="21" t="s">
        <v>302</v>
      </c>
      <c r="D104" s="22">
        <v>50</v>
      </c>
      <c r="E104" s="17" t="s">
        <v>16</v>
      </c>
      <c r="F104" s="8" t="s">
        <v>1244</v>
      </c>
      <c r="G104" s="11">
        <v>1300</v>
      </c>
      <c r="H104" s="29">
        <v>1430.0000000000002</v>
      </c>
      <c r="I104" s="13">
        <v>1716.0000000000002</v>
      </c>
      <c r="J104" s="11">
        <v>1500</v>
      </c>
      <c r="K104" s="11">
        <v>1800</v>
      </c>
      <c r="L104" s="14">
        <f>VLOOKUP(B104,'[2]LP OBAT DAN BMHP ALL APRIL'!$B:$BC,54,FALSE)</f>
        <v>70</v>
      </c>
      <c r="M104" s="15"/>
      <c r="N104" s="16">
        <f t="shared" si="7"/>
        <v>70</v>
      </c>
      <c r="O104" s="30">
        <v>1808011</v>
      </c>
      <c r="P104" s="31">
        <v>44816</v>
      </c>
      <c r="Q104" s="32">
        <v>2801956245</v>
      </c>
      <c r="R104" s="33" t="s">
        <v>258</v>
      </c>
    </row>
    <row r="105" spans="1:18" ht="18.75" x14ac:dyDescent="0.3">
      <c r="A105" s="8">
        <v>96</v>
      </c>
      <c r="B105" s="20" t="s">
        <v>303</v>
      </c>
      <c r="C105" s="21" t="s">
        <v>304</v>
      </c>
      <c r="D105" s="22">
        <v>50</v>
      </c>
      <c r="E105" s="17" t="s">
        <v>16</v>
      </c>
      <c r="F105" s="8" t="s">
        <v>1244</v>
      </c>
      <c r="G105" s="11">
        <v>1300</v>
      </c>
      <c r="H105" s="29">
        <v>1430.0000000000002</v>
      </c>
      <c r="I105" s="13">
        <v>1716.0000000000002</v>
      </c>
      <c r="J105" s="11">
        <v>1500</v>
      </c>
      <c r="K105" s="11">
        <v>1800</v>
      </c>
      <c r="L105" s="14">
        <f>VLOOKUP(B105,'[2]LP OBAT DAN BMHP ALL APRIL'!$B:$BC,54,FALSE)</f>
        <v>96</v>
      </c>
      <c r="M105" s="15"/>
      <c r="N105" s="16">
        <f t="shared" si="7"/>
        <v>96</v>
      </c>
      <c r="O105" s="30" t="s">
        <v>305</v>
      </c>
      <c r="P105" s="31">
        <v>45010</v>
      </c>
      <c r="Q105" s="32">
        <v>2802617390</v>
      </c>
      <c r="R105" s="33" t="s">
        <v>56</v>
      </c>
    </row>
    <row r="106" spans="1:18" ht="18.75" x14ac:dyDescent="0.3">
      <c r="A106" s="8">
        <v>97</v>
      </c>
      <c r="B106" s="20" t="s">
        <v>306</v>
      </c>
      <c r="C106" s="21" t="s">
        <v>307</v>
      </c>
      <c r="D106" s="22">
        <v>100</v>
      </c>
      <c r="E106" s="17" t="s">
        <v>19</v>
      </c>
      <c r="F106" s="8" t="s">
        <v>1244</v>
      </c>
      <c r="G106" s="11">
        <v>622.70000000000005</v>
      </c>
      <c r="H106" s="29">
        <v>684.97000000000014</v>
      </c>
      <c r="I106" s="13">
        <v>821.96400000000017</v>
      </c>
      <c r="J106" s="11">
        <v>700</v>
      </c>
      <c r="K106" s="11">
        <v>900</v>
      </c>
      <c r="L106" s="14">
        <f>VLOOKUP(B106,'[2]LP OBAT DAN BMHP ALL APRIL'!$B:$BC,54,FALSE)</f>
        <v>162</v>
      </c>
      <c r="M106" s="15"/>
      <c r="N106" s="16">
        <f t="shared" si="7"/>
        <v>162</v>
      </c>
      <c r="O106" s="30" t="s">
        <v>308</v>
      </c>
      <c r="P106" s="31">
        <v>44717</v>
      </c>
      <c r="Q106" s="32" t="s">
        <v>309</v>
      </c>
      <c r="R106" s="33" t="s">
        <v>56</v>
      </c>
    </row>
    <row r="107" spans="1:18" ht="18.75" x14ac:dyDescent="0.3">
      <c r="A107" s="8">
        <v>98</v>
      </c>
      <c r="B107" s="20" t="s">
        <v>310</v>
      </c>
      <c r="C107" s="21" t="s">
        <v>311</v>
      </c>
      <c r="D107" s="22">
        <v>50</v>
      </c>
      <c r="E107" s="17" t="s">
        <v>16</v>
      </c>
      <c r="F107" s="17" t="s">
        <v>1249</v>
      </c>
      <c r="G107" s="11">
        <v>5940</v>
      </c>
      <c r="H107" s="29">
        <v>6534.0000000000009</v>
      </c>
      <c r="I107" s="13">
        <v>7840.8000000000011</v>
      </c>
      <c r="J107" s="11">
        <v>6600</v>
      </c>
      <c r="K107" s="11">
        <v>7900</v>
      </c>
      <c r="L107" s="14">
        <f>VLOOKUP(B107,'[2]LP OBAT DAN BMHP ALL APRIL'!$B:$BC,54,FALSE)</f>
        <v>94</v>
      </c>
      <c r="M107" s="15"/>
      <c r="N107" s="16">
        <f t="shared" si="7"/>
        <v>94</v>
      </c>
      <c r="O107" s="30" t="s">
        <v>312</v>
      </c>
      <c r="P107" s="31">
        <v>44743</v>
      </c>
      <c r="Q107" s="32" t="s">
        <v>313</v>
      </c>
      <c r="R107" s="33" t="s">
        <v>175</v>
      </c>
    </row>
    <row r="108" spans="1:18" ht="18.75" x14ac:dyDescent="0.3">
      <c r="A108" s="8">
        <v>99</v>
      </c>
      <c r="B108" s="39" t="s">
        <v>314</v>
      </c>
      <c r="C108" s="40" t="s">
        <v>315</v>
      </c>
      <c r="D108" s="17">
        <v>1</v>
      </c>
      <c r="E108" s="17" t="s">
        <v>53</v>
      </c>
      <c r="F108" s="17" t="s">
        <v>1246</v>
      </c>
      <c r="G108" s="11">
        <v>21000</v>
      </c>
      <c r="H108" s="12">
        <v>23100.000000000004</v>
      </c>
      <c r="I108" s="13">
        <v>27720.000000000004</v>
      </c>
      <c r="J108" s="11">
        <v>23100</v>
      </c>
      <c r="K108" s="11">
        <v>27800</v>
      </c>
      <c r="L108" s="14">
        <f>VLOOKUP(B108,'[2]LP OBAT DAN BMHP ALL APRIL'!$B:$BC,54,FALSE)</f>
        <v>1</v>
      </c>
      <c r="M108" s="15"/>
      <c r="N108" s="16">
        <f t="shared" si="7"/>
        <v>1</v>
      </c>
      <c r="O108" s="17" t="s">
        <v>316</v>
      </c>
      <c r="P108" s="18">
        <v>45352</v>
      </c>
      <c r="Q108" s="11" t="s">
        <v>317</v>
      </c>
      <c r="R108" s="19" t="s">
        <v>318</v>
      </c>
    </row>
    <row r="109" spans="1:18" ht="18.75" x14ac:dyDescent="0.3">
      <c r="A109" s="8">
        <v>100</v>
      </c>
      <c r="B109" s="39" t="s">
        <v>319</v>
      </c>
      <c r="C109" s="40" t="s">
        <v>320</v>
      </c>
      <c r="D109" s="17">
        <v>1</v>
      </c>
      <c r="E109" s="17" t="s">
        <v>53</v>
      </c>
      <c r="F109" s="17" t="s">
        <v>1246</v>
      </c>
      <c r="G109" s="11">
        <f>VLOOKUP(B109,'[1]APR 2022'!$A:$C,3,FALSE)</f>
        <v>21000</v>
      </c>
      <c r="H109" s="24">
        <f>VLOOKUP(B109,'[1]APR 2022'!$A:$D,4,FALSE)</f>
        <v>23100.000000000004</v>
      </c>
      <c r="I109" s="13">
        <f>VLOOKUP(B109,'[1]APR 2022'!$A:$E,5,FALSE)</f>
        <v>27720.000000000004</v>
      </c>
      <c r="J109" s="11">
        <f>ROUNDUP(H109,-2)</f>
        <v>23100</v>
      </c>
      <c r="K109" s="11">
        <f>ROUNDUP(I109,-2)</f>
        <v>27800</v>
      </c>
      <c r="L109" s="14">
        <f>VLOOKUP(B109,'[2]LP OBAT DAN BMHP ALL APRIL'!$B:$BC,54,FALSE)</f>
        <v>3</v>
      </c>
      <c r="M109" s="15"/>
      <c r="N109" s="16">
        <f t="shared" si="7"/>
        <v>3</v>
      </c>
      <c r="O109" s="11" t="str">
        <f>VLOOKUP(B109,'[1]APR 2022'!$A:$L,12,FALSE)</f>
        <v>21MM007</v>
      </c>
      <c r="P109" s="18">
        <f>VLOOKUP(B109,'[1]APR 2022'!$A:$K,11,FALSE)</f>
        <v>46174</v>
      </c>
      <c r="Q109" s="18" t="str">
        <f>VLOOKUP(B109,'[1]APR 2022'!$A:$G,7,FALSE)</f>
        <v>KP04/8</v>
      </c>
      <c r="R109" s="23" t="str">
        <f>VLOOKUP(B109,'[1]APR 2022'!$A:$I,9,FALSE)</f>
        <v>PT CORONET CROWN</v>
      </c>
    </row>
    <row r="110" spans="1:18" ht="18" customHeight="1" x14ac:dyDescent="0.3">
      <c r="A110" s="8">
        <v>101</v>
      </c>
      <c r="B110" s="20" t="s">
        <v>321</v>
      </c>
      <c r="C110" s="50" t="s">
        <v>322</v>
      </c>
      <c r="D110" s="22">
        <v>1</v>
      </c>
      <c r="E110" s="17" t="s">
        <v>53</v>
      </c>
      <c r="F110" s="8" t="s">
        <v>1244</v>
      </c>
      <c r="G110" s="11">
        <v>4921</v>
      </c>
      <c r="H110" s="29">
        <v>5413.1</v>
      </c>
      <c r="I110" s="13">
        <v>6495.72</v>
      </c>
      <c r="J110" s="11">
        <v>5500</v>
      </c>
      <c r="K110" s="11">
        <v>6500</v>
      </c>
      <c r="L110" s="14">
        <f>VLOOKUP(B110,'[2]LP OBAT DAN BMHP ALL APRIL'!$B:$BC,54,FALSE)</f>
        <v>3</v>
      </c>
      <c r="M110" s="15"/>
      <c r="N110" s="16">
        <f t="shared" si="7"/>
        <v>3</v>
      </c>
      <c r="O110" s="30">
        <v>36335001</v>
      </c>
      <c r="P110" s="31">
        <v>45322</v>
      </c>
      <c r="Q110" s="32" t="s">
        <v>323</v>
      </c>
      <c r="R110" s="33" t="s">
        <v>288</v>
      </c>
    </row>
    <row r="111" spans="1:18" ht="18.75" x14ac:dyDescent="0.3">
      <c r="A111" s="8">
        <v>102</v>
      </c>
      <c r="B111" s="20" t="s">
        <v>324</v>
      </c>
      <c r="C111" s="21" t="s">
        <v>325</v>
      </c>
      <c r="D111" s="22">
        <v>100</v>
      </c>
      <c r="E111" s="17" t="s">
        <v>30</v>
      </c>
      <c r="F111" s="8" t="s">
        <v>1244</v>
      </c>
      <c r="G111" s="11">
        <v>249.28</v>
      </c>
      <c r="H111" s="29">
        <v>274.20800000000003</v>
      </c>
      <c r="I111" s="13">
        <v>329.0496</v>
      </c>
      <c r="J111" s="11">
        <v>300</v>
      </c>
      <c r="K111" s="11">
        <v>400</v>
      </c>
      <c r="L111" s="14">
        <f>VLOOKUP(B111,'[2]LP OBAT DAN BMHP ALL APRIL'!$B:$BC,54,FALSE)</f>
        <v>285</v>
      </c>
      <c r="M111" s="15"/>
      <c r="N111" s="16">
        <f t="shared" si="7"/>
        <v>285</v>
      </c>
      <c r="O111" s="30" t="s">
        <v>326</v>
      </c>
      <c r="P111" s="31">
        <v>44983</v>
      </c>
      <c r="Q111" s="32">
        <v>2801956245</v>
      </c>
      <c r="R111" s="33" t="s">
        <v>258</v>
      </c>
    </row>
    <row r="112" spans="1:18" ht="18.75" x14ac:dyDescent="0.3">
      <c r="A112" s="8">
        <v>103</v>
      </c>
      <c r="B112" s="20" t="s">
        <v>327</v>
      </c>
      <c r="C112" s="21" t="s">
        <v>328</v>
      </c>
      <c r="D112" s="17">
        <v>100</v>
      </c>
      <c r="E112" s="17" t="s">
        <v>30</v>
      </c>
      <c r="F112" s="17" t="s">
        <v>1249</v>
      </c>
      <c r="G112" s="11">
        <f>VLOOKUP(B112,'[1]MAR 2022'!$A:$C,3,FALSE)</f>
        <v>1236.3636363636363</v>
      </c>
      <c r="H112" s="24">
        <f>VLOOKUP(B112,'[1]MAR 2022'!$A:$D,4,FALSE)</f>
        <v>1360</v>
      </c>
      <c r="I112" s="13">
        <f>VLOOKUP(B112,'[1]MAR 2022'!$A:$E,5,FALSE)</f>
        <v>1632</v>
      </c>
      <c r="J112" s="11">
        <f>ROUNDUP(H112,-2)</f>
        <v>1400</v>
      </c>
      <c r="K112" s="11">
        <f>ROUNDUP(I112,-2)</f>
        <v>1700</v>
      </c>
      <c r="L112" s="14">
        <f>VLOOKUP(B112,'[2]LP OBAT DAN BMHP ALL APRIL'!$B:$BC,54,FALSE)</f>
        <v>219</v>
      </c>
      <c r="M112" s="15"/>
      <c r="N112" s="16">
        <f t="shared" si="7"/>
        <v>219</v>
      </c>
      <c r="O112" s="11" t="s">
        <v>329</v>
      </c>
      <c r="P112" s="18">
        <v>45566</v>
      </c>
      <c r="Q112" s="18" t="str">
        <f>VLOOKUP(B112,'[1]MAR 2022'!$A:$G,7,FALSE)</f>
        <v>KP03/5</v>
      </c>
      <c r="R112" s="23" t="str">
        <f>VLOOKUP(B112,'[1]MAR 2022'!$A:$I,9,FALSE)</f>
        <v>PT CORONET CROWN</v>
      </c>
    </row>
    <row r="113" spans="1:18" ht="18.75" x14ac:dyDescent="0.3">
      <c r="A113" s="8">
        <v>104</v>
      </c>
      <c r="B113" s="20" t="s">
        <v>330</v>
      </c>
      <c r="C113" s="21" t="s">
        <v>331</v>
      </c>
      <c r="D113" s="17">
        <v>100</v>
      </c>
      <c r="E113" s="17" t="s">
        <v>30</v>
      </c>
      <c r="F113" s="17" t="s">
        <v>1249</v>
      </c>
      <c r="G113" s="11">
        <f>VLOOKUP(B113,'[1]MEI 2022'!$A:$C,3,FALSE)</f>
        <v>1360</v>
      </c>
      <c r="H113" s="24">
        <f>VLOOKUP(B113,'[1]MEI 2022'!$A:$D,4,FALSE)</f>
        <v>1496.0000000000002</v>
      </c>
      <c r="I113" s="13">
        <f>VLOOKUP(B113,'[1]MEI 2022'!$A:$E,5,FALSE)</f>
        <v>1795.2000000000003</v>
      </c>
      <c r="J113" s="11">
        <f>ROUNDUP(H113,-2)</f>
        <v>1500</v>
      </c>
      <c r="K113" s="11">
        <f>ROUNDUP(I113,-2)</f>
        <v>1800</v>
      </c>
      <c r="L113" s="14"/>
      <c r="M113" s="15">
        <f>VLOOKUP(B113,'[1]MEI 2022'!$A:$B,2,FALSE)</f>
        <v>200</v>
      </c>
      <c r="N113" s="16">
        <f t="shared" si="7"/>
        <v>200</v>
      </c>
      <c r="O113" s="11" t="str">
        <f>VLOOKUP(B113,'[1]MEI 2022'!$A:$L,12,FALSE)</f>
        <v>22DA047</v>
      </c>
      <c r="P113" s="18">
        <f>VLOOKUP(B113,'[1]MEI 2022'!$A:$K,11,FALSE)</f>
        <v>45748</v>
      </c>
      <c r="Q113" s="18" t="str">
        <f>VLOOKUP(B113,'[1]MEI 2022'!$A:$G,7,FALSE)</f>
        <v>KP05/4</v>
      </c>
      <c r="R113" s="23" t="str">
        <f>VLOOKUP(B113,'[1]MEI 2022'!$A:$I,9,FALSE)</f>
        <v>PT Coronet Crown</v>
      </c>
    </row>
    <row r="114" spans="1:18" ht="18.75" x14ac:dyDescent="0.3">
      <c r="A114" s="8">
        <v>105</v>
      </c>
      <c r="B114" s="56" t="s">
        <v>332</v>
      </c>
      <c r="C114" s="40" t="s">
        <v>333</v>
      </c>
      <c r="D114" s="17">
        <v>100</v>
      </c>
      <c r="E114" s="17" t="s">
        <v>30</v>
      </c>
      <c r="F114" s="17" t="s">
        <v>1249</v>
      </c>
      <c r="G114" s="11">
        <v>372.72727272727269</v>
      </c>
      <c r="H114" s="12">
        <v>372.72727272727269</v>
      </c>
      <c r="I114" s="13">
        <v>492</v>
      </c>
      <c r="J114" s="11">
        <v>400</v>
      </c>
      <c r="K114" s="11">
        <v>500</v>
      </c>
      <c r="L114" s="14">
        <f>VLOOKUP(B114,'[2]LP OBAT DAN BMHP ALL APRIL'!$B:$BC,54,FALSE)</f>
        <v>635</v>
      </c>
      <c r="M114" s="15"/>
      <c r="N114" s="16">
        <f t="shared" si="7"/>
        <v>635</v>
      </c>
      <c r="O114" s="17" t="s">
        <v>334</v>
      </c>
      <c r="P114" s="18">
        <v>45139</v>
      </c>
      <c r="Q114" s="11" t="s">
        <v>335</v>
      </c>
      <c r="R114" s="19" t="s">
        <v>65</v>
      </c>
    </row>
    <row r="115" spans="1:18" ht="18.75" x14ac:dyDescent="0.3">
      <c r="A115" s="8">
        <v>106</v>
      </c>
      <c r="B115" s="20" t="s">
        <v>336</v>
      </c>
      <c r="C115" s="21" t="s">
        <v>337</v>
      </c>
      <c r="D115" s="17">
        <v>100</v>
      </c>
      <c r="E115" s="17" t="s">
        <v>30</v>
      </c>
      <c r="F115" s="17" t="s">
        <v>1249</v>
      </c>
      <c r="G115" s="11">
        <f>VLOOKUP(B115,'[1]MAR 2022'!$A:$E,3,FALSE)</f>
        <v>378.81818181818176</v>
      </c>
      <c r="H115" s="12">
        <f>VLOOKUP(B115,'[1]MAR 2022'!$A:$D,4,FALSE)</f>
        <v>416.7</v>
      </c>
      <c r="I115" s="13">
        <f>VLOOKUP(B115,'[1]MAR 2022'!$A:$E,5,FALSE)</f>
        <v>500.03999999999996</v>
      </c>
      <c r="J115" s="11">
        <f>ROUNDUP(H115,-2)</f>
        <v>500</v>
      </c>
      <c r="K115" s="11">
        <f>ROUNDUP(I115,-2)</f>
        <v>600</v>
      </c>
      <c r="L115" s="14">
        <f>VLOOKUP(B115,'[2]LP OBAT DAN BMHP ALL APRIL'!$B:$BC,54,FALSE)</f>
        <v>2</v>
      </c>
      <c r="M115" s="15"/>
      <c r="N115" s="16">
        <f t="shared" si="7"/>
        <v>2</v>
      </c>
      <c r="O115" s="17" t="s">
        <v>338</v>
      </c>
      <c r="P115" s="18">
        <v>45352</v>
      </c>
      <c r="Q115" s="11"/>
      <c r="R115" s="19" t="s">
        <v>339</v>
      </c>
    </row>
    <row r="116" spans="1:18" ht="18.75" x14ac:dyDescent="0.3">
      <c r="A116" s="8">
        <v>107</v>
      </c>
      <c r="B116" s="20" t="s">
        <v>340</v>
      </c>
      <c r="C116" s="21" t="s">
        <v>341</v>
      </c>
      <c r="D116" s="17">
        <v>1</v>
      </c>
      <c r="E116" s="17" t="s">
        <v>342</v>
      </c>
      <c r="F116" s="17" t="s">
        <v>1248</v>
      </c>
      <c r="G116" s="11">
        <f>VLOOKUP(B116,'[1]JAN 2022'!$A:$C,3,FALSE)</f>
        <v>27000</v>
      </c>
      <c r="H116" s="24">
        <f>VLOOKUP(B116,'[1]JAN 2022'!$A:$D,4,FALSE)</f>
        <v>29700.000000000004</v>
      </c>
      <c r="I116" s="13">
        <f>VLOOKUP(B116,'[1]JAN 2022'!$A:$E,5,FALSE)</f>
        <v>35640</v>
      </c>
      <c r="J116" s="11">
        <f>ROUNDUP(H116,-2)</f>
        <v>29700</v>
      </c>
      <c r="K116" s="11">
        <f>ROUNDUP(I116,-2)</f>
        <v>35700</v>
      </c>
      <c r="L116" s="14">
        <f>VLOOKUP(B116,'[2]LP OBAT DAN BMHP ALL APRIL'!$B:$BC,54,FALSE)</f>
        <v>28</v>
      </c>
      <c r="M116" s="15"/>
      <c r="N116" s="16">
        <f t="shared" si="7"/>
        <v>28</v>
      </c>
      <c r="O116" s="11">
        <f>VLOOKUP(B116,'[1]JAN 2022'!$A:$L,11,FALSE)</f>
        <v>0</v>
      </c>
      <c r="P116" s="18"/>
      <c r="Q116" s="18" t="str">
        <f>VLOOKUP(B116,'[1]JAN 2022'!$A:$G,7,FALSE)</f>
        <v>KP01/06</v>
      </c>
      <c r="R116" s="23" t="str">
        <f>VLOOKUP(B116,'[1]JAN 2022'!$A:$I,9,FALSE)</f>
        <v>PT. TERANG JAYA DENTAL SUPPLY</v>
      </c>
    </row>
    <row r="117" spans="1:18" ht="18.75" x14ac:dyDescent="0.3">
      <c r="A117" s="8">
        <v>108</v>
      </c>
      <c r="B117" s="57" t="s">
        <v>343</v>
      </c>
      <c r="C117" s="38" t="s">
        <v>344</v>
      </c>
      <c r="D117" s="22">
        <v>100</v>
      </c>
      <c r="E117" s="17" t="s">
        <v>30</v>
      </c>
      <c r="F117" s="8" t="s">
        <v>1244</v>
      </c>
      <c r="G117" s="11">
        <v>144</v>
      </c>
      <c r="H117" s="12">
        <v>158.4</v>
      </c>
      <c r="I117" s="13">
        <v>190.08</v>
      </c>
      <c r="J117" s="11">
        <v>200</v>
      </c>
      <c r="K117" s="11">
        <v>200</v>
      </c>
      <c r="L117" s="14">
        <f>VLOOKUP(B117,'[2]LP OBAT DAN BMHP ALL APRIL'!$B:$BC,54,FALSE)</f>
        <v>195</v>
      </c>
      <c r="M117" s="15"/>
      <c r="N117" s="16">
        <f t="shared" si="7"/>
        <v>195</v>
      </c>
      <c r="O117" s="17" t="s">
        <v>345</v>
      </c>
      <c r="P117" s="18">
        <v>45778</v>
      </c>
      <c r="Q117" s="11" t="s">
        <v>113</v>
      </c>
      <c r="R117" s="19" t="s">
        <v>114</v>
      </c>
    </row>
    <row r="118" spans="1:18" ht="18.75" x14ac:dyDescent="0.3">
      <c r="A118" s="8">
        <v>109</v>
      </c>
      <c r="B118" s="57" t="s">
        <v>346</v>
      </c>
      <c r="C118" s="38" t="s">
        <v>347</v>
      </c>
      <c r="D118" s="22">
        <v>1</v>
      </c>
      <c r="E118" s="17" t="s">
        <v>348</v>
      </c>
      <c r="F118" s="8" t="s">
        <v>1244</v>
      </c>
      <c r="G118" s="11">
        <v>1499.9999999999998</v>
      </c>
      <c r="H118" s="12">
        <v>1650</v>
      </c>
      <c r="I118" s="13">
        <v>1980</v>
      </c>
      <c r="J118" s="11">
        <v>1700</v>
      </c>
      <c r="K118" s="11">
        <v>2000</v>
      </c>
      <c r="L118" s="14">
        <f>VLOOKUP(B118,'[2]LP OBAT DAN BMHP ALL APRIL'!$B:$BC,54,FALSE)</f>
        <v>9</v>
      </c>
      <c r="M118" s="15"/>
      <c r="N118" s="16">
        <f t="shared" si="7"/>
        <v>9</v>
      </c>
      <c r="O118" s="17" t="s">
        <v>349</v>
      </c>
      <c r="P118" s="18">
        <v>45474</v>
      </c>
      <c r="Q118" s="11" t="s">
        <v>64</v>
      </c>
      <c r="R118" s="19" t="s">
        <v>65</v>
      </c>
    </row>
    <row r="119" spans="1:18" ht="18.75" x14ac:dyDescent="0.3">
      <c r="A119" s="8">
        <v>110</v>
      </c>
      <c r="B119" s="20" t="s">
        <v>350</v>
      </c>
      <c r="C119" s="21" t="s">
        <v>351</v>
      </c>
      <c r="D119" s="22">
        <v>10</v>
      </c>
      <c r="E119" s="17" t="s">
        <v>348</v>
      </c>
      <c r="F119" s="8" t="s">
        <v>1244</v>
      </c>
      <c r="G119" s="11">
        <v>1577.3</v>
      </c>
      <c r="H119" s="29">
        <v>1735.0300000000002</v>
      </c>
      <c r="I119" s="13">
        <v>2082.0360000000001</v>
      </c>
      <c r="J119" s="11">
        <v>1800</v>
      </c>
      <c r="K119" s="11">
        <v>2100</v>
      </c>
      <c r="L119" s="14">
        <f>VLOOKUP(B119,'[2]LP OBAT DAN BMHP ALL APRIL'!$B:$BC,54,FALSE)</f>
        <v>10</v>
      </c>
      <c r="M119" s="15"/>
      <c r="N119" s="16">
        <f t="shared" si="7"/>
        <v>10</v>
      </c>
      <c r="O119" s="30" t="s">
        <v>352</v>
      </c>
      <c r="P119" s="31">
        <v>44895</v>
      </c>
      <c r="Q119" s="32" t="s">
        <v>353</v>
      </c>
      <c r="R119" s="33" t="s">
        <v>56</v>
      </c>
    </row>
    <row r="120" spans="1:18" ht="18.75" x14ac:dyDescent="0.3">
      <c r="A120" s="8">
        <v>111</v>
      </c>
      <c r="B120" s="34" t="s">
        <v>354</v>
      </c>
      <c r="C120" s="34" t="s">
        <v>355</v>
      </c>
      <c r="D120" s="58">
        <v>1</v>
      </c>
      <c r="E120" s="8" t="s">
        <v>53</v>
      </c>
      <c r="F120" s="8" t="s">
        <v>1244</v>
      </c>
      <c r="G120" s="19">
        <f>VLOOKUP(B120,'[1]MAR 2022'!$A:$D,3,FALSE)</f>
        <v>3090.9090909090905</v>
      </c>
      <c r="H120" s="59">
        <f>VLOOKUP(B120,'[1]MAR 2022'!$A:$D,4,FALSE)</f>
        <v>3400</v>
      </c>
      <c r="I120" s="60">
        <f>VLOOKUP(B120,'[1]MAR 2022'!$A:$E,5,FALSE)</f>
        <v>4080</v>
      </c>
      <c r="J120" s="19">
        <f>ROUNDUP(H120,-2)</f>
        <v>3400</v>
      </c>
      <c r="K120" s="19">
        <f>ROUNDUP(I120,-2)</f>
        <v>4100</v>
      </c>
      <c r="L120" s="14">
        <f>VLOOKUP(B120,'[2]LP OBAT DAN BMHP ALL APRIL'!$B:$BC,54,FALSE)</f>
        <v>1</v>
      </c>
      <c r="M120" s="15"/>
      <c r="N120" s="61">
        <f t="shared" si="7"/>
        <v>1</v>
      </c>
      <c r="O120" s="8" t="str">
        <f>VLOOKUP(B120,'[1]MAR 2022'!$A:$L,12,FALSE)</f>
        <v>C02806BZ</v>
      </c>
      <c r="P120" s="23">
        <f>VLOOKUP(B120,'[1]MAR 2022'!$A:$K,11,FALSE)</f>
        <v>45292</v>
      </c>
      <c r="Q120" s="19" t="str">
        <f>VLOOKUP(B120,'[1]MAR 2022'!$A:$G,7,FALSE)</f>
        <v>KP03/13</v>
      </c>
      <c r="R120" s="19" t="str">
        <f>VLOOKUP(B120,'[1]MAR 2022'!$A:$I,9,FALSE)</f>
        <v>PT KUDAMAS JAYA MAKMUR SENTOSA</v>
      </c>
    </row>
    <row r="121" spans="1:18" ht="18.75" x14ac:dyDescent="0.3">
      <c r="A121" s="8">
        <v>112</v>
      </c>
      <c r="B121" s="21" t="s">
        <v>356</v>
      </c>
      <c r="C121" s="21" t="s">
        <v>357</v>
      </c>
      <c r="D121" s="22">
        <v>100</v>
      </c>
      <c r="E121" s="17" t="s">
        <v>30</v>
      </c>
      <c r="F121" s="8" t="s">
        <v>1244</v>
      </c>
      <c r="G121" s="11">
        <v>169</v>
      </c>
      <c r="H121" s="24" t="e">
        <f>VLOOKUP(B121,'[3]JAN 2022'!$A:$D,4,FALSE)</f>
        <v>#N/A</v>
      </c>
      <c r="I121" s="13" t="e">
        <f>VLOOKUP(B121,'[3]JAN 2022'!$A:$E,5,FALSE)</f>
        <v>#N/A</v>
      </c>
      <c r="J121" s="11">
        <v>200</v>
      </c>
      <c r="K121" s="11">
        <v>200</v>
      </c>
      <c r="L121" s="14">
        <f>VLOOKUP(B121,'[2]LP OBAT DAN BMHP ALL APRIL'!$B:$BC,54,FALSE)</f>
        <v>35</v>
      </c>
      <c r="M121" s="15"/>
      <c r="N121" s="16">
        <f t="shared" si="7"/>
        <v>35</v>
      </c>
      <c r="O121" s="11">
        <v>40963</v>
      </c>
      <c r="P121" s="18">
        <v>45536</v>
      </c>
      <c r="Q121" s="18" t="e">
        <f>VLOOKUP(B121,'[3]JAN 2022'!$A:$G,7,FALSE)</f>
        <v>#N/A</v>
      </c>
      <c r="R121" s="23" t="s">
        <v>175</v>
      </c>
    </row>
    <row r="122" spans="1:18" ht="18.75" x14ac:dyDescent="0.3">
      <c r="A122" s="8">
        <v>113</v>
      </c>
      <c r="B122" s="21" t="s">
        <v>358</v>
      </c>
      <c r="C122" s="21" t="s">
        <v>359</v>
      </c>
      <c r="D122" s="22">
        <v>100</v>
      </c>
      <c r="E122" s="17" t="s">
        <v>30</v>
      </c>
      <c r="F122" s="8" t="s">
        <v>1244</v>
      </c>
      <c r="G122" s="11">
        <f>VLOOKUP(B122,'[1]APR 2022'!$A:$C,3,FALSE)</f>
        <v>169</v>
      </c>
      <c r="H122" s="12">
        <f>VLOOKUP(B122,'[1]APR 2022'!$A:$D,4,FALSE)</f>
        <v>185.9</v>
      </c>
      <c r="I122" s="13">
        <f>VLOOKUP(B122,'[1]APR 2022'!$A:$E,5,FALSE)</f>
        <v>223.08</v>
      </c>
      <c r="J122" s="11">
        <f>ROUNDUP(H122,-2)</f>
        <v>200</v>
      </c>
      <c r="K122" s="11">
        <f>ROUNDUP(I122,-2)</f>
        <v>300</v>
      </c>
      <c r="L122" s="14">
        <f>VLOOKUP(B122,'[2]LP OBAT DAN BMHP ALL APRIL'!$B:$BC,54,FALSE)</f>
        <v>170</v>
      </c>
      <c r="M122" s="15"/>
      <c r="N122" s="26">
        <f t="shared" si="7"/>
        <v>170</v>
      </c>
      <c r="O122" s="17" t="str">
        <f>VLOOKUP(B122,'[1]APR 2022'!$A:$L,12,FALSE)</f>
        <v>HTDPDB21103</v>
      </c>
      <c r="P122" s="18">
        <f>VLOOKUP(B122,'[1]APR 2022'!$A:$K,11,FALSE)</f>
        <v>45292</v>
      </c>
      <c r="Q122" s="11" t="str">
        <f>VLOOKUP(B122,'[1]APR 2022'!$A:$G,7,FALSE)</f>
        <v>KP04/3</v>
      </c>
      <c r="R122" s="19" t="str">
        <f>VLOOKUP(B122,'[1]APR 2022'!$A:$I,9,FALSE)</f>
        <v>PT Enseval Putera Megatrading</v>
      </c>
    </row>
    <row r="123" spans="1:18" ht="18.75" x14ac:dyDescent="0.3">
      <c r="A123" s="8">
        <v>114</v>
      </c>
      <c r="B123" s="21" t="s">
        <v>360</v>
      </c>
      <c r="C123" s="21" t="s">
        <v>361</v>
      </c>
      <c r="D123" s="22">
        <v>100</v>
      </c>
      <c r="E123" s="17" t="s">
        <v>30</v>
      </c>
      <c r="F123" s="8" t="s">
        <v>1244</v>
      </c>
      <c r="G123" s="11">
        <f>VLOOKUP(B123,'[1]MEI 2022'!$A:$C,3,FALSE)</f>
        <v>127.995</v>
      </c>
      <c r="H123" s="24">
        <f>VLOOKUP(B123,'[1]MEI 2022'!$A:$D,4,FALSE)</f>
        <v>140.79450000000003</v>
      </c>
      <c r="I123" s="13">
        <f>VLOOKUP(B123,'[1]MEI 2022'!$A:$E,5,FALSE)</f>
        <v>168.95340000000002</v>
      </c>
      <c r="J123" s="11">
        <f>ROUNDUP(H123,-2)</f>
        <v>200</v>
      </c>
      <c r="K123" s="11">
        <f>ROUNDUP(I123,-2)</f>
        <v>200</v>
      </c>
      <c r="L123" s="14"/>
      <c r="M123" s="15">
        <f>VLOOKUP(B123,'[1]MEI 2022'!$A:$B,2,FALSE)</f>
        <v>100</v>
      </c>
      <c r="N123" s="16">
        <f t="shared" si="7"/>
        <v>100</v>
      </c>
      <c r="O123" s="11" t="str">
        <f>VLOOKUP(B123,'[1]MEI 2022'!$A:$L,12,FALSE)</f>
        <v>M21133</v>
      </c>
      <c r="P123" s="18">
        <f>VLOOKUP(B123,'[1]MEI 2022'!$A:$K,11,FALSE)</f>
        <v>45566</v>
      </c>
      <c r="Q123" s="18" t="str">
        <f>VLOOKUP(B123,'[1]MEI 2022'!$A:$G,7,FALSE)</f>
        <v>KP05/7</v>
      </c>
      <c r="R123" s="23" t="str">
        <f>VLOOKUP(B123,'[1]MEI 2022'!$A:$I,9,FALSE)</f>
        <v>PT PLANET EXCELENCIA PHARMACY</v>
      </c>
    </row>
    <row r="124" spans="1:18" ht="18.75" x14ac:dyDescent="0.3">
      <c r="A124" s="8">
        <v>115</v>
      </c>
      <c r="B124" s="20" t="s">
        <v>362</v>
      </c>
      <c r="C124" s="21" t="s">
        <v>363</v>
      </c>
      <c r="D124" s="22">
        <v>6</v>
      </c>
      <c r="E124" s="17" t="s">
        <v>364</v>
      </c>
      <c r="F124" s="17" t="s">
        <v>1249</v>
      </c>
      <c r="G124" s="11">
        <v>14787.5</v>
      </c>
      <c r="H124" s="29">
        <v>16266.250000000002</v>
      </c>
      <c r="I124" s="13">
        <v>19519.5</v>
      </c>
      <c r="J124" s="11">
        <v>16300</v>
      </c>
      <c r="K124" s="11">
        <v>19600</v>
      </c>
      <c r="L124" s="14">
        <f>VLOOKUP(B124,'[2]LP OBAT DAN BMHP ALL APRIL'!$B:$BC,54,FALSE)</f>
        <v>6</v>
      </c>
      <c r="M124" s="15"/>
      <c r="N124" s="16">
        <f t="shared" si="7"/>
        <v>6</v>
      </c>
      <c r="O124" s="30">
        <v>18091354</v>
      </c>
      <c r="P124" s="31">
        <v>44834</v>
      </c>
      <c r="Q124" s="32" t="s">
        <v>365</v>
      </c>
      <c r="R124" s="33" t="s">
        <v>175</v>
      </c>
    </row>
    <row r="125" spans="1:18" ht="18.75" x14ac:dyDescent="0.3">
      <c r="A125" s="8">
        <v>116</v>
      </c>
      <c r="B125" s="20" t="s">
        <v>366</v>
      </c>
      <c r="C125" s="21" t="s">
        <v>367</v>
      </c>
      <c r="D125" s="22">
        <v>80</v>
      </c>
      <c r="E125" s="17" t="s">
        <v>30</v>
      </c>
      <c r="F125" s="17" t="s">
        <v>1249</v>
      </c>
      <c r="G125" s="11">
        <v>1749.8002499999998</v>
      </c>
      <c r="H125" s="12">
        <v>1924.7802749999998</v>
      </c>
      <c r="I125" s="13">
        <v>2309.7363299999997</v>
      </c>
      <c r="J125" s="11">
        <v>2000</v>
      </c>
      <c r="K125" s="11">
        <v>2400</v>
      </c>
      <c r="L125" s="14">
        <f>VLOOKUP(B125,'[2]LP OBAT DAN BMHP ALL APRIL'!$B:$BC,54,FALSE)</f>
        <v>80</v>
      </c>
      <c r="M125" s="15"/>
      <c r="N125" s="16">
        <f t="shared" si="7"/>
        <v>80</v>
      </c>
      <c r="O125" s="17" t="s">
        <v>368</v>
      </c>
      <c r="P125" s="18">
        <v>45352</v>
      </c>
      <c r="Q125" s="11" t="s">
        <v>277</v>
      </c>
      <c r="R125" s="19" t="s">
        <v>22</v>
      </c>
    </row>
    <row r="126" spans="1:18" ht="18.75" x14ac:dyDescent="0.3">
      <c r="A126" s="8">
        <v>117</v>
      </c>
      <c r="B126" s="20" t="s">
        <v>369</v>
      </c>
      <c r="C126" s="21" t="s">
        <v>370</v>
      </c>
      <c r="D126" s="17">
        <v>30</v>
      </c>
      <c r="E126" s="17" t="s">
        <v>30</v>
      </c>
      <c r="F126" s="17" t="s">
        <v>1247</v>
      </c>
      <c r="G126" s="11">
        <v>2425</v>
      </c>
      <c r="H126" s="35">
        <v>2667.5</v>
      </c>
      <c r="I126" s="11">
        <v>3201</v>
      </c>
      <c r="J126" s="11">
        <v>2700</v>
      </c>
      <c r="K126" s="11">
        <v>3300</v>
      </c>
      <c r="L126" s="14">
        <f>VLOOKUP(B126,'[2]LP OBAT DAN BMHP ALL APRIL'!$B:$BC,54,FALSE)</f>
        <v>1</v>
      </c>
      <c r="M126" s="15"/>
      <c r="N126" s="16">
        <f t="shared" si="7"/>
        <v>1</v>
      </c>
      <c r="O126" s="17" t="s">
        <v>371</v>
      </c>
      <c r="P126" s="18">
        <v>45139</v>
      </c>
      <c r="Q126" s="11" t="s">
        <v>104</v>
      </c>
      <c r="R126" s="19" t="s">
        <v>100</v>
      </c>
    </row>
    <row r="127" spans="1:18" ht="18.75" x14ac:dyDescent="0.3">
      <c r="A127" s="8">
        <v>118</v>
      </c>
      <c r="B127" s="20" t="s">
        <v>372</v>
      </c>
      <c r="C127" s="21" t="s">
        <v>373</v>
      </c>
      <c r="D127" s="17">
        <v>30</v>
      </c>
      <c r="E127" s="17" t="s">
        <v>30</v>
      </c>
      <c r="F127" s="17" t="s">
        <v>1247</v>
      </c>
      <c r="G127" s="11">
        <v>2425</v>
      </c>
      <c r="H127" s="35">
        <v>2667.5</v>
      </c>
      <c r="I127" s="48">
        <v>3201</v>
      </c>
      <c r="J127" s="11">
        <v>2700</v>
      </c>
      <c r="K127" s="11">
        <v>3300</v>
      </c>
      <c r="L127" s="14">
        <f>VLOOKUP(B127,'[2]LP OBAT DAN BMHP ALL APRIL'!$B:$BC,54,FALSE)</f>
        <v>110</v>
      </c>
      <c r="M127" s="15"/>
      <c r="N127" s="16">
        <f t="shared" si="7"/>
        <v>110</v>
      </c>
      <c r="O127" s="17" t="s">
        <v>374</v>
      </c>
      <c r="P127" s="18">
        <v>45139</v>
      </c>
      <c r="Q127" s="11" t="s">
        <v>104</v>
      </c>
      <c r="R127" s="19" t="s">
        <v>100</v>
      </c>
    </row>
    <row r="128" spans="1:18" ht="18.75" x14ac:dyDescent="0.3">
      <c r="A128" s="8">
        <v>119</v>
      </c>
      <c r="B128" s="57" t="s">
        <v>375</v>
      </c>
      <c r="C128" s="57" t="s">
        <v>376</v>
      </c>
      <c r="D128" s="58">
        <v>100</v>
      </c>
      <c r="E128" s="17" t="s">
        <v>30</v>
      </c>
      <c r="F128" s="17" t="s">
        <v>1247</v>
      </c>
      <c r="G128" s="11">
        <f>VLOOKUP(B128,'[1]MAR 2022'!$A:$C,3,FALSE)</f>
        <v>1999.9999999999998</v>
      </c>
      <c r="H128" s="12">
        <f>VLOOKUP(B128,'[1]MAR 2022'!$A:$D,4,FALSE)</f>
        <v>2200</v>
      </c>
      <c r="I128" s="13">
        <f>VLOOKUP(B128,'[1]MAR 2022'!$A:$E,5,FALSE)</f>
        <v>2640</v>
      </c>
      <c r="J128" s="11">
        <f t="shared" ref="J128:K131" si="9">ROUNDUP(H128,-2)</f>
        <v>2200</v>
      </c>
      <c r="K128" s="11">
        <f t="shared" si="9"/>
        <v>2700</v>
      </c>
      <c r="L128" s="14">
        <f>VLOOKUP(B128,'[2]LP OBAT DAN BMHP ALL APRIL'!$B:$BC,54,FALSE)</f>
        <v>235</v>
      </c>
      <c r="M128" s="15"/>
      <c r="N128" s="16">
        <f t="shared" si="7"/>
        <v>235</v>
      </c>
      <c r="O128" s="17" t="str">
        <f>VLOOKUP(B128,'[1]MAR 2022'!$A:$L,12,FALSE)</f>
        <v>21IM001</v>
      </c>
      <c r="P128" s="18">
        <f>VLOOKUP(B128,'[1]MAR 2022'!$A:$K,11,FALSE)</f>
        <v>45536</v>
      </c>
      <c r="Q128" s="11" t="str">
        <f>VLOOKUP(B128,'[1]MAR 2022'!$A:$G,7,FALSE)</f>
        <v>KP03/4</v>
      </c>
      <c r="R128" s="19" t="str">
        <f>VLOOKUP(B128,'[1]MAR 2022'!$A:$I,9,FALSE)</f>
        <v>PT CORONET CROWN</v>
      </c>
    </row>
    <row r="129" spans="1:18" ht="18.75" x14ac:dyDescent="0.3">
      <c r="A129" s="8">
        <v>120</v>
      </c>
      <c r="B129" s="57" t="s">
        <v>377</v>
      </c>
      <c r="C129" s="57" t="s">
        <v>378</v>
      </c>
      <c r="D129" s="58">
        <v>100</v>
      </c>
      <c r="E129" s="17" t="s">
        <v>30</v>
      </c>
      <c r="F129" s="17" t="s">
        <v>1247</v>
      </c>
      <c r="G129" s="11">
        <f>VLOOKUP(B129,'[1]APR 2022'!$A:$C,3,FALSE)</f>
        <v>2200</v>
      </c>
      <c r="H129" s="12">
        <f>VLOOKUP(B129,'[1]APR 2022'!$A:$D,4,FALSE)</f>
        <v>2420</v>
      </c>
      <c r="I129" s="13">
        <f>VLOOKUP(B129,'[1]APR 2022'!$A:$E,5,FALSE)</f>
        <v>2904</v>
      </c>
      <c r="J129" s="11">
        <f t="shared" si="9"/>
        <v>2500</v>
      </c>
      <c r="K129" s="11">
        <f t="shared" si="9"/>
        <v>3000</v>
      </c>
      <c r="L129" s="14">
        <f>VLOOKUP(B129,'[2]LP OBAT DAN BMHP ALL APRIL'!$B:$BC,54,FALSE)</f>
        <v>200</v>
      </c>
      <c r="M129" s="15"/>
      <c r="N129" s="26">
        <f t="shared" si="7"/>
        <v>200</v>
      </c>
      <c r="O129" s="17" t="str">
        <f>VLOOKUP(B129,'[1]APR 2022'!$A:$L,12,FALSE)</f>
        <v xml:space="preserve"> 21IM001</v>
      </c>
      <c r="P129" s="18">
        <f>VLOOKUP(B129,'[1]APR 2022'!$A:$K,11,FALSE)</f>
        <v>45537</v>
      </c>
      <c r="Q129" s="11" t="str">
        <f>VLOOKUP(B129,'[1]APR 2022'!$A:$G,7,FALSE)</f>
        <v>KP04/1</v>
      </c>
      <c r="R129" s="19" t="str">
        <f>VLOOKUP(B129,'[1]APR 2022'!$A:$I,9,FALSE)</f>
        <v>APOTEK BUMI MEDIKA GANESA</v>
      </c>
    </row>
    <row r="130" spans="1:18" ht="18.75" x14ac:dyDescent="0.3">
      <c r="A130" s="8">
        <v>121</v>
      </c>
      <c r="B130" s="57" t="s">
        <v>379</v>
      </c>
      <c r="C130" s="57" t="s">
        <v>380</v>
      </c>
      <c r="D130" s="58">
        <v>100</v>
      </c>
      <c r="E130" s="17" t="s">
        <v>30</v>
      </c>
      <c r="F130" s="17" t="s">
        <v>1247</v>
      </c>
      <c r="G130" s="11">
        <f>VLOOKUP(B130,'[1]APR 2022'!$A:$C,3,FALSE)</f>
        <v>2200</v>
      </c>
      <c r="H130" s="24">
        <f>VLOOKUP(B130,'[1]APR 2022'!$A:$D,4,FALSE)</f>
        <v>2420</v>
      </c>
      <c r="I130" s="13">
        <f>VLOOKUP(B130,'[1]APR 2022'!$A:$E,5,FALSE)</f>
        <v>2904</v>
      </c>
      <c r="J130" s="11">
        <f t="shared" si="9"/>
        <v>2500</v>
      </c>
      <c r="K130" s="11">
        <f t="shared" si="9"/>
        <v>3000</v>
      </c>
      <c r="L130" s="14">
        <f>VLOOKUP(B130,'[2]LP OBAT DAN BMHP ALL APRIL'!$B:$BC,54,FALSE)</f>
        <v>100</v>
      </c>
      <c r="M130" s="15"/>
      <c r="N130" s="16">
        <f t="shared" si="7"/>
        <v>100</v>
      </c>
      <c r="O130" s="11" t="str">
        <f>VLOOKUP(B130,'[1]APR 2022'!$A:$L,12,FALSE)</f>
        <v>21IM001</v>
      </c>
      <c r="P130" s="18">
        <f>VLOOKUP(B130,'[1]APR 2022'!$A:$K,11,FALSE)</f>
        <v>45536</v>
      </c>
      <c r="Q130" s="18" t="str">
        <f>VLOOKUP(B130,'[1]APR 2022'!$A:$G,7,FALSE)</f>
        <v>KP04/8</v>
      </c>
      <c r="R130" s="23" t="str">
        <f>VLOOKUP(B130,'[1]APR 2022'!$A:$I,9,FALSE)</f>
        <v>PT CORONET CROWN</v>
      </c>
    </row>
    <row r="131" spans="1:18" ht="18.75" x14ac:dyDescent="0.3">
      <c r="A131" s="8">
        <v>122</v>
      </c>
      <c r="B131" s="57" t="s">
        <v>381</v>
      </c>
      <c r="C131" s="57" t="s">
        <v>382</v>
      </c>
      <c r="D131" s="58">
        <v>100</v>
      </c>
      <c r="E131" s="17" t="s">
        <v>30</v>
      </c>
      <c r="F131" s="17" t="s">
        <v>1247</v>
      </c>
      <c r="G131" s="11">
        <f>VLOOKUP(B131,'[1]MEI 2022'!$A:$C,3,FALSE)</f>
        <v>2200</v>
      </c>
      <c r="H131" s="24">
        <f>VLOOKUP(B131,'[1]MEI 2022'!$A:$D,4,FALSE)</f>
        <v>2420</v>
      </c>
      <c r="I131" s="13">
        <f>VLOOKUP(B131,'[1]MEI 2022'!$A:$E,5,FALSE)</f>
        <v>2904</v>
      </c>
      <c r="J131" s="11">
        <f t="shared" si="9"/>
        <v>2500</v>
      </c>
      <c r="K131" s="11">
        <f t="shared" si="9"/>
        <v>3000</v>
      </c>
      <c r="L131" s="14"/>
      <c r="M131" s="15">
        <f>VLOOKUP(B131,'[1]MEI 2022'!$A:$B,2,FALSE)</f>
        <v>200</v>
      </c>
      <c r="N131" s="16">
        <f t="shared" si="7"/>
        <v>200</v>
      </c>
      <c r="O131" s="11" t="s">
        <v>973</v>
      </c>
      <c r="P131" s="18">
        <f>VLOOKUP(B131,'[1]MEI 2022'!$A:$K,11,FALSE)</f>
        <v>45536</v>
      </c>
      <c r="Q131" s="18" t="str">
        <f>VLOOKUP(B131,'[1]MEI 2022'!$A:$G,7,FALSE)</f>
        <v>KP05/3</v>
      </c>
      <c r="R131" s="23" t="str">
        <f>VLOOKUP(B131,'[1]MEI 2022'!$A:$I,9,FALSE)</f>
        <v>PT Coronet Crown</v>
      </c>
    </row>
    <row r="132" spans="1:18" ht="18.75" x14ac:dyDescent="0.3">
      <c r="A132" s="8">
        <v>123</v>
      </c>
      <c r="B132" s="27" t="s">
        <v>383</v>
      </c>
      <c r="C132" s="28" t="s">
        <v>384</v>
      </c>
      <c r="D132" s="17">
        <v>50</v>
      </c>
      <c r="E132" s="17" t="s">
        <v>30</v>
      </c>
      <c r="F132" s="8" t="s">
        <v>1244</v>
      </c>
      <c r="G132" s="11">
        <v>1050</v>
      </c>
      <c r="H132" s="24"/>
      <c r="I132" s="13"/>
      <c r="J132" s="11">
        <v>1200</v>
      </c>
      <c r="K132" s="11">
        <v>1400</v>
      </c>
      <c r="L132" s="14">
        <f>VLOOKUP(B132,'[2]LP OBAT DAN BMHP ALL APRIL'!$B:$BC,54,FALSE)</f>
        <v>0</v>
      </c>
      <c r="M132" s="15"/>
      <c r="N132" s="16">
        <f t="shared" si="7"/>
        <v>0</v>
      </c>
      <c r="O132" s="11">
        <v>2111046</v>
      </c>
      <c r="P132" s="18">
        <v>45231</v>
      </c>
      <c r="Q132" s="18"/>
      <c r="R132" s="23" t="s">
        <v>972</v>
      </c>
    </row>
    <row r="133" spans="1:18" ht="18.75" x14ac:dyDescent="0.3">
      <c r="A133" s="8">
        <v>124</v>
      </c>
      <c r="B133" s="27" t="s">
        <v>385</v>
      </c>
      <c r="C133" s="28" t="s">
        <v>386</v>
      </c>
      <c r="D133" s="17">
        <v>50</v>
      </c>
      <c r="E133" s="17" t="s">
        <v>30</v>
      </c>
      <c r="F133" s="8" t="s">
        <v>1244</v>
      </c>
      <c r="G133" s="11">
        <f>VLOOKUP(B133,'[1]APR 2022'!$A:$C,3,FALSE)</f>
        <v>1400</v>
      </c>
      <c r="H133" s="24">
        <f>VLOOKUP(B133,'[1]APR 2022'!$A:$D,4,FALSE)</f>
        <v>1540.0000000000002</v>
      </c>
      <c r="I133" s="13">
        <f>VLOOKUP(B133,'[1]APR 2022'!$A:$E,5,FALSE)</f>
        <v>1848.0000000000002</v>
      </c>
      <c r="J133" s="11">
        <f>ROUNDUP(H133,-2)</f>
        <v>1600</v>
      </c>
      <c r="K133" s="11">
        <f>ROUNDUP(I133,-2)</f>
        <v>1900</v>
      </c>
      <c r="L133" s="14">
        <f>VLOOKUP(B133,'[2]LP OBAT DAN BMHP ALL APRIL'!$B:$BC,54,FALSE)</f>
        <v>105</v>
      </c>
      <c r="M133" s="15"/>
      <c r="N133" s="16">
        <f t="shared" si="7"/>
        <v>105</v>
      </c>
      <c r="O133" s="11" t="str">
        <f>VLOOKUP(B133,'[1]APR 2022'!$A:$L,12,FALSE)</f>
        <v>2112049</v>
      </c>
      <c r="P133" s="18">
        <f>VLOOKUP(B133,'[1]APR 2022'!$A:$K,11,FALSE)</f>
        <v>45261</v>
      </c>
      <c r="Q133" s="18" t="str">
        <f>VLOOKUP(B133,'[1]APR 2022'!$A:$G,7,FALSE)</f>
        <v>KP04/5</v>
      </c>
      <c r="R133" s="23" t="str">
        <f>VLOOKUP(B133,'[1]APR 2022'!$A:$I,9,FALSE)</f>
        <v>PT PENTA VALENT</v>
      </c>
    </row>
    <row r="134" spans="1:18" ht="18.75" x14ac:dyDescent="0.3">
      <c r="A134" s="8">
        <v>125</v>
      </c>
      <c r="B134" s="27" t="s">
        <v>387</v>
      </c>
      <c r="C134" s="28" t="s">
        <v>388</v>
      </c>
      <c r="D134" s="17">
        <v>50</v>
      </c>
      <c r="E134" s="17" t="s">
        <v>30</v>
      </c>
      <c r="F134" s="8" t="s">
        <v>1244</v>
      </c>
      <c r="G134" s="11">
        <f>VLOOKUP(B134,'[1]MEI 2022'!$A:$C,3,FALSE)</f>
        <v>1400</v>
      </c>
      <c r="H134" s="24">
        <f>VLOOKUP(B134,'[1]MEI 2022'!$A:$D,4,FALSE)</f>
        <v>1540.0000000000002</v>
      </c>
      <c r="I134" s="13">
        <f>VLOOKUP(B134,'[1]MEI 2022'!$A:$E,5,FALSE)</f>
        <v>1848.0000000000002</v>
      </c>
      <c r="J134" s="11">
        <f>ROUNDUP(H134,-2)</f>
        <v>1600</v>
      </c>
      <c r="K134" s="11">
        <f>ROUNDUP(I134,-2)</f>
        <v>1900</v>
      </c>
      <c r="L134" s="14"/>
      <c r="M134" s="15">
        <f>VLOOKUP(B134,'[1]MEI 2022'!$A:$B,2,FALSE)</f>
        <v>200</v>
      </c>
      <c r="N134" s="16">
        <f t="shared" si="7"/>
        <v>200</v>
      </c>
      <c r="O134" s="11" t="str">
        <f>VLOOKUP(B134,'[1]MEI 2022'!$A:$L,12,FALSE)</f>
        <v xml:space="preserve"> 2112049</v>
      </c>
      <c r="P134" s="18">
        <f>VLOOKUP(B134,'[1]MEI 2022'!$A:$K,11,FALSE)</f>
        <v>45261</v>
      </c>
      <c r="Q134" s="18" t="str">
        <f>VLOOKUP(B134,'[1]MEI 2022'!$A:$G,7,FALSE)</f>
        <v>KP05/5</v>
      </c>
      <c r="R134" s="23" t="str">
        <f>VLOOKUP(B134,'[1]MEI 2022'!$A:$I,9,FALSE)</f>
        <v>PT Penta Valent</v>
      </c>
    </row>
    <row r="135" spans="1:18" ht="18.75" x14ac:dyDescent="0.3">
      <c r="A135" s="8">
        <v>126</v>
      </c>
      <c r="B135" s="37" t="s">
        <v>389</v>
      </c>
      <c r="C135" s="38" t="s">
        <v>390</v>
      </c>
      <c r="D135" s="22">
        <v>1</v>
      </c>
      <c r="E135" s="17" t="s">
        <v>348</v>
      </c>
      <c r="F135" s="8" t="s">
        <v>1244</v>
      </c>
      <c r="G135" s="11">
        <v>9545.4545454545441</v>
      </c>
      <c r="H135" s="12">
        <v>10500</v>
      </c>
      <c r="I135" s="13">
        <v>12600</v>
      </c>
      <c r="J135" s="11">
        <v>10500</v>
      </c>
      <c r="K135" s="11">
        <v>12600</v>
      </c>
      <c r="L135" s="14">
        <f>VLOOKUP(B135,'[2]LP OBAT DAN BMHP ALL APRIL'!$B:$BC,54,FALSE)</f>
        <v>3</v>
      </c>
      <c r="M135" s="15"/>
      <c r="N135" s="16">
        <f t="shared" si="7"/>
        <v>3</v>
      </c>
      <c r="O135" s="17" t="s">
        <v>391</v>
      </c>
      <c r="P135" s="18">
        <v>45047</v>
      </c>
      <c r="Q135" s="11" t="s">
        <v>64</v>
      </c>
      <c r="R135" s="19" t="s">
        <v>65</v>
      </c>
    </row>
    <row r="136" spans="1:18" ht="18.75" x14ac:dyDescent="0.3">
      <c r="A136" s="8">
        <v>127</v>
      </c>
      <c r="B136" s="39" t="s">
        <v>392</v>
      </c>
      <c r="C136" s="40" t="s">
        <v>393</v>
      </c>
      <c r="D136" s="17">
        <v>100</v>
      </c>
      <c r="E136" s="17" t="s">
        <v>30</v>
      </c>
      <c r="F136" s="8" t="s">
        <v>1244</v>
      </c>
      <c r="G136" s="11">
        <v>740.90834999999993</v>
      </c>
      <c r="H136" s="29">
        <v>814.99918500000001</v>
      </c>
      <c r="I136" s="13">
        <v>977.99902199999997</v>
      </c>
      <c r="J136" s="11">
        <v>900</v>
      </c>
      <c r="K136" s="11">
        <v>1000</v>
      </c>
      <c r="L136" s="14">
        <f>VLOOKUP(B136,'[2]LP OBAT DAN BMHP ALL APRIL'!$B:$BC,54,FALSE)</f>
        <v>80</v>
      </c>
      <c r="M136" s="15"/>
      <c r="N136" s="16">
        <f t="shared" si="7"/>
        <v>80</v>
      </c>
      <c r="O136" s="30" t="s">
        <v>394</v>
      </c>
      <c r="P136" s="31">
        <v>44805</v>
      </c>
      <c r="Q136" s="32" t="s">
        <v>232</v>
      </c>
      <c r="R136" s="33" t="s">
        <v>233</v>
      </c>
    </row>
    <row r="137" spans="1:18" ht="18.75" x14ac:dyDescent="0.3">
      <c r="A137" s="8">
        <v>128</v>
      </c>
      <c r="B137" s="20" t="s">
        <v>395</v>
      </c>
      <c r="C137" s="21" t="s">
        <v>396</v>
      </c>
      <c r="D137" s="22">
        <v>1</v>
      </c>
      <c r="E137" s="17" t="s">
        <v>53</v>
      </c>
      <c r="F137" s="8" t="s">
        <v>1244</v>
      </c>
      <c r="G137" s="11">
        <v>7399.7333333333336</v>
      </c>
      <c r="H137" s="29">
        <v>8139.7066666666678</v>
      </c>
      <c r="I137" s="13">
        <v>9767.648000000001</v>
      </c>
      <c r="J137" s="11">
        <v>8200</v>
      </c>
      <c r="K137" s="11">
        <v>9800</v>
      </c>
      <c r="L137" s="14">
        <f>VLOOKUP(B137,'[2]LP OBAT DAN BMHP ALL APRIL'!$B:$BC,54,FALSE)</f>
        <v>3</v>
      </c>
      <c r="M137" s="15"/>
      <c r="N137" s="16">
        <f t="shared" si="7"/>
        <v>3</v>
      </c>
      <c r="O137" s="30" t="s">
        <v>397</v>
      </c>
      <c r="P137" s="31">
        <v>44805</v>
      </c>
      <c r="Q137" s="32" t="s">
        <v>398</v>
      </c>
      <c r="R137" s="33" t="s">
        <v>399</v>
      </c>
    </row>
    <row r="138" spans="1:18" ht="18.75" x14ac:dyDescent="0.3">
      <c r="A138" s="8">
        <v>129</v>
      </c>
      <c r="B138" s="20" t="s">
        <v>400</v>
      </c>
      <c r="C138" s="21" t="s">
        <v>401</v>
      </c>
      <c r="D138" s="22">
        <v>1</v>
      </c>
      <c r="E138" s="17" t="s">
        <v>53</v>
      </c>
      <c r="F138" s="8" t="s">
        <v>1244</v>
      </c>
      <c r="G138" s="11">
        <v>7399.7333333333336</v>
      </c>
      <c r="H138" s="29">
        <v>8139.7066666666678</v>
      </c>
      <c r="I138" s="13">
        <v>9767.648000000001</v>
      </c>
      <c r="J138" s="11">
        <v>8200</v>
      </c>
      <c r="K138" s="11">
        <v>9800</v>
      </c>
      <c r="L138" s="14">
        <f>VLOOKUP(B138,'[2]LP OBAT DAN BMHP ALL APRIL'!$B:$BC,54,FALSE)</f>
        <v>1</v>
      </c>
      <c r="M138" s="15"/>
      <c r="N138" s="16">
        <f t="shared" ref="N138:N201" si="10">L138+M138</f>
        <v>1</v>
      </c>
      <c r="O138" s="30" t="s">
        <v>402</v>
      </c>
      <c r="P138" s="31">
        <v>44986</v>
      </c>
      <c r="Q138" s="32" t="s">
        <v>203</v>
      </c>
      <c r="R138" s="33" t="s">
        <v>399</v>
      </c>
    </row>
    <row r="139" spans="1:18" ht="18.75" x14ac:dyDescent="0.3">
      <c r="A139" s="8">
        <v>130</v>
      </c>
      <c r="B139" s="20" t="s">
        <v>403</v>
      </c>
      <c r="C139" s="21" t="s">
        <v>404</v>
      </c>
      <c r="D139" s="22">
        <v>1</v>
      </c>
      <c r="E139" s="17" t="s">
        <v>53</v>
      </c>
      <c r="F139" s="8" t="s">
        <v>1244</v>
      </c>
      <c r="G139" s="11">
        <v>12474</v>
      </c>
      <c r="H139" s="29">
        <v>13721.400000000001</v>
      </c>
      <c r="I139" s="13">
        <v>16465.68</v>
      </c>
      <c r="J139" s="11">
        <v>13800</v>
      </c>
      <c r="K139" s="11">
        <v>16500</v>
      </c>
      <c r="L139" s="14">
        <f>VLOOKUP(B139,'[2]LP OBAT DAN BMHP ALL APRIL'!$B:$BC,54,FALSE)</f>
        <v>5</v>
      </c>
      <c r="M139" s="15"/>
      <c r="N139" s="16">
        <f t="shared" si="10"/>
        <v>5</v>
      </c>
      <c r="O139" s="30" t="s">
        <v>405</v>
      </c>
      <c r="P139" s="31">
        <v>44955</v>
      </c>
      <c r="Q139" s="32">
        <v>2801959345</v>
      </c>
      <c r="R139" s="33" t="s">
        <v>258</v>
      </c>
    </row>
    <row r="140" spans="1:18" ht="18.75" x14ac:dyDescent="0.3">
      <c r="A140" s="8">
        <v>131</v>
      </c>
      <c r="B140" s="20" t="s">
        <v>406</v>
      </c>
      <c r="C140" s="21" t="s">
        <v>407</v>
      </c>
      <c r="D140" s="22">
        <v>100</v>
      </c>
      <c r="E140" s="17" t="s">
        <v>30</v>
      </c>
      <c r="F140" s="8" t="s">
        <v>1244</v>
      </c>
      <c r="G140" s="11">
        <v>800</v>
      </c>
      <c r="H140" s="29">
        <v>880.00000000000011</v>
      </c>
      <c r="I140" s="13">
        <v>1056</v>
      </c>
      <c r="J140" s="11">
        <v>900</v>
      </c>
      <c r="K140" s="11">
        <v>1100</v>
      </c>
      <c r="L140" s="14">
        <f>VLOOKUP(B140,'[2]LP OBAT DAN BMHP ALL APRIL'!$B:$BC,54,FALSE)</f>
        <v>500</v>
      </c>
      <c r="M140" s="15"/>
      <c r="N140" s="16">
        <f t="shared" si="10"/>
        <v>500</v>
      </c>
      <c r="O140" s="30">
        <v>1802004</v>
      </c>
      <c r="P140" s="31">
        <v>45270</v>
      </c>
      <c r="Q140" s="32">
        <v>1220018024</v>
      </c>
      <c r="R140" s="33" t="s">
        <v>408</v>
      </c>
    </row>
    <row r="141" spans="1:18" ht="21" x14ac:dyDescent="0.3">
      <c r="A141" s="8">
        <v>132</v>
      </c>
      <c r="B141" s="62" t="s">
        <v>409</v>
      </c>
      <c r="C141" s="9" t="s">
        <v>410</v>
      </c>
      <c r="D141" s="63">
        <v>100</v>
      </c>
      <c r="E141" s="63" t="s">
        <v>30</v>
      </c>
      <c r="F141" s="8" t="s">
        <v>1244</v>
      </c>
      <c r="G141" s="11">
        <f>VLOOKUP(B141,'[1]FEB 2022'!$A:$C,3,FALSE)</f>
        <v>15454.545454545454</v>
      </c>
      <c r="H141" s="24">
        <f>VLOOKUP(B141,'[1]FEB 2022'!$A:$D,4,FALSE)</f>
        <v>17000</v>
      </c>
      <c r="I141" s="13">
        <f>VLOOKUP(B141,'[1]FEB 2022'!$A:$E,5,FALSE)</f>
        <v>20400</v>
      </c>
      <c r="J141" s="11">
        <f t="shared" ref="J141:K143" si="11">ROUNDUP(H141,-2)</f>
        <v>17000</v>
      </c>
      <c r="K141" s="11">
        <f t="shared" si="11"/>
        <v>20400</v>
      </c>
      <c r="L141" s="14">
        <f>VLOOKUP(B141,'[2]LP OBAT DAN BMHP ALL APRIL'!$B:$BC,54,FALSE)</f>
        <v>120</v>
      </c>
      <c r="M141" s="15"/>
      <c r="N141" s="16">
        <f t="shared" si="10"/>
        <v>120</v>
      </c>
      <c r="O141" s="11" t="str">
        <f>VLOOKUP(B141,'[1]FEB 2022'!$A:$L,12,FALSE)</f>
        <v>KTFAKA14014</v>
      </c>
      <c r="P141" s="18">
        <f>VLOOKUP(B141,'[1]FEB 2022'!$A:$K,11,FALSE)</f>
        <v>44743</v>
      </c>
      <c r="Q141" s="18" t="str">
        <f>VLOOKUP(B141,'[1]FEB 2022'!$A:$G,7,FALSE)</f>
        <v>KP02/08</v>
      </c>
      <c r="R141" s="23" t="str">
        <f>VLOOKUP(B141,'[1]FEB 2022'!$A:$I,9,FALSE)</f>
        <v>PT PLANET EXCELENCIA PHARMACY</v>
      </c>
    </row>
    <row r="142" spans="1:18" ht="18.75" x14ac:dyDescent="0.3">
      <c r="A142" s="8">
        <v>133</v>
      </c>
      <c r="B142" s="39" t="s">
        <v>411</v>
      </c>
      <c r="C142" s="40" t="s">
        <v>412</v>
      </c>
      <c r="D142" s="17">
        <v>1</v>
      </c>
      <c r="E142" s="17" t="s">
        <v>53</v>
      </c>
      <c r="F142" s="8" t="s">
        <v>1246</v>
      </c>
      <c r="G142" s="11">
        <f>VLOOKUP(B142,'[3]JAN 2022'!$A:$C,3,FALSE)</f>
        <v>27545.454545454544</v>
      </c>
      <c r="H142" s="24">
        <f>VLOOKUP(B142,'[3]JAN 2022'!$A:$D,4,FALSE)</f>
        <v>30300</v>
      </c>
      <c r="I142" s="13">
        <f>VLOOKUP(B142,'[3]JAN 2022'!$A:$E,5,FALSE)</f>
        <v>36360</v>
      </c>
      <c r="J142" s="11">
        <f t="shared" si="11"/>
        <v>30300</v>
      </c>
      <c r="K142" s="11">
        <f t="shared" si="11"/>
        <v>36400</v>
      </c>
      <c r="L142" s="14">
        <f>VLOOKUP(B142,'[2]LP OBAT DAN BMHP ALL APRIL'!$B:$BC,54,FALSE)</f>
        <v>2</v>
      </c>
      <c r="M142" s="15"/>
      <c r="N142" s="16">
        <f t="shared" si="10"/>
        <v>2</v>
      </c>
      <c r="O142" s="11" t="str">
        <f>VLOOKUP(B142,'[3]JAN 2022'!$A:$L,12,FALSE)</f>
        <v>BK1786</v>
      </c>
      <c r="P142" s="18">
        <f>VLOOKUP(B142,'[3]JAN 2022'!$A:$K,11,FALSE)</f>
        <v>45383</v>
      </c>
      <c r="Q142" s="18" t="str">
        <f>VLOOKUP(B142,'[3]JAN 2022'!$A:$G,7,FALSE)</f>
        <v>KP01/03</v>
      </c>
      <c r="R142" s="23" t="str">
        <f>VLOOKUP(B142,'[3]JAN 2022'!$A:$I,9,FALSE)</f>
        <v>PT KUDAMAS JAYA MAKMUR SENTOSA</v>
      </c>
    </row>
    <row r="143" spans="1:18" ht="18.75" x14ac:dyDescent="0.3">
      <c r="A143" s="8">
        <v>134</v>
      </c>
      <c r="B143" s="39" t="s">
        <v>413</v>
      </c>
      <c r="C143" s="40" t="s">
        <v>414</v>
      </c>
      <c r="D143" s="17">
        <v>1</v>
      </c>
      <c r="E143" s="17" t="s">
        <v>53</v>
      </c>
      <c r="F143" s="8" t="s">
        <v>1246</v>
      </c>
      <c r="G143" s="11">
        <f>VLOOKUP(B143,'[1]APR 2022'!$A:$C,3,FALSE)</f>
        <v>27795.454545454544</v>
      </c>
      <c r="H143" s="24">
        <f>VLOOKUP(B143,'[1]APR 2022'!$A:$D,4,FALSE)</f>
        <v>30575</v>
      </c>
      <c r="I143" s="13">
        <f>VLOOKUP(B143,'[1]APR 2022'!$A:$E,5,FALSE)</f>
        <v>36690</v>
      </c>
      <c r="J143" s="11">
        <f t="shared" si="11"/>
        <v>30600</v>
      </c>
      <c r="K143" s="11">
        <f t="shared" si="11"/>
        <v>36700</v>
      </c>
      <c r="L143" s="14">
        <f>VLOOKUP(B143,'[2]LP OBAT DAN BMHP ALL APRIL'!$B:$BC,54,FALSE)</f>
        <v>2</v>
      </c>
      <c r="M143" s="15"/>
      <c r="N143" s="16">
        <f t="shared" si="10"/>
        <v>2</v>
      </c>
      <c r="O143" s="11" t="str">
        <f>VLOOKUP(B143,'[1]APR 2022'!$A:$L,12,FALSE)</f>
        <v>CA1998</v>
      </c>
      <c r="P143" s="18">
        <f>VLOOKUP(B143,'[1]APR 2022'!$A:$K,11,FALSE)</f>
        <v>45474</v>
      </c>
      <c r="Q143" s="18" t="str">
        <f>VLOOKUP(B143,'[1]APR 2022'!$A:$G,7,FALSE)</f>
        <v>KP04/4</v>
      </c>
      <c r="R143" s="23" t="str">
        <f>VLOOKUP(B143,'[1]APR 2022'!$A:$I,9,FALSE)</f>
        <v>PT KUDAMAS JAYA MAKMUR SENTOSA</v>
      </c>
    </row>
    <row r="144" spans="1:18" ht="18.75" x14ac:dyDescent="0.3">
      <c r="A144" s="8">
        <v>135</v>
      </c>
      <c r="B144" s="39" t="s">
        <v>415</v>
      </c>
      <c r="C144" s="40" t="s">
        <v>416</v>
      </c>
      <c r="D144" s="17">
        <v>1</v>
      </c>
      <c r="E144" s="17" t="s">
        <v>53</v>
      </c>
      <c r="F144" s="8" t="s">
        <v>1244</v>
      </c>
      <c r="G144" s="11">
        <v>6227.272727272727</v>
      </c>
      <c r="H144" s="64">
        <v>6850</v>
      </c>
      <c r="I144" s="11">
        <v>8220</v>
      </c>
      <c r="J144" s="11">
        <v>6900</v>
      </c>
      <c r="K144" s="11">
        <v>8300</v>
      </c>
      <c r="L144" s="14">
        <f>VLOOKUP(B144,'[2]LP OBAT DAN BMHP ALL APRIL'!$B:$BC,54,FALSE)</f>
        <v>0</v>
      </c>
      <c r="M144" s="15"/>
      <c r="N144" s="16">
        <f t="shared" si="10"/>
        <v>0</v>
      </c>
      <c r="O144" s="17" t="s">
        <v>417</v>
      </c>
      <c r="P144" s="18">
        <v>45078</v>
      </c>
      <c r="Q144" s="11" t="s">
        <v>418</v>
      </c>
      <c r="R144" s="19" t="s">
        <v>65</v>
      </c>
    </row>
    <row r="145" spans="1:18" ht="18.75" x14ac:dyDescent="0.3">
      <c r="A145" s="8">
        <v>136</v>
      </c>
      <c r="B145" s="39" t="s">
        <v>419</v>
      </c>
      <c r="C145" s="40" t="s">
        <v>420</v>
      </c>
      <c r="D145" s="17">
        <v>1</v>
      </c>
      <c r="E145" s="17" t="s">
        <v>53</v>
      </c>
      <c r="F145" s="8" t="s">
        <v>1244</v>
      </c>
      <c r="G145" s="11">
        <v>8181.8181818181811</v>
      </c>
      <c r="H145" s="29">
        <v>9000</v>
      </c>
      <c r="I145" s="13">
        <v>10800</v>
      </c>
      <c r="J145" s="11">
        <v>9000</v>
      </c>
      <c r="K145" s="11">
        <v>10800</v>
      </c>
      <c r="L145" s="14">
        <f>VLOOKUP(B145,'[2]LP OBAT DAN BMHP ALL APRIL'!$B:$BC,54,FALSE)</f>
        <v>4</v>
      </c>
      <c r="M145" s="15"/>
      <c r="N145" s="16">
        <f t="shared" si="10"/>
        <v>4</v>
      </c>
      <c r="O145" s="17" t="s">
        <v>421</v>
      </c>
      <c r="P145" s="18">
        <v>45017</v>
      </c>
      <c r="Q145" s="11" t="s">
        <v>422</v>
      </c>
      <c r="R145" s="19" t="s">
        <v>423</v>
      </c>
    </row>
    <row r="146" spans="1:18" ht="18.75" x14ac:dyDescent="0.3">
      <c r="A146" s="8">
        <v>137</v>
      </c>
      <c r="B146" s="20" t="s">
        <v>424</v>
      </c>
      <c r="C146" s="21" t="s">
        <v>425</v>
      </c>
      <c r="D146" s="22">
        <v>5</v>
      </c>
      <c r="E146" s="17" t="s">
        <v>348</v>
      </c>
      <c r="F146" s="8" t="s">
        <v>1244</v>
      </c>
      <c r="G146" s="11">
        <v>4600</v>
      </c>
      <c r="H146" s="12">
        <v>5060</v>
      </c>
      <c r="I146" s="13">
        <v>6072</v>
      </c>
      <c r="J146" s="11">
        <v>5100</v>
      </c>
      <c r="K146" s="11">
        <v>6100</v>
      </c>
      <c r="L146" s="14">
        <f>VLOOKUP(B146,'[2]LP OBAT DAN BMHP ALL APRIL'!$B:$BC,54,FALSE)</f>
        <v>15</v>
      </c>
      <c r="M146" s="15"/>
      <c r="N146" s="16">
        <f t="shared" si="10"/>
        <v>15</v>
      </c>
      <c r="O146" s="17" t="s">
        <v>426</v>
      </c>
      <c r="P146" s="18">
        <v>45139</v>
      </c>
      <c r="Q146" s="11" t="s">
        <v>64</v>
      </c>
      <c r="R146" s="19" t="s">
        <v>65</v>
      </c>
    </row>
    <row r="147" spans="1:18" ht="18.75" x14ac:dyDescent="0.3">
      <c r="A147" s="8">
        <v>138</v>
      </c>
      <c r="B147" s="20" t="s">
        <v>427</v>
      </c>
      <c r="C147" s="21" t="s">
        <v>428</v>
      </c>
      <c r="D147" s="22">
        <v>10</v>
      </c>
      <c r="E147" s="17" t="s">
        <v>27</v>
      </c>
      <c r="F147" s="8" t="s">
        <v>1244</v>
      </c>
      <c r="G147" s="11">
        <v>2363.6363636363635</v>
      </c>
      <c r="H147" s="12">
        <v>2600</v>
      </c>
      <c r="I147" s="13">
        <v>3120</v>
      </c>
      <c r="J147" s="11">
        <v>2600</v>
      </c>
      <c r="K147" s="11">
        <v>3200</v>
      </c>
      <c r="L147" s="14">
        <f>VLOOKUP(B147,'[2]LP OBAT DAN BMHP ALL APRIL'!$B:$BC,54,FALSE)</f>
        <v>1</v>
      </c>
      <c r="M147" s="15"/>
      <c r="N147" s="16">
        <f t="shared" si="10"/>
        <v>1</v>
      </c>
      <c r="O147" s="17" t="s">
        <v>429</v>
      </c>
      <c r="P147" s="18">
        <v>45870</v>
      </c>
      <c r="Q147" s="11" t="s">
        <v>134</v>
      </c>
      <c r="R147" s="19" t="s">
        <v>65</v>
      </c>
    </row>
    <row r="148" spans="1:18" ht="18.75" x14ac:dyDescent="0.3">
      <c r="A148" s="8">
        <v>139</v>
      </c>
      <c r="B148" s="20" t="s">
        <v>430</v>
      </c>
      <c r="C148" s="21" t="s">
        <v>431</v>
      </c>
      <c r="D148" s="22">
        <v>1</v>
      </c>
      <c r="E148" s="17" t="s">
        <v>27</v>
      </c>
      <c r="F148" s="8" t="s">
        <v>1244</v>
      </c>
      <c r="G148" s="11">
        <f>VLOOKUP(B148,'[1]MEI 2022'!$A:$C,3,FALSE)</f>
        <v>5454.6</v>
      </c>
      <c r="H148" s="24">
        <f>VLOOKUP(B148,'[1]MEI 2022'!$A:$D,4,FALSE)</f>
        <v>6000.0600000000013</v>
      </c>
      <c r="I148" s="13">
        <f>VLOOKUP(B148,'[1]MEI 2022'!$A:$E,5,FALSE)</f>
        <v>7200.072000000001</v>
      </c>
      <c r="J148" s="11">
        <f>ROUNDUP(H148,-2)</f>
        <v>6100</v>
      </c>
      <c r="K148" s="11">
        <f>ROUNDUP(I148,-2)</f>
        <v>7300</v>
      </c>
      <c r="L148" s="14"/>
      <c r="M148" s="15">
        <f>VLOOKUP(B148,'[1]MEI 2022'!$A:$B,2,FALSE)</f>
        <v>10</v>
      </c>
      <c r="N148" s="16">
        <f t="shared" si="10"/>
        <v>10</v>
      </c>
      <c r="O148" s="11" t="str">
        <f>VLOOKUP(B148,'[1]MEI 2022'!$A:$L,12,FALSE)</f>
        <v>1919</v>
      </c>
      <c r="P148" s="18">
        <f>VLOOKUP(B148,'[1]MEI 2022'!$A:$K,11,FALSE)</f>
        <v>45992</v>
      </c>
      <c r="Q148" s="18" t="str">
        <f>VLOOKUP(B148,'[1]MEI 2022'!$A:$G,7,FALSE)</f>
        <v>KP05/6</v>
      </c>
      <c r="R148" s="23" t="str">
        <f>VLOOKUP(B148,'[1]MEI 2022'!$A:$I,9,FALSE)</f>
        <v>PT Singgasana Witra Suryamas</v>
      </c>
    </row>
    <row r="149" spans="1:18" ht="18.75" x14ac:dyDescent="0.3">
      <c r="A149" s="8">
        <v>140</v>
      </c>
      <c r="B149" s="20" t="s">
        <v>432</v>
      </c>
      <c r="C149" s="21" t="s">
        <v>433</v>
      </c>
      <c r="D149" s="17">
        <v>100</v>
      </c>
      <c r="E149" s="17" t="s">
        <v>30</v>
      </c>
      <c r="F149" s="8" t="s">
        <v>1244</v>
      </c>
      <c r="G149" s="11">
        <v>150</v>
      </c>
      <c r="H149" s="24">
        <v>165</v>
      </c>
      <c r="I149" s="13">
        <v>198</v>
      </c>
      <c r="J149" s="11">
        <v>200</v>
      </c>
      <c r="K149" s="11">
        <v>200</v>
      </c>
      <c r="L149" s="14">
        <f>VLOOKUP(B149,'[2]LP OBAT DAN BMHP ALL APRIL'!$B:$BC,54,FALSE)</f>
        <v>90</v>
      </c>
      <c r="M149" s="15"/>
      <c r="N149" s="16">
        <f t="shared" si="10"/>
        <v>90</v>
      </c>
      <c r="O149" s="11" t="s">
        <v>434</v>
      </c>
      <c r="P149" s="65">
        <v>46054</v>
      </c>
      <c r="Q149" s="11" t="s">
        <v>435</v>
      </c>
      <c r="R149" s="19" t="s">
        <v>195</v>
      </c>
    </row>
    <row r="150" spans="1:18" ht="18.75" x14ac:dyDescent="0.3">
      <c r="A150" s="8">
        <v>141</v>
      </c>
      <c r="B150" s="20" t="s">
        <v>436</v>
      </c>
      <c r="C150" s="21" t="s">
        <v>437</v>
      </c>
      <c r="D150" s="22">
        <v>100</v>
      </c>
      <c r="E150" s="17" t="s">
        <v>30</v>
      </c>
      <c r="F150" s="8" t="s">
        <v>1244</v>
      </c>
      <c r="G150" s="11">
        <v>145.45454545454544</v>
      </c>
      <c r="H150" s="12">
        <v>160</v>
      </c>
      <c r="I150" s="13">
        <v>192</v>
      </c>
      <c r="J150" s="11">
        <v>200</v>
      </c>
      <c r="K150" s="11">
        <v>200</v>
      </c>
      <c r="L150" s="14">
        <f>VLOOKUP(B150,'[2]LP OBAT DAN BMHP ALL APRIL'!$B:$BC,54,FALSE)</f>
        <v>100</v>
      </c>
      <c r="M150" s="15"/>
      <c r="N150" s="16">
        <f t="shared" si="10"/>
        <v>100</v>
      </c>
      <c r="O150" s="17" t="s">
        <v>438</v>
      </c>
      <c r="P150" s="18">
        <v>46143</v>
      </c>
      <c r="Q150" s="18" t="s">
        <v>194</v>
      </c>
      <c r="R150" s="23" t="s">
        <v>195</v>
      </c>
    </row>
    <row r="151" spans="1:18" ht="18.75" x14ac:dyDescent="0.3">
      <c r="A151" s="8">
        <v>142</v>
      </c>
      <c r="B151" s="66" t="s">
        <v>439</v>
      </c>
      <c r="C151" s="21" t="s">
        <v>440</v>
      </c>
      <c r="D151" s="17">
        <v>100</v>
      </c>
      <c r="E151" s="17" t="s">
        <v>30</v>
      </c>
      <c r="F151" s="8" t="s">
        <v>1244</v>
      </c>
      <c r="G151" s="11">
        <v>264</v>
      </c>
      <c r="H151" s="29">
        <v>290.40000000000003</v>
      </c>
      <c r="I151" s="13">
        <v>348.48</v>
      </c>
      <c r="J151" s="11">
        <v>300</v>
      </c>
      <c r="K151" s="11">
        <v>400</v>
      </c>
      <c r="L151" s="14">
        <f>VLOOKUP(B151,'[2]LP OBAT DAN BMHP ALL APRIL'!$B:$BC,54,FALSE)</f>
        <v>23</v>
      </c>
      <c r="M151" s="15"/>
      <c r="N151" s="16">
        <f t="shared" si="10"/>
        <v>23</v>
      </c>
      <c r="O151" s="17" t="s">
        <v>441</v>
      </c>
      <c r="P151" s="18">
        <v>45474</v>
      </c>
      <c r="Q151" s="11" t="s">
        <v>442</v>
      </c>
      <c r="R151" s="19" t="s">
        <v>22</v>
      </c>
    </row>
    <row r="152" spans="1:18" ht="18.75" x14ac:dyDescent="0.3">
      <c r="A152" s="8">
        <v>143</v>
      </c>
      <c r="B152" s="66" t="s">
        <v>443</v>
      </c>
      <c r="C152" s="21" t="s">
        <v>444</v>
      </c>
      <c r="D152" s="17">
        <v>100</v>
      </c>
      <c r="E152" s="17" t="s">
        <v>30</v>
      </c>
      <c r="F152" s="8" t="s">
        <v>1244</v>
      </c>
      <c r="G152" s="11">
        <f>VLOOKUP(B152,'[1]MEI 2022'!$A:$C,3,FALSE)</f>
        <v>206.81818181818181</v>
      </c>
      <c r="H152" s="24">
        <f>VLOOKUP(B152,'[1]MEI 2022'!$A:$D,4,FALSE)</f>
        <v>227.5</v>
      </c>
      <c r="I152" s="13">
        <f>VLOOKUP(B152,'[1]MEI 2022'!$A:$E,5,FALSE)</f>
        <v>273</v>
      </c>
      <c r="J152" s="11">
        <f>ROUNDUP(H152,-2)</f>
        <v>300</v>
      </c>
      <c r="K152" s="11">
        <f>ROUNDUP(I152,-2)</f>
        <v>300</v>
      </c>
      <c r="L152" s="14"/>
      <c r="M152" s="15">
        <f>VLOOKUP(B152,'[1]MEI 2022'!$A:$B,2,FALSE)</f>
        <v>200</v>
      </c>
      <c r="N152" s="16">
        <f t="shared" si="10"/>
        <v>200</v>
      </c>
      <c r="O152" s="11" t="str">
        <f>VLOOKUP(B152,'[1]MEI 2022'!$A:$L,12,FALSE)</f>
        <v>HTGMPJ21033</v>
      </c>
      <c r="P152" s="18">
        <f>VLOOKUP(B152,'[1]MEI 2022'!$A:$K,11,FALSE)</f>
        <v>45658</v>
      </c>
      <c r="Q152" s="18" t="str">
        <f>VLOOKUP(B152,'[1]MEI 2022'!$A:$G,7,FALSE)</f>
        <v>KP05/2</v>
      </c>
      <c r="R152" s="23" t="str">
        <f>VLOOKUP(B152,'[1]MEI 2022'!$A:$I,9,FALSE)</f>
        <v>PT KUDAMAS JAYA MAKMUR SENTOSA</v>
      </c>
    </row>
    <row r="153" spans="1:18" ht="18.75" x14ac:dyDescent="0.3">
      <c r="A153" s="8">
        <v>144</v>
      </c>
      <c r="B153" s="66" t="s">
        <v>445</v>
      </c>
      <c r="C153" s="21" t="s">
        <v>446</v>
      </c>
      <c r="D153" s="17">
        <v>100</v>
      </c>
      <c r="E153" s="17" t="s">
        <v>30</v>
      </c>
      <c r="F153" s="8" t="s">
        <v>1244</v>
      </c>
      <c r="G153" s="11">
        <v>236.4</v>
      </c>
      <c r="H153" s="12">
        <v>260.04000000000002</v>
      </c>
      <c r="I153" s="13">
        <v>312.048</v>
      </c>
      <c r="J153" s="11">
        <v>300</v>
      </c>
      <c r="K153" s="11">
        <v>400</v>
      </c>
      <c r="L153" s="14">
        <f>VLOOKUP(B153,'[2]LP OBAT DAN BMHP ALL APRIL'!$B:$BC,54,FALSE)</f>
        <v>196</v>
      </c>
      <c r="M153" s="15"/>
      <c r="N153" s="16">
        <f t="shared" si="10"/>
        <v>196</v>
      </c>
      <c r="O153" s="17" t="s">
        <v>447</v>
      </c>
      <c r="P153" s="18">
        <v>45901</v>
      </c>
      <c r="Q153" s="18" t="s">
        <v>21</v>
      </c>
      <c r="R153" s="23" t="s">
        <v>22</v>
      </c>
    </row>
    <row r="154" spans="1:18" ht="18.75" x14ac:dyDescent="0.3">
      <c r="A154" s="8">
        <v>145</v>
      </c>
      <c r="B154" s="66" t="s">
        <v>448</v>
      </c>
      <c r="C154" s="21" t="s">
        <v>449</v>
      </c>
      <c r="D154" s="17">
        <v>100</v>
      </c>
      <c r="E154" s="17" t="s">
        <v>30</v>
      </c>
      <c r="F154" s="8" t="s">
        <v>1244</v>
      </c>
      <c r="G154" s="11">
        <v>236.4</v>
      </c>
      <c r="H154" s="12">
        <v>260.04000000000002</v>
      </c>
      <c r="I154" s="13">
        <v>312.048</v>
      </c>
      <c r="J154" s="11">
        <v>300</v>
      </c>
      <c r="K154" s="11">
        <v>400</v>
      </c>
      <c r="L154" s="14">
        <f>VLOOKUP(B154,'[2]LP OBAT DAN BMHP ALL APRIL'!$B:$BC,54,FALSE)</f>
        <v>200</v>
      </c>
      <c r="M154" s="15"/>
      <c r="N154" s="16">
        <f t="shared" si="10"/>
        <v>200</v>
      </c>
      <c r="O154" s="17" t="s">
        <v>450</v>
      </c>
      <c r="P154" s="18">
        <v>45992</v>
      </c>
      <c r="Q154" s="18" t="s">
        <v>21</v>
      </c>
      <c r="R154" s="23" t="s">
        <v>22</v>
      </c>
    </row>
    <row r="155" spans="1:18" ht="18.75" x14ac:dyDescent="0.3">
      <c r="A155" s="8">
        <v>146</v>
      </c>
      <c r="B155" s="20" t="s">
        <v>451</v>
      </c>
      <c r="C155" s="39" t="s">
        <v>452</v>
      </c>
      <c r="D155" s="17">
        <v>100</v>
      </c>
      <c r="E155" s="17" t="s">
        <v>30</v>
      </c>
      <c r="F155" s="8" t="s">
        <v>1244</v>
      </c>
      <c r="G155" s="11">
        <v>79.545605999999992</v>
      </c>
      <c r="H155" s="24">
        <v>87.5001666</v>
      </c>
      <c r="I155" s="13">
        <v>105.00019992</v>
      </c>
      <c r="J155" s="11">
        <v>100</v>
      </c>
      <c r="K155" s="11">
        <v>200</v>
      </c>
      <c r="L155" s="14">
        <f>VLOOKUP(B155,'[2]LP OBAT DAN BMHP ALL APRIL'!$B:$BC,54,FALSE)</f>
        <v>55</v>
      </c>
      <c r="M155" s="15"/>
      <c r="N155" s="16">
        <f t="shared" si="10"/>
        <v>55</v>
      </c>
      <c r="O155" s="11" t="s">
        <v>453</v>
      </c>
      <c r="P155" s="18">
        <v>45231</v>
      </c>
      <c r="Q155" s="18" t="s">
        <v>454</v>
      </c>
      <c r="R155" s="23" t="s">
        <v>455</v>
      </c>
    </row>
    <row r="156" spans="1:18" ht="18.75" x14ac:dyDescent="0.3">
      <c r="A156" s="8">
        <v>147</v>
      </c>
      <c r="B156" s="37" t="s">
        <v>456</v>
      </c>
      <c r="C156" s="38" t="s">
        <v>457</v>
      </c>
      <c r="D156" s="22">
        <v>1</v>
      </c>
      <c r="E156" s="17" t="s">
        <v>458</v>
      </c>
      <c r="F156" s="8" t="s">
        <v>1244</v>
      </c>
      <c r="G156" s="11">
        <v>7273.0909090909081</v>
      </c>
      <c r="H156" s="12">
        <v>8000.4</v>
      </c>
      <c r="I156" s="13">
        <v>9600.48</v>
      </c>
      <c r="J156" s="11">
        <v>8100</v>
      </c>
      <c r="K156" s="11">
        <v>9700</v>
      </c>
      <c r="L156" s="14">
        <f>VLOOKUP(B156,'[2]LP OBAT DAN BMHP ALL APRIL'!$B:$BC,54,FALSE)</f>
        <v>5</v>
      </c>
      <c r="M156" s="15"/>
      <c r="N156" s="16">
        <f t="shared" si="10"/>
        <v>5</v>
      </c>
      <c r="O156" s="17" t="s">
        <v>459</v>
      </c>
      <c r="P156" s="18">
        <v>45108</v>
      </c>
      <c r="Q156" s="11" t="s">
        <v>64</v>
      </c>
      <c r="R156" s="19" t="s">
        <v>65</v>
      </c>
    </row>
    <row r="157" spans="1:18" ht="18.75" x14ac:dyDescent="0.3">
      <c r="A157" s="8">
        <v>148</v>
      </c>
      <c r="B157" s="27" t="s">
        <v>460</v>
      </c>
      <c r="C157" s="28" t="s">
        <v>461</v>
      </c>
      <c r="D157" s="17">
        <v>1</v>
      </c>
      <c r="E157" s="17" t="s">
        <v>53</v>
      </c>
      <c r="F157" s="17" t="s">
        <v>1246</v>
      </c>
      <c r="G157" s="11">
        <v>3080</v>
      </c>
      <c r="H157" s="29">
        <v>3388.0000000000005</v>
      </c>
      <c r="I157" s="13">
        <v>4065.6000000000004</v>
      </c>
      <c r="J157" s="11">
        <v>3400</v>
      </c>
      <c r="K157" s="11">
        <v>4100</v>
      </c>
      <c r="L157" s="14">
        <f>VLOOKUP(B157,'[2]LP OBAT DAN BMHP ALL APRIL'!$B:$BC,54,FALSE)</f>
        <v>1</v>
      </c>
      <c r="M157" s="15"/>
      <c r="N157" s="16">
        <f t="shared" si="10"/>
        <v>1</v>
      </c>
      <c r="O157" s="30" t="s">
        <v>462</v>
      </c>
      <c r="P157" s="67">
        <v>45108</v>
      </c>
      <c r="Q157" s="32" t="s">
        <v>463</v>
      </c>
      <c r="R157" s="33" t="s">
        <v>464</v>
      </c>
    </row>
    <row r="158" spans="1:18" ht="18.75" x14ac:dyDescent="0.3">
      <c r="A158" s="8">
        <v>149</v>
      </c>
      <c r="B158" s="27" t="s">
        <v>465</v>
      </c>
      <c r="C158" s="28" t="s">
        <v>466</v>
      </c>
      <c r="D158" s="17">
        <v>1</v>
      </c>
      <c r="E158" s="17" t="s">
        <v>53</v>
      </c>
      <c r="F158" s="17" t="s">
        <v>1246</v>
      </c>
      <c r="G158" s="11">
        <v>3080</v>
      </c>
      <c r="H158" s="29">
        <v>3388.0000000000005</v>
      </c>
      <c r="I158" s="13">
        <v>4065.6000000000004</v>
      </c>
      <c r="J158" s="11">
        <v>3400</v>
      </c>
      <c r="K158" s="11">
        <v>4100</v>
      </c>
      <c r="L158" s="14">
        <f>VLOOKUP(B158,'[2]LP OBAT DAN BMHP ALL APRIL'!$B:$BC,54,FALSE)</f>
        <v>1</v>
      </c>
      <c r="M158" s="15"/>
      <c r="N158" s="16">
        <f t="shared" si="10"/>
        <v>1</v>
      </c>
      <c r="O158" s="30" t="s">
        <v>467</v>
      </c>
      <c r="P158" s="67">
        <v>45170</v>
      </c>
      <c r="Q158" s="32" t="s">
        <v>203</v>
      </c>
      <c r="R158" s="33" t="s">
        <v>464</v>
      </c>
    </row>
    <row r="159" spans="1:18" ht="18.75" x14ac:dyDescent="0.3">
      <c r="A159" s="8">
        <v>150</v>
      </c>
      <c r="B159" s="20" t="s">
        <v>468</v>
      </c>
      <c r="C159" s="21" t="s">
        <v>469</v>
      </c>
      <c r="D159" s="22">
        <v>1</v>
      </c>
      <c r="E159" s="17" t="s">
        <v>470</v>
      </c>
      <c r="F159" s="17" t="s">
        <v>1248</v>
      </c>
      <c r="G159" s="11">
        <v>2410</v>
      </c>
      <c r="H159" s="29">
        <v>2651</v>
      </c>
      <c r="I159" s="13">
        <v>3181.2</v>
      </c>
      <c r="J159" s="11">
        <v>2700</v>
      </c>
      <c r="K159" s="11">
        <v>3200</v>
      </c>
      <c r="L159" s="14">
        <f>VLOOKUP(B159,'[2]LP OBAT DAN BMHP ALL APRIL'!$B:$BC,54,FALSE)</f>
        <v>3</v>
      </c>
      <c r="M159" s="15"/>
      <c r="N159" s="16">
        <f t="shared" si="10"/>
        <v>3</v>
      </c>
      <c r="O159" s="30">
        <v>92520480</v>
      </c>
      <c r="P159" s="31">
        <v>44682</v>
      </c>
      <c r="Q159" s="32" t="s">
        <v>471</v>
      </c>
      <c r="R159" s="33" t="s">
        <v>472</v>
      </c>
    </row>
    <row r="160" spans="1:18" ht="18.75" x14ac:dyDescent="0.3">
      <c r="A160" s="8">
        <v>151</v>
      </c>
      <c r="B160" s="20" t="s">
        <v>473</v>
      </c>
      <c r="C160" s="21" t="s">
        <v>474</v>
      </c>
      <c r="D160" s="22">
        <v>1</v>
      </c>
      <c r="E160" s="17" t="s">
        <v>470</v>
      </c>
      <c r="F160" s="17" t="s">
        <v>1248</v>
      </c>
      <c r="G160" s="11">
        <v>2531</v>
      </c>
      <c r="H160" s="24">
        <v>2784.1000000000004</v>
      </c>
      <c r="I160" s="13">
        <v>3340.9200000000005</v>
      </c>
      <c r="J160" s="11">
        <v>2800</v>
      </c>
      <c r="K160" s="11">
        <v>3400</v>
      </c>
      <c r="L160" s="14">
        <f>VLOOKUP(B160,'[2]LP OBAT DAN BMHP ALL APRIL'!$B:$BC,54,FALSE)</f>
        <v>28</v>
      </c>
      <c r="M160" s="15"/>
      <c r="N160" s="16">
        <f t="shared" si="10"/>
        <v>28</v>
      </c>
      <c r="O160" s="30" t="s">
        <v>475</v>
      </c>
      <c r="P160" s="31">
        <v>44682</v>
      </c>
      <c r="Q160" s="32" t="s">
        <v>264</v>
      </c>
      <c r="R160" s="33" t="s">
        <v>265</v>
      </c>
    </row>
    <row r="161" spans="1:18" ht="18.75" x14ac:dyDescent="0.3">
      <c r="A161" s="8">
        <v>152</v>
      </c>
      <c r="B161" s="20" t="s">
        <v>476</v>
      </c>
      <c r="C161" s="21" t="s">
        <v>477</v>
      </c>
      <c r="D161" s="22">
        <v>20</v>
      </c>
      <c r="E161" s="17" t="s">
        <v>470</v>
      </c>
      <c r="F161" s="17" t="s">
        <v>1248</v>
      </c>
      <c r="G161" s="11">
        <f>VLOOKUP(B161,'[1]MEI 2022'!$A:$C,3,FALSE)</f>
        <v>2637.409090909091</v>
      </c>
      <c r="H161" s="24">
        <f>VLOOKUP(B161,'[1]MEI 2022'!$A:$D,4,FALSE)</f>
        <v>2901.15</v>
      </c>
      <c r="I161" s="13">
        <f>VLOOKUP(B161,'[1]MEI 2022'!$A:$E,5,FALSE)</f>
        <v>3481.38</v>
      </c>
      <c r="J161" s="11">
        <f>ROUNDUP(H161,-2)</f>
        <v>3000</v>
      </c>
      <c r="K161" s="11">
        <f>ROUNDUP(I161,-2)</f>
        <v>3500</v>
      </c>
      <c r="L161" s="14"/>
      <c r="M161" s="15">
        <f>VLOOKUP(B161,'[1]MEI 2022'!$A:$B,2,FALSE)</f>
        <v>20</v>
      </c>
      <c r="N161" s="16">
        <f t="shared" si="10"/>
        <v>20</v>
      </c>
      <c r="O161" s="11" t="str">
        <f>VLOOKUP(B161,'[1]MEI 2022'!$A:$L,12,FALSE)</f>
        <v>20124966</v>
      </c>
      <c r="P161" s="18">
        <f>VLOOKUP(B161,'[1]MEI 2022'!$A:$K,11,FALSE)</f>
        <v>45597</v>
      </c>
      <c r="Q161" s="18" t="str">
        <f>VLOOKUP(B161,'[1]MEI 2022'!$A:$G,7,FALSE)</f>
        <v>KP05/11</v>
      </c>
      <c r="R161" s="23" t="str">
        <f>VLOOKUP(B161,'[1]MEI 2022'!$A:$I,9,FALSE)</f>
        <v>PT KUDAMAS JAYA MAKMUR SENTOSA</v>
      </c>
    </row>
    <row r="162" spans="1:18" ht="18.75" x14ac:dyDescent="0.3">
      <c r="A162" s="8">
        <v>153</v>
      </c>
      <c r="B162" s="39" t="s">
        <v>478</v>
      </c>
      <c r="C162" s="40" t="s">
        <v>479</v>
      </c>
      <c r="D162" s="17">
        <v>1</v>
      </c>
      <c r="E162" s="17" t="s">
        <v>480</v>
      </c>
      <c r="F162" s="17" t="s">
        <v>1249</v>
      </c>
      <c r="G162" s="11">
        <v>8025</v>
      </c>
      <c r="H162" s="24" t="e">
        <f>VLOOKUP(B162,'[3]JAN 2022'!$A:$D,4,FALSE)</f>
        <v>#N/A</v>
      </c>
      <c r="I162" s="13" t="e">
        <f>VLOOKUP(B162,'[3]JAN 2022'!$A:$E,5,FALSE)</f>
        <v>#N/A</v>
      </c>
      <c r="J162" s="11">
        <v>8900</v>
      </c>
      <c r="K162" s="11">
        <v>10600</v>
      </c>
      <c r="L162" s="14">
        <f>VLOOKUP(B162,'[2]LP OBAT DAN BMHP ALL APRIL'!$B:$BC,54,FALSE)</f>
        <v>16</v>
      </c>
      <c r="M162" s="15"/>
      <c r="N162" s="16">
        <f t="shared" si="10"/>
        <v>16</v>
      </c>
      <c r="O162" s="11" t="s">
        <v>481</v>
      </c>
      <c r="P162" s="18">
        <v>45170</v>
      </c>
      <c r="Q162" s="18" t="e">
        <f>VLOOKUP(B162,'[3]JAN 2022'!$A:$G,7,FALSE)</f>
        <v>#N/A</v>
      </c>
      <c r="R162" s="23" t="s">
        <v>935</v>
      </c>
    </row>
    <row r="163" spans="1:18" ht="18.75" x14ac:dyDescent="0.3">
      <c r="A163" s="8">
        <v>154</v>
      </c>
      <c r="B163" s="39" t="s">
        <v>482</v>
      </c>
      <c r="C163" s="40" t="s">
        <v>483</v>
      </c>
      <c r="D163" s="22">
        <v>1</v>
      </c>
      <c r="E163" s="17" t="s">
        <v>27</v>
      </c>
      <c r="F163" s="17" t="s">
        <v>1249</v>
      </c>
      <c r="G163" s="11">
        <f>VLOOKUP(B163,'[1]MAR 2022'!$A:$D,3,FALSE)</f>
        <v>8636.363636363636</v>
      </c>
      <c r="H163" s="12">
        <f>VLOOKUP(B163,'[1]MAR 2022'!$A:$D,4,FALSE)</f>
        <v>9500</v>
      </c>
      <c r="I163" s="13">
        <f>VLOOKUP(B163,'[1]MAR 2022'!$A:$E,5,FALSE)</f>
        <v>11400</v>
      </c>
      <c r="J163" s="11">
        <f>ROUNDUP(H163,-2)</f>
        <v>9500</v>
      </c>
      <c r="K163" s="11">
        <f>ROUNDUP(I163,-2)</f>
        <v>11400</v>
      </c>
      <c r="L163" s="14">
        <f>VLOOKUP(B163,'[2]LP OBAT DAN BMHP ALL APRIL'!$B:$BC,54,FALSE)</f>
        <v>3</v>
      </c>
      <c r="M163" s="15"/>
      <c r="N163" s="16">
        <f t="shared" si="10"/>
        <v>3</v>
      </c>
      <c r="O163" s="17" t="str">
        <f>VLOOKUP(B163,'[1]MAR 2022'!$A:$L,12,FALSE)</f>
        <v>1H08891</v>
      </c>
      <c r="P163" s="18">
        <f>VLOOKUP(B163,'[1]MAR 2022'!$A:$K,11,FALSE)</f>
        <v>45139</v>
      </c>
      <c r="Q163" s="11" t="str">
        <f>VLOOKUP(B163,'[1]MAR 2022'!$A:$G,7,FALSE)</f>
        <v>KP03/13</v>
      </c>
      <c r="R163" s="19" t="str">
        <f>VLOOKUP(B163,'[1]MAR 2022'!$A:$I,9,FALSE)</f>
        <v>PT KUDAMAS JAYA MAKMUR SENTOSA</v>
      </c>
    </row>
    <row r="164" spans="1:18" ht="18.75" x14ac:dyDescent="0.3">
      <c r="A164" s="8">
        <v>155</v>
      </c>
      <c r="B164" s="39" t="s">
        <v>484</v>
      </c>
      <c r="C164" s="40" t="s">
        <v>485</v>
      </c>
      <c r="D164" s="17">
        <v>1</v>
      </c>
      <c r="E164" s="17" t="s">
        <v>53</v>
      </c>
      <c r="F164" s="17" t="s">
        <v>1249</v>
      </c>
      <c r="G164" s="11">
        <v>15265</v>
      </c>
      <c r="H164" s="12">
        <v>16791.5</v>
      </c>
      <c r="I164" s="13">
        <v>20149.8</v>
      </c>
      <c r="J164" s="11">
        <v>16800</v>
      </c>
      <c r="K164" s="11">
        <v>20200</v>
      </c>
      <c r="L164" s="14">
        <f>VLOOKUP(B164,'[2]LP OBAT DAN BMHP ALL APRIL'!$B:$BC,54,FALSE)</f>
        <v>0</v>
      </c>
      <c r="M164" s="15"/>
      <c r="N164" s="16">
        <f t="shared" si="10"/>
        <v>0</v>
      </c>
      <c r="O164" s="17" t="s">
        <v>486</v>
      </c>
      <c r="P164" s="18">
        <v>45870</v>
      </c>
      <c r="Q164" s="11" t="s">
        <v>487</v>
      </c>
      <c r="R164" s="19" t="s">
        <v>22</v>
      </c>
    </row>
    <row r="165" spans="1:18" ht="18.75" x14ac:dyDescent="0.3">
      <c r="A165" s="8">
        <v>156</v>
      </c>
      <c r="B165" s="39" t="s">
        <v>488</v>
      </c>
      <c r="C165" s="40" t="s">
        <v>489</v>
      </c>
      <c r="D165" s="17">
        <v>1</v>
      </c>
      <c r="E165" s="17" t="s">
        <v>53</v>
      </c>
      <c r="F165" s="17" t="s">
        <v>1249</v>
      </c>
      <c r="G165" s="11">
        <v>14654.4</v>
      </c>
      <c r="H165" s="12">
        <v>16119.84</v>
      </c>
      <c r="I165" s="13">
        <v>19343.808000000001</v>
      </c>
      <c r="J165" s="11">
        <v>16200</v>
      </c>
      <c r="K165" s="11">
        <v>19400</v>
      </c>
      <c r="L165" s="14">
        <f>VLOOKUP(B165,'[2]LP OBAT DAN BMHP ALL APRIL'!$B:$BC,54,FALSE)</f>
        <v>10</v>
      </c>
      <c r="M165" s="15"/>
      <c r="N165" s="16">
        <f t="shared" si="10"/>
        <v>10</v>
      </c>
      <c r="O165" s="17" t="s">
        <v>486</v>
      </c>
      <c r="P165" s="18"/>
      <c r="Q165" s="11" t="s">
        <v>490</v>
      </c>
      <c r="R165" s="19" t="s">
        <v>22</v>
      </c>
    </row>
    <row r="166" spans="1:18" ht="18.75" x14ac:dyDescent="0.3">
      <c r="A166" s="8">
        <v>157</v>
      </c>
      <c r="B166" s="39" t="s">
        <v>491</v>
      </c>
      <c r="C166" s="40" t="s">
        <v>492</v>
      </c>
      <c r="D166" s="17">
        <v>1</v>
      </c>
      <c r="E166" s="17" t="s">
        <v>53</v>
      </c>
      <c r="F166" s="17" t="s">
        <v>1249</v>
      </c>
      <c r="G166" s="11">
        <v>12893</v>
      </c>
      <c r="H166" s="12">
        <v>14182.300000000001</v>
      </c>
      <c r="I166" s="13">
        <v>17018.760000000002</v>
      </c>
      <c r="J166" s="11">
        <v>14200</v>
      </c>
      <c r="K166" s="11">
        <v>17100</v>
      </c>
      <c r="L166" s="14">
        <f>VLOOKUP(B166,'[2]LP OBAT DAN BMHP ALL APRIL'!$B:$BC,54,FALSE)</f>
        <v>13</v>
      </c>
      <c r="M166" s="15"/>
      <c r="N166" s="16">
        <f t="shared" si="10"/>
        <v>13</v>
      </c>
      <c r="O166" s="17" t="s">
        <v>493</v>
      </c>
      <c r="P166" s="18">
        <v>45474</v>
      </c>
      <c r="Q166" s="11" t="s">
        <v>487</v>
      </c>
      <c r="R166" s="19" t="s">
        <v>22</v>
      </c>
    </row>
    <row r="167" spans="1:18" ht="18.75" x14ac:dyDescent="0.3">
      <c r="A167" s="8">
        <v>158</v>
      </c>
      <c r="B167" s="20" t="s">
        <v>494</v>
      </c>
      <c r="C167" s="21" t="s">
        <v>495</v>
      </c>
      <c r="D167" s="17">
        <v>1</v>
      </c>
      <c r="E167" s="17" t="s">
        <v>27</v>
      </c>
      <c r="F167" s="8" t="s">
        <v>1244</v>
      </c>
      <c r="G167" s="11">
        <v>5000</v>
      </c>
      <c r="H167" s="12">
        <v>5500</v>
      </c>
      <c r="I167" s="13">
        <v>6600</v>
      </c>
      <c r="J167" s="11">
        <v>5500</v>
      </c>
      <c r="K167" s="11">
        <v>6600</v>
      </c>
      <c r="L167" s="14">
        <f>VLOOKUP(B167,'[2]LP OBAT DAN BMHP ALL APRIL'!$B:$BC,54,FALSE)</f>
        <v>5</v>
      </c>
      <c r="M167" s="15"/>
      <c r="N167" s="16">
        <f t="shared" si="10"/>
        <v>5</v>
      </c>
      <c r="O167" s="17" t="s">
        <v>496</v>
      </c>
      <c r="P167" s="18">
        <v>46235</v>
      </c>
      <c r="Q167" s="11" t="s">
        <v>277</v>
      </c>
      <c r="R167" s="19" t="s">
        <v>22</v>
      </c>
    </row>
    <row r="168" spans="1:18" ht="18.75" x14ac:dyDescent="0.3">
      <c r="A168" s="8">
        <v>159</v>
      </c>
      <c r="B168" s="20" t="s">
        <v>497</v>
      </c>
      <c r="C168" s="21" t="s">
        <v>498</v>
      </c>
      <c r="D168" s="17">
        <v>1</v>
      </c>
      <c r="E168" s="17" t="s">
        <v>27</v>
      </c>
      <c r="F168" s="8" t="s">
        <v>1244</v>
      </c>
      <c r="G168" s="11">
        <f>VLOOKUP(B168,'[1]MEI 2022'!$A:$C,3,FALSE)</f>
        <v>5045.454545454545</v>
      </c>
      <c r="H168" s="24">
        <f>VLOOKUP(B168,'[1]MEI 2022'!$A:$D,4,FALSE)</f>
        <v>5550</v>
      </c>
      <c r="I168" s="13">
        <f>VLOOKUP(B168,'[1]MEI 2022'!$A:$E,5,FALSE)</f>
        <v>6660</v>
      </c>
      <c r="J168" s="11">
        <f>ROUNDUP(H168,-2)</f>
        <v>5600</v>
      </c>
      <c r="K168" s="11">
        <f>ROUNDUP(I168,-2)</f>
        <v>6700</v>
      </c>
      <c r="L168" s="14"/>
      <c r="M168" s="15">
        <f>VLOOKUP(B168,'[1]MEI 2022'!$A:$B,2,FALSE)</f>
        <v>10</v>
      </c>
      <c r="N168" s="16">
        <f t="shared" si="10"/>
        <v>10</v>
      </c>
      <c r="O168" s="11" t="str">
        <f>VLOOKUP(B168,'[1]MEI 2022'!$A:$L,12,FALSE)</f>
        <v>KCHCTB21308</v>
      </c>
      <c r="P168" s="18">
        <f>VLOOKUP(B168,'[1]MEI 2022'!$A:$K,11,FALSE)</f>
        <v>46388</v>
      </c>
      <c r="Q168" s="18" t="str">
        <f>VLOOKUP(B168,'[1]MEI 2022'!$A:$G,7,FALSE)</f>
        <v>KP05/2</v>
      </c>
      <c r="R168" s="23" t="str">
        <f>VLOOKUP(B168,'[1]MEI 2022'!$A:$I,9,FALSE)</f>
        <v>PT KUDAMAS JAYA MAKMUR SENTOSA</v>
      </c>
    </row>
    <row r="169" spans="1:18" ht="18.75" x14ac:dyDescent="0.3">
      <c r="A169" s="8">
        <v>160</v>
      </c>
      <c r="B169" s="25" t="s">
        <v>499</v>
      </c>
      <c r="C169" s="34" t="s">
        <v>500</v>
      </c>
      <c r="D169" s="58">
        <v>1</v>
      </c>
      <c r="E169" s="8" t="s">
        <v>53</v>
      </c>
      <c r="F169" s="17" t="s">
        <v>1249</v>
      </c>
      <c r="G169" s="11">
        <v>5454.6030000000001</v>
      </c>
      <c r="H169" s="12">
        <v>6000.0633000000007</v>
      </c>
      <c r="I169" s="13">
        <v>7200.075960000001</v>
      </c>
      <c r="J169" s="11">
        <v>6100</v>
      </c>
      <c r="K169" s="11">
        <v>7300</v>
      </c>
      <c r="L169" s="14">
        <f>VLOOKUP(B169,'[2]LP OBAT DAN BMHP ALL APRIL'!$B:$BC,54,FALSE)</f>
        <v>1</v>
      </c>
      <c r="M169" s="15"/>
      <c r="N169" s="16">
        <f t="shared" si="10"/>
        <v>1</v>
      </c>
      <c r="O169" s="17" t="s">
        <v>501</v>
      </c>
      <c r="P169" s="18">
        <v>45901</v>
      </c>
      <c r="Q169" s="11" t="s">
        <v>199</v>
      </c>
      <c r="R169" s="19" t="s">
        <v>114</v>
      </c>
    </row>
    <row r="170" spans="1:18" ht="18.75" x14ac:dyDescent="0.3">
      <c r="A170" s="8">
        <v>161</v>
      </c>
      <c r="B170" s="25" t="s">
        <v>502</v>
      </c>
      <c r="C170" s="34" t="s">
        <v>503</v>
      </c>
      <c r="D170" s="58">
        <v>1</v>
      </c>
      <c r="E170" s="8" t="s">
        <v>53</v>
      </c>
      <c r="F170" s="17" t="s">
        <v>1249</v>
      </c>
      <c r="G170" s="11">
        <v>5910</v>
      </c>
      <c r="H170" s="24"/>
      <c r="I170" s="13"/>
      <c r="J170" s="11">
        <v>6500</v>
      </c>
      <c r="K170" s="11">
        <v>7800</v>
      </c>
      <c r="L170" s="14">
        <f>VLOOKUP(B170,'[2]LP OBAT DAN BMHP ALL APRIL'!$B:$BC,54,FALSE)</f>
        <v>2</v>
      </c>
      <c r="M170" s="15"/>
      <c r="N170" s="16">
        <f t="shared" si="10"/>
        <v>2</v>
      </c>
      <c r="O170" s="11" t="s">
        <v>504</v>
      </c>
      <c r="P170" s="18">
        <v>45231</v>
      </c>
      <c r="Q170" s="18"/>
      <c r="R170" s="19" t="s">
        <v>114</v>
      </c>
    </row>
    <row r="171" spans="1:18" ht="18.75" x14ac:dyDescent="0.3">
      <c r="A171" s="8">
        <v>162</v>
      </c>
      <c r="B171" s="20" t="s">
        <v>505</v>
      </c>
      <c r="C171" s="21" t="s">
        <v>506</v>
      </c>
      <c r="D171" s="22">
        <v>100</v>
      </c>
      <c r="E171" s="17" t="s">
        <v>30</v>
      </c>
      <c r="F171" s="17" t="s">
        <v>1249</v>
      </c>
      <c r="G171" s="11">
        <v>318.16344000000004</v>
      </c>
      <c r="H171" s="12">
        <v>349.97978400000005</v>
      </c>
      <c r="I171" s="13">
        <v>419.97574080000004</v>
      </c>
      <c r="J171" s="11">
        <v>400</v>
      </c>
      <c r="K171" s="11">
        <v>500</v>
      </c>
      <c r="L171" s="14">
        <f>VLOOKUP(B171,'[2]LP OBAT DAN BMHP ALL APRIL'!$B:$BC,54,FALSE)</f>
        <v>110</v>
      </c>
      <c r="M171" s="15"/>
      <c r="N171" s="16">
        <f t="shared" si="10"/>
        <v>110</v>
      </c>
      <c r="O171" s="17">
        <v>47313</v>
      </c>
      <c r="P171" s="18">
        <v>46357</v>
      </c>
      <c r="Q171" s="11" t="s">
        <v>199</v>
      </c>
      <c r="R171" s="19" t="s">
        <v>114</v>
      </c>
    </row>
    <row r="172" spans="1:18" ht="18.75" x14ac:dyDescent="0.3">
      <c r="A172" s="8">
        <v>163</v>
      </c>
      <c r="B172" s="20" t="s">
        <v>507</v>
      </c>
      <c r="C172" s="21" t="s">
        <v>508</v>
      </c>
      <c r="D172" s="22">
        <v>100</v>
      </c>
      <c r="E172" s="17" t="s">
        <v>30</v>
      </c>
      <c r="F172" s="17" t="s">
        <v>1249</v>
      </c>
      <c r="G172" s="11">
        <f>VLOOKUP(B172,'[1]MEI 2022'!$A:$C,3,FALSE)</f>
        <v>318.16344000000004</v>
      </c>
      <c r="H172" s="24">
        <f>VLOOKUP(B172,'[1]MEI 2022'!$A:$D,4,FALSE)</f>
        <v>349.97978400000005</v>
      </c>
      <c r="I172" s="13">
        <f>VLOOKUP(B172,'[1]MEI 2022'!$A:$E,5,FALSE)</f>
        <v>419.97574080000004</v>
      </c>
      <c r="J172" s="11">
        <f>ROUNDUP(H172,-2)</f>
        <v>400</v>
      </c>
      <c r="K172" s="11">
        <f>ROUNDUP(I172,-2)</f>
        <v>500</v>
      </c>
      <c r="L172" s="14"/>
      <c r="M172" s="15">
        <f>VLOOKUP(B172,'[1]MEI 2022'!$A:$B,2,FALSE)</f>
        <v>200</v>
      </c>
      <c r="N172" s="16">
        <f t="shared" si="10"/>
        <v>200</v>
      </c>
      <c r="O172" s="11" t="str">
        <f>VLOOKUP(B172,'[1]MEI 2022'!$A:$L,12,FALSE)</f>
        <v>004923</v>
      </c>
      <c r="P172" s="18">
        <f>VLOOKUP(B172,'[1]MEI 2022'!$A:$K,11,FALSE)</f>
        <v>46419</v>
      </c>
      <c r="Q172" s="18" t="str">
        <f>VLOOKUP(B172,'[1]MEI 2022'!$A:$G,7,FALSE)</f>
        <v>KP05/6</v>
      </c>
      <c r="R172" s="23" t="str">
        <f>VLOOKUP(B172,'[1]MEI 2022'!$A:$I,9,FALSE)</f>
        <v>PT Singgasana Witra Suryamas</v>
      </c>
    </row>
    <row r="173" spans="1:18" ht="18.75" x14ac:dyDescent="0.3">
      <c r="A173" s="8">
        <v>164</v>
      </c>
      <c r="B173" s="20" t="s">
        <v>509</v>
      </c>
      <c r="C173" s="21" t="s">
        <v>510</v>
      </c>
      <c r="D173" s="22">
        <v>100</v>
      </c>
      <c r="E173" s="17" t="s">
        <v>30</v>
      </c>
      <c r="F173" s="8" t="s">
        <v>1244</v>
      </c>
      <c r="G173" s="11">
        <v>129.6</v>
      </c>
      <c r="H173" s="29">
        <v>142.56</v>
      </c>
      <c r="I173" s="13">
        <v>171.072</v>
      </c>
      <c r="J173" s="11">
        <v>200</v>
      </c>
      <c r="K173" s="11">
        <v>200</v>
      </c>
      <c r="L173" s="14">
        <f>VLOOKUP(B173,'[2]LP OBAT DAN BMHP ALL APRIL'!$B:$BC,54,FALSE)</f>
        <v>300</v>
      </c>
      <c r="M173" s="15"/>
      <c r="N173" s="16">
        <f t="shared" si="10"/>
        <v>300</v>
      </c>
      <c r="O173" s="30" t="s">
        <v>511</v>
      </c>
      <c r="P173" s="31">
        <v>45030</v>
      </c>
      <c r="Q173" s="32">
        <v>2801956245</v>
      </c>
      <c r="R173" s="33" t="s">
        <v>258</v>
      </c>
    </row>
    <row r="174" spans="1:18" ht="18.75" x14ac:dyDescent="0.3">
      <c r="A174" s="8">
        <v>165</v>
      </c>
      <c r="B174" s="37" t="s">
        <v>512</v>
      </c>
      <c r="C174" s="38" t="s">
        <v>513</v>
      </c>
      <c r="D174" s="22">
        <v>1</v>
      </c>
      <c r="E174" s="17" t="s">
        <v>27</v>
      </c>
      <c r="F174" s="8" t="s">
        <v>1244</v>
      </c>
      <c r="G174" s="11">
        <v>90000</v>
      </c>
      <c r="H174" s="12">
        <v>99000.000000000015</v>
      </c>
      <c r="I174" s="13">
        <v>118800.00000000001</v>
      </c>
      <c r="J174" s="11">
        <v>99000</v>
      </c>
      <c r="K174" s="11">
        <v>118800</v>
      </c>
      <c r="L174" s="14">
        <f>VLOOKUP(B174,'[2]LP OBAT DAN BMHP ALL APRIL'!$B:$BC,54,FALSE)</f>
        <v>5</v>
      </c>
      <c r="M174" s="15"/>
      <c r="N174" s="16">
        <f t="shared" si="10"/>
        <v>5</v>
      </c>
      <c r="O174" s="17" t="s">
        <v>514</v>
      </c>
      <c r="P174" s="18">
        <v>45323</v>
      </c>
      <c r="Q174" s="11" t="s">
        <v>515</v>
      </c>
      <c r="R174" s="19" t="s">
        <v>22</v>
      </c>
    </row>
    <row r="175" spans="1:18" ht="18.75" x14ac:dyDescent="0.3">
      <c r="A175" s="8">
        <v>166</v>
      </c>
      <c r="B175" s="39" t="s">
        <v>516</v>
      </c>
      <c r="C175" s="39" t="s">
        <v>517</v>
      </c>
      <c r="D175" s="17">
        <v>100</v>
      </c>
      <c r="E175" s="17" t="s">
        <v>30</v>
      </c>
      <c r="F175" s="17" t="s">
        <v>1249</v>
      </c>
      <c r="G175" s="11">
        <f>VLOOKUP(B175,'[1]APR 2022'!$A:$C,3,FALSE)</f>
        <v>469.09090909090907</v>
      </c>
      <c r="H175" s="24">
        <f>VLOOKUP(B175,'[1]APR 2022'!$A:$D,4,FALSE)</f>
        <v>516</v>
      </c>
      <c r="I175" s="13">
        <f>VLOOKUP(B175,'[1]APR 2022'!$A:$E,5,FALSE)</f>
        <v>619.19999999999993</v>
      </c>
      <c r="J175" s="11">
        <f>ROUNDUP(H175,-2)</f>
        <v>600</v>
      </c>
      <c r="K175" s="11">
        <f>ROUNDUP(I175,-2)</f>
        <v>700</v>
      </c>
      <c r="L175" s="14">
        <f>VLOOKUP(B175,'[2]LP OBAT DAN BMHP ALL APRIL'!$B:$BC,54,FALSE)</f>
        <v>200</v>
      </c>
      <c r="M175" s="15"/>
      <c r="N175" s="16">
        <f t="shared" si="10"/>
        <v>200</v>
      </c>
      <c r="O175" s="11" t="str">
        <f>VLOOKUP(B175,'[1]APR 2022'!$A:$L,12,FALSE)</f>
        <v>A1J384</v>
      </c>
      <c r="P175" s="18">
        <f>VLOOKUP(B175,'[1]APR 2022'!$A:$K,11,FALSE)</f>
        <v>45717</v>
      </c>
      <c r="Q175" s="18" t="str">
        <f>VLOOKUP(B175,'[1]APR 2022'!$A:$G,7,FALSE)</f>
        <v>KP04/11</v>
      </c>
      <c r="R175" s="23" t="str">
        <f>VLOOKUP(B175,'[1]APR 2022'!$A:$I,9,FALSE)</f>
        <v>PT KUDAMAS JAYA MAKMUR SENTOSA</v>
      </c>
    </row>
    <row r="176" spans="1:18" ht="18.75" x14ac:dyDescent="0.3">
      <c r="A176" s="8">
        <v>167</v>
      </c>
      <c r="B176" s="39" t="s">
        <v>518</v>
      </c>
      <c r="C176" s="39" t="s">
        <v>519</v>
      </c>
      <c r="D176" s="17">
        <v>100</v>
      </c>
      <c r="E176" s="17" t="s">
        <v>30</v>
      </c>
      <c r="F176" s="17" t="s">
        <v>1249</v>
      </c>
      <c r="G176" s="11">
        <f>VLOOKUP(B176,'[1]MEI 2022'!$A:$C,3,FALSE)</f>
        <v>439.99999999999994</v>
      </c>
      <c r="H176" s="12">
        <f>VLOOKUP(B176,'[1]MEI 2022'!$A:$D,4,FALSE)</f>
        <v>484</v>
      </c>
      <c r="I176" s="13">
        <f>VLOOKUP(B176,'[1]MEI 2022'!$A:$E,5,FALSE)</f>
        <v>580.79999999999995</v>
      </c>
      <c r="J176" s="11">
        <f>ROUNDUP(H176,-2)</f>
        <v>500</v>
      </c>
      <c r="K176" s="11">
        <f>ROUNDUP(I176,-2)</f>
        <v>600</v>
      </c>
      <c r="L176" s="15"/>
      <c r="M176" s="15">
        <f>VLOOKUP(B176,'[1]MEI 2022'!$A:$B,2,FALSE)</f>
        <v>100</v>
      </c>
      <c r="N176" s="15">
        <f t="shared" si="10"/>
        <v>100</v>
      </c>
      <c r="O176" s="17" t="str">
        <f>VLOOKUP(B176,'[1]MEI 2022'!$A:$L,12,FALSE)</f>
        <v>A9G435</v>
      </c>
      <c r="P176" s="18" t="str">
        <f>VLOOKUP(B176,'[1]MEI 2022'!$A:$K,11,FALSE)</f>
        <v>01/01/2023</v>
      </c>
      <c r="Q176" s="11" t="str">
        <f>VLOOKUP(B176,'[1]MEI 2022'!$A:$G,7,FALSE)</f>
        <v>KP05/15</v>
      </c>
      <c r="R176" s="23" t="str">
        <f>VLOOKUP(B176,'[1]MEI 2022'!$A:$I,9,FALSE)</f>
        <v>APOTEK BUMI MEDIKA GANESA</v>
      </c>
    </row>
    <row r="177" spans="1:18" ht="18.75" x14ac:dyDescent="0.3">
      <c r="A177" s="8">
        <v>168</v>
      </c>
      <c r="B177" s="20" t="s">
        <v>520</v>
      </c>
      <c r="C177" s="21" t="s">
        <v>521</v>
      </c>
      <c r="D177" s="22">
        <v>100</v>
      </c>
      <c r="E177" s="17" t="s">
        <v>30</v>
      </c>
      <c r="F177" s="8" t="s">
        <v>1244</v>
      </c>
      <c r="G177" s="11">
        <v>110</v>
      </c>
      <c r="H177" s="29">
        <v>121.00000000000001</v>
      </c>
      <c r="I177" s="13">
        <v>145.20000000000002</v>
      </c>
      <c r="J177" s="11">
        <v>200</v>
      </c>
      <c r="K177" s="11">
        <v>200</v>
      </c>
      <c r="L177" s="14">
        <f>VLOOKUP(B177,'[2]LP OBAT DAN BMHP ALL APRIL'!$B:$BC,54,FALSE)</f>
        <v>53</v>
      </c>
      <c r="M177" s="15"/>
      <c r="N177" s="16">
        <f t="shared" si="10"/>
        <v>53</v>
      </c>
      <c r="O177" s="30" t="s">
        <v>522</v>
      </c>
      <c r="P177" s="31">
        <v>44957</v>
      </c>
      <c r="Q177" s="32" t="s">
        <v>523</v>
      </c>
      <c r="R177" s="33" t="s">
        <v>175</v>
      </c>
    </row>
    <row r="178" spans="1:18" ht="18.75" x14ac:dyDescent="0.3">
      <c r="A178" s="8">
        <v>169</v>
      </c>
      <c r="B178" s="39" t="s">
        <v>524</v>
      </c>
      <c r="C178" s="40" t="s">
        <v>525</v>
      </c>
      <c r="D178" s="17">
        <v>100</v>
      </c>
      <c r="E178" s="17" t="s">
        <v>30</v>
      </c>
      <c r="F178" s="8" t="s">
        <v>1244</v>
      </c>
      <c r="G178" s="11">
        <f>VLOOKUP(B178,'[3]JAN 2022'!$A:$C,3,FALSE)</f>
        <v>386.36363636363632</v>
      </c>
      <c r="H178" s="24">
        <f>VLOOKUP(B178,'[3]JAN 2022'!$A:$D,4,FALSE)</f>
        <v>425</v>
      </c>
      <c r="I178" s="13">
        <f>VLOOKUP(B178,'[3]JAN 2022'!$A:$E,5,FALSE)</f>
        <v>510</v>
      </c>
      <c r="J178" s="11">
        <f>ROUNDUP(H178,-2)</f>
        <v>500</v>
      </c>
      <c r="K178" s="11">
        <f>ROUNDUP(I178,-2)</f>
        <v>600</v>
      </c>
      <c r="L178" s="14">
        <f>VLOOKUP(B178,'[2]LP OBAT DAN BMHP ALL APRIL'!$B:$BC,54,FALSE)</f>
        <v>174</v>
      </c>
      <c r="M178" s="15"/>
      <c r="N178" s="16">
        <f t="shared" si="10"/>
        <v>174</v>
      </c>
      <c r="O178" s="11" t="str">
        <f>VLOOKUP(B178,'[3]JAN 2022'!$A:$L,12,FALSE)</f>
        <v>HTDPSB15060</v>
      </c>
      <c r="P178" s="18">
        <f>VLOOKUP(B178,'[3]JAN 2022'!$A:$K,11,FALSE)</f>
        <v>45200</v>
      </c>
      <c r="Q178" s="18" t="str">
        <f>VLOOKUP(B178,'[3]JAN 2022'!$A:$G,7,FALSE)</f>
        <v>KP01/03</v>
      </c>
      <c r="R178" s="23" t="str">
        <f>VLOOKUP(B178,'[3]JAN 2022'!$A:$I,9,FALSE)</f>
        <v>PT KUDAMAS JAYA MAKMUR SENTOSA</v>
      </c>
    </row>
    <row r="179" spans="1:18" ht="18.75" x14ac:dyDescent="0.3">
      <c r="A179" s="8">
        <v>170</v>
      </c>
      <c r="B179" s="20" t="s">
        <v>526</v>
      </c>
      <c r="C179" s="21" t="s">
        <v>527</v>
      </c>
      <c r="D179" s="17">
        <v>250</v>
      </c>
      <c r="E179" s="17" t="s">
        <v>30</v>
      </c>
      <c r="F179" s="17" t="s">
        <v>1247</v>
      </c>
      <c r="G179" s="11">
        <v>80.5</v>
      </c>
      <c r="H179" s="29">
        <v>88.550000000000011</v>
      </c>
      <c r="I179" s="13">
        <v>106.26</v>
      </c>
      <c r="J179" s="11">
        <v>100</v>
      </c>
      <c r="K179" s="11">
        <v>200</v>
      </c>
      <c r="L179" s="14">
        <f>VLOOKUP(B179,'[2]LP OBAT DAN BMHP ALL APRIL'!$B:$BC,54,FALSE)</f>
        <v>38</v>
      </c>
      <c r="M179" s="15"/>
      <c r="N179" s="16">
        <f t="shared" si="10"/>
        <v>38</v>
      </c>
      <c r="O179" s="30">
        <v>190619</v>
      </c>
      <c r="P179" s="31">
        <v>45444</v>
      </c>
      <c r="Q179" s="31" t="s">
        <v>528</v>
      </c>
      <c r="R179" s="68" t="s">
        <v>273</v>
      </c>
    </row>
    <row r="180" spans="1:18" ht="18.75" x14ac:dyDescent="0.3">
      <c r="A180" s="8">
        <v>171</v>
      </c>
      <c r="B180" s="20" t="s">
        <v>204</v>
      </c>
      <c r="C180" s="21" t="s">
        <v>529</v>
      </c>
      <c r="D180" s="17">
        <v>250</v>
      </c>
      <c r="E180" s="17" t="s">
        <v>30</v>
      </c>
      <c r="F180" s="17" t="s">
        <v>1247</v>
      </c>
      <c r="G180" s="11">
        <v>80.5</v>
      </c>
      <c r="H180" s="29">
        <v>88.550000000000011</v>
      </c>
      <c r="I180" s="13">
        <v>106.26</v>
      </c>
      <c r="J180" s="11">
        <v>100</v>
      </c>
      <c r="K180" s="11">
        <v>200</v>
      </c>
      <c r="L180" s="14">
        <f>VLOOKUP(B180,'[2]LP OBAT DAN BMHP ALL APRIL'!$B:$BC,54,FALSE)</f>
        <v>100</v>
      </c>
      <c r="M180" s="15"/>
      <c r="N180" s="16">
        <f t="shared" si="10"/>
        <v>100</v>
      </c>
      <c r="O180" s="30" t="s">
        <v>530</v>
      </c>
      <c r="P180" s="31">
        <v>45170</v>
      </c>
      <c r="Q180" s="31" t="s">
        <v>203</v>
      </c>
      <c r="R180" s="68" t="s">
        <v>455</v>
      </c>
    </row>
    <row r="181" spans="1:18" ht="18.75" x14ac:dyDescent="0.3">
      <c r="A181" s="8">
        <v>172</v>
      </c>
      <c r="B181" s="20" t="s">
        <v>531</v>
      </c>
      <c r="C181" s="21" t="s">
        <v>532</v>
      </c>
      <c r="D181" s="22">
        <v>1</v>
      </c>
      <c r="E181" s="17" t="s">
        <v>533</v>
      </c>
      <c r="F181" s="17" t="s">
        <v>1248</v>
      </c>
      <c r="G181" s="11">
        <v>2545.454545454545</v>
      </c>
      <c r="H181" s="11">
        <v>2800</v>
      </c>
      <c r="I181" s="11">
        <v>3360</v>
      </c>
      <c r="J181" s="11">
        <v>2800</v>
      </c>
      <c r="K181" s="11">
        <v>3400</v>
      </c>
      <c r="L181" s="14">
        <f>VLOOKUP(B181,'[2]LP OBAT DAN BMHP ALL APRIL'!$B:$BC,54,FALSE)</f>
        <v>0</v>
      </c>
      <c r="M181" s="15"/>
      <c r="N181" s="16">
        <f t="shared" si="10"/>
        <v>0</v>
      </c>
      <c r="O181" s="11" t="s">
        <v>534</v>
      </c>
      <c r="P181" s="18">
        <v>45261</v>
      </c>
      <c r="Q181" s="11" t="s">
        <v>535</v>
      </c>
      <c r="R181" s="19" t="s">
        <v>195</v>
      </c>
    </row>
    <row r="182" spans="1:18" ht="18.75" x14ac:dyDescent="0.3">
      <c r="A182" s="8">
        <v>173</v>
      </c>
      <c r="B182" s="20" t="s">
        <v>536</v>
      </c>
      <c r="C182" s="21" t="s">
        <v>537</v>
      </c>
      <c r="D182" s="22">
        <v>1</v>
      </c>
      <c r="E182" s="17" t="s">
        <v>533</v>
      </c>
      <c r="F182" s="17" t="s">
        <v>1248</v>
      </c>
      <c r="G182" s="11">
        <f>VLOOKUP(B182,'[1]APR 2022'!$A:$C,3,FALSE)</f>
        <v>2954.5454545454545</v>
      </c>
      <c r="H182" s="24">
        <f>VLOOKUP(B182,'[1]APR 2022'!$A:$D,4,FALSE)</f>
        <v>3250</v>
      </c>
      <c r="I182" s="13">
        <f>VLOOKUP(B182,'[1]APR 2022'!$A:$E,5,FALSE)</f>
        <v>3900</v>
      </c>
      <c r="J182" s="11">
        <f>ROUNDUP(H182,-2)</f>
        <v>3300</v>
      </c>
      <c r="K182" s="11">
        <f>ROUNDUP(I182,-2)</f>
        <v>3900</v>
      </c>
      <c r="L182" s="14">
        <f>VLOOKUP(B182,'[2]LP OBAT DAN BMHP ALL APRIL'!$B:$BC,54,FALSE)</f>
        <v>23</v>
      </c>
      <c r="M182" s="15"/>
      <c r="N182" s="16">
        <f t="shared" si="10"/>
        <v>23</v>
      </c>
      <c r="O182" s="11" t="str">
        <f>VLOOKUP(B182,'[1]APR 2022'!$A:$L,12,FALSE)</f>
        <v>02221616</v>
      </c>
      <c r="P182" s="18">
        <f>VLOOKUP(B182,'[1]APR 2022'!$A:$K,11,FALSE)</f>
        <v>46388</v>
      </c>
      <c r="Q182" s="18" t="str">
        <f>VLOOKUP(B182,'[1]APR 2022'!$A:$G,7,FALSE)</f>
        <v>KP04/10</v>
      </c>
      <c r="R182" s="23" t="str">
        <f>VLOOKUP(B182,'[1]APR 2022'!$A:$I,9,FALSE)</f>
        <v>PT KUDAMAS JAYA MAKMUR SENTOSA</v>
      </c>
    </row>
    <row r="183" spans="1:18" ht="18.75" x14ac:dyDescent="0.3">
      <c r="A183" s="8">
        <v>174</v>
      </c>
      <c r="B183" s="20" t="s">
        <v>538</v>
      </c>
      <c r="C183" s="21" t="s">
        <v>539</v>
      </c>
      <c r="D183" s="22">
        <v>1</v>
      </c>
      <c r="E183" s="17" t="s">
        <v>27</v>
      </c>
      <c r="F183" s="8" t="s">
        <v>1244</v>
      </c>
      <c r="G183" s="11">
        <v>4242</v>
      </c>
      <c r="H183" s="12">
        <v>4666.2</v>
      </c>
      <c r="I183" s="13">
        <v>5599.4400000000005</v>
      </c>
      <c r="J183" s="11">
        <v>4700</v>
      </c>
      <c r="K183" s="11">
        <v>5600</v>
      </c>
      <c r="L183" s="14">
        <f>VLOOKUP(B183,'[2]LP OBAT DAN BMHP ALL APRIL'!$B:$BC,54,FALSE)</f>
        <v>4</v>
      </c>
      <c r="M183" s="15"/>
      <c r="N183" s="16">
        <f t="shared" si="10"/>
        <v>4</v>
      </c>
      <c r="O183" s="17" t="s">
        <v>540</v>
      </c>
      <c r="P183" s="18">
        <v>45139</v>
      </c>
      <c r="Q183" s="18" t="s">
        <v>21</v>
      </c>
      <c r="R183" s="23" t="s">
        <v>22</v>
      </c>
    </row>
    <row r="184" spans="1:18" ht="18.75" x14ac:dyDescent="0.3">
      <c r="A184" s="8">
        <v>175</v>
      </c>
      <c r="B184" s="20" t="s">
        <v>541</v>
      </c>
      <c r="C184" s="21" t="s">
        <v>542</v>
      </c>
      <c r="D184" s="22">
        <v>1</v>
      </c>
      <c r="E184" s="17" t="s">
        <v>27</v>
      </c>
      <c r="F184" s="8" t="s">
        <v>1244</v>
      </c>
      <c r="G184" s="11">
        <v>4242</v>
      </c>
      <c r="H184" s="12">
        <v>4666.2000000000007</v>
      </c>
      <c r="I184" s="13">
        <v>5599.4400000000005</v>
      </c>
      <c r="J184" s="11">
        <v>4700</v>
      </c>
      <c r="K184" s="11">
        <v>5600</v>
      </c>
      <c r="L184" s="14">
        <f>VLOOKUP(B184,'[2]LP OBAT DAN BMHP ALL APRIL'!$B:$BC,54,FALSE)</f>
        <v>5</v>
      </c>
      <c r="M184" s="15"/>
      <c r="N184" s="16">
        <f t="shared" si="10"/>
        <v>5</v>
      </c>
      <c r="O184" s="17" t="s">
        <v>543</v>
      </c>
      <c r="P184" s="18">
        <v>45139</v>
      </c>
      <c r="Q184" s="11" t="s">
        <v>179</v>
      </c>
      <c r="R184" s="19" t="s">
        <v>22</v>
      </c>
    </row>
    <row r="185" spans="1:18" ht="18.75" x14ac:dyDescent="0.3">
      <c r="A185" s="8">
        <v>176</v>
      </c>
      <c r="B185" s="20" t="s">
        <v>544</v>
      </c>
      <c r="C185" s="21" t="s">
        <v>545</v>
      </c>
      <c r="D185" s="22">
        <v>100</v>
      </c>
      <c r="E185" s="17" t="s">
        <v>30</v>
      </c>
      <c r="F185" s="8" t="s">
        <v>1244</v>
      </c>
      <c r="G185" s="11">
        <v>304.54951199999999</v>
      </c>
      <c r="H185" s="29">
        <v>335.00446320000003</v>
      </c>
      <c r="I185" s="13">
        <v>402.00535584000005</v>
      </c>
      <c r="J185" s="11">
        <v>400</v>
      </c>
      <c r="K185" s="11">
        <v>500</v>
      </c>
      <c r="L185" s="14">
        <f>VLOOKUP(B185,'[2]LP OBAT DAN BMHP ALL APRIL'!$B:$BC,54,FALSE)</f>
        <v>46</v>
      </c>
      <c r="M185" s="15"/>
      <c r="N185" s="16">
        <f t="shared" si="10"/>
        <v>46</v>
      </c>
      <c r="O185" s="30" t="s">
        <v>546</v>
      </c>
      <c r="P185" s="31">
        <v>44927</v>
      </c>
      <c r="Q185" s="32" t="s">
        <v>547</v>
      </c>
      <c r="R185" s="33" t="s">
        <v>233</v>
      </c>
    </row>
    <row r="186" spans="1:18" ht="18.75" x14ac:dyDescent="0.3">
      <c r="A186" s="8">
        <v>177</v>
      </c>
      <c r="B186" s="37" t="s">
        <v>548</v>
      </c>
      <c r="C186" s="38" t="s">
        <v>549</v>
      </c>
      <c r="D186" s="22">
        <v>6</v>
      </c>
      <c r="E186" s="17" t="s">
        <v>348</v>
      </c>
      <c r="F186" s="8" t="s">
        <v>1244</v>
      </c>
      <c r="G186" s="11">
        <v>4545.5</v>
      </c>
      <c r="H186" s="12">
        <v>5000.05</v>
      </c>
      <c r="I186" s="13">
        <v>6000.06</v>
      </c>
      <c r="J186" s="11">
        <v>5100</v>
      </c>
      <c r="K186" s="11">
        <v>6100</v>
      </c>
      <c r="L186" s="14">
        <f>VLOOKUP(B186,'[2]LP OBAT DAN BMHP ALL APRIL'!$B:$BC,54,FALSE)</f>
        <v>5</v>
      </c>
      <c r="M186" s="15"/>
      <c r="N186" s="16">
        <f t="shared" si="10"/>
        <v>5</v>
      </c>
      <c r="O186" s="17" t="s">
        <v>550</v>
      </c>
      <c r="P186" s="18">
        <v>45170</v>
      </c>
      <c r="Q186" s="11" t="s">
        <v>551</v>
      </c>
      <c r="R186" s="19" t="s">
        <v>22</v>
      </c>
    </row>
    <row r="187" spans="1:18" ht="18.75" x14ac:dyDescent="0.3">
      <c r="A187" s="8">
        <v>178</v>
      </c>
      <c r="B187" s="39" t="s">
        <v>552</v>
      </c>
      <c r="C187" s="40" t="s">
        <v>553</v>
      </c>
      <c r="D187" s="17">
        <v>1</v>
      </c>
      <c r="E187" s="17" t="s">
        <v>53</v>
      </c>
      <c r="F187" s="17" t="s">
        <v>1246</v>
      </c>
      <c r="G187" s="11">
        <v>18636.363636363636</v>
      </c>
      <c r="H187" s="29">
        <v>20500</v>
      </c>
      <c r="I187" s="13">
        <v>24600</v>
      </c>
      <c r="J187" s="11">
        <v>20500</v>
      </c>
      <c r="K187" s="11">
        <v>24600</v>
      </c>
      <c r="L187" s="14">
        <f>VLOOKUP(B187,'[2]LP OBAT DAN BMHP ALL APRIL'!$B:$BC,54,FALSE)</f>
        <v>0</v>
      </c>
      <c r="M187" s="15"/>
      <c r="N187" s="16">
        <f t="shared" si="10"/>
        <v>0</v>
      </c>
      <c r="O187" s="17" t="s">
        <v>554</v>
      </c>
      <c r="P187" s="18">
        <v>45078</v>
      </c>
      <c r="Q187" s="11" t="s">
        <v>555</v>
      </c>
      <c r="R187" s="19" t="s">
        <v>423</v>
      </c>
    </row>
    <row r="188" spans="1:18" ht="18.75" x14ac:dyDescent="0.3">
      <c r="A188" s="8">
        <v>179</v>
      </c>
      <c r="B188" s="39" t="s">
        <v>556</v>
      </c>
      <c r="C188" s="40" t="s">
        <v>557</v>
      </c>
      <c r="D188" s="17">
        <v>1</v>
      </c>
      <c r="E188" s="17" t="s">
        <v>53</v>
      </c>
      <c r="F188" s="17" t="s">
        <v>1246</v>
      </c>
      <c r="G188" s="11">
        <f>VLOOKUP(B188,'[1]APR 2022'!$A:$C,3,FALSE)</f>
        <v>19540</v>
      </c>
      <c r="H188" s="24">
        <f>VLOOKUP(B188,'[1]APR 2022'!$A:$D,4,FALSE)</f>
        <v>21494</v>
      </c>
      <c r="I188" s="13">
        <f>VLOOKUP(B188,'[1]APR 2022'!$A:$E,5,FALSE)</f>
        <v>25792.799999999999</v>
      </c>
      <c r="J188" s="11">
        <f t="shared" ref="J188:K190" si="12">ROUNDUP(H188,-2)</f>
        <v>21500</v>
      </c>
      <c r="K188" s="11">
        <f t="shared" si="12"/>
        <v>25800</v>
      </c>
      <c r="L188" s="14">
        <f>VLOOKUP(B188,'[2]LP OBAT DAN BMHP ALL APRIL'!$B:$BC,54,FALSE)</f>
        <v>2</v>
      </c>
      <c r="M188" s="15"/>
      <c r="N188" s="16">
        <f t="shared" si="10"/>
        <v>2</v>
      </c>
      <c r="O188" s="11" t="str">
        <f>VLOOKUP(B188,'[1]APR 2022'!$A:$L,12,FALSE)</f>
        <v>EFB043</v>
      </c>
      <c r="P188" s="18">
        <f>VLOOKUP(B188,'[1]APR 2022'!$A:$K,11,FALSE)</f>
        <v>45323</v>
      </c>
      <c r="Q188" s="18" t="str">
        <f>VLOOKUP(B188,'[1]APR 2022'!$A:$G,7,FALSE)</f>
        <v>KP04/4</v>
      </c>
      <c r="R188" s="23" t="str">
        <f>VLOOKUP(B188,'[1]APR 2022'!$A:$I,9,FALSE)</f>
        <v>PT KUDAMAS JAYA MAKMUR SENTOSA</v>
      </c>
    </row>
    <row r="189" spans="1:18" ht="18.75" x14ac:dyDescent="0.3">
      <c r="A189" s="8">
        <v>180</v>
      </c>
      <c r="B189" s="39" t="s">
        <v>558</v>
      </c>
      <c r="C189" s="40" t="s">
        <v>559</v>
      </c>
      <c r="D189" s="17">
        <v>1</v>
      </c>
      <c r="E189" s="17" t="s">
        <v>53</v>
      </c>
      <c r="F189" s="17" t="s">
        <v>1246</v>
      </c>
      <c r="G189" s="11">
        <f>VLOOKUP(B189,'[1]MEI 2022'!$A:$C,3,FALSE)</f>
        <v>19540</v>
      </c>
      <c r="H189" s="24">
        <f>VLOOKUP(B189,'[1]MEI 2022'!$A:$D,4,FALSE)</f>
        <v>21494</v>
      </c>
      <c r="I189" s="13">
        <f>VLOOKUP(B189,'[1]MEI 2022'!$A:$E,5,FALSE)</f>
        <v>25792.799999999999</v>
      </c>
      <c r="J189" s="11">
        <f t="shared" si="12"/>
        <v>21500</v>
      </c>
      <c r="K189" s="11">
        <f t="shared" si="12"/>
        <v>25800</v>
      </c>
      <c r="L189" s="14"/>
      <c r="M189" s="15">
        <f>VLOOKUP(B189,'[1]MEI 2022'!$A:$B,2,FALSE)</f>
        <v>1</v>
      </c>
      <c r="N189" s="16">
        <f t="shared" si="10"/>
        <v>1</v>
      </c>
      <c r="O189" s="11" t="str">
        <f>VLOOKUP(B189,'[1]MEI 2022'!$A:$L,12,FALSE)</f>
        <v>EFB034</v>
      </c>
      <c r="P189" s="18">
        <f>VLOOKUP(B189,'[1]MEI 2022'!$A:$K,11,FALSE)</f>
        <v>45323</v>
      </c>
      <c r="Q189" s="18" t="str">
        <f>VLOOKUP(B189,'[1]MEI 2022'!$A:$G,7,FALSE)</f>
        <v>KP05/2</v>
      </c>
      <c r="R189" s="23" t="str">
        <f>VLOOKUP(B189,'[1]MEI 2022'!$A:$I,9,FALSE)</f>
        <v>PT KUDAMAS JAYA MAKMUR SENTOSA</v>
      </c>
    </row>
    <row r="190" spans="1:18" ht="18.75" x14ac:dyDescent="0.3">
      <c r="A190" s="8">
        <v>181</v>
      </c>
      <c r="B190" s="39" t="s">
        <v>560</v>
      </c>
      <c r="C190" s="40" t="s">
        <v>561</v>
      </c>
      <c r="D190" s="17">
        <v>1</v>
      </c>
      <c r="E190" s="17" t="s">
        <v>53</v>
      </c>
      <c r="F190" s="17" t="s">
        <v>1246</v>
      </c>
      <c r="G190" s="11">
        <f>VLOOKUP(B190,'[1]MEI 2022'!$A:$C,3,FALSE)</f>
        <v>19540</v>
      </c>
      <c r="H190" s="24">
        <f>VLOOKUP(B190,'[1]MEI 2022'!$A:$D,4,FALSE)</f>
        <v>21494</v>
      </c>
      <c r="I190" s="13">
        <f>VLOOKUP(B190,'[1]MEI 2022'!$A:$E,5,FALSE)</f>
        <v>25792.799999999999</v>
      </c>
      <c r="J190" s="11">
        <f t="shared" si="12"/>
        <v>21500</v>
      </c>
      <c r="K190" s="11">
        <f t="shared" si="12"/>
        <v>25800</v>
      </c>
      <c r="L190" s="14"/>
      <c r="M190" s="15">
        <f>VLOOKUP(B190,'[1]MEI 2022'!$A:$B,2,FALSE)</f>
        <v>2</v>
      </c>
      <c r="N190" s="16">
        <f t="shared" si="10"/>
        <v>2</v>
      </c>
      <c r="O190" s="11" t="str">
        <f>VLOOKUP(B190,'[1]MEI 2022'!$A:$L,12,FALSE)</f>
        <v>EFA025</v>
      </c>
      <c r="P190" s="18">
        <f>VLOOKUP(B190,'[1]MEI 2022'!$A:$K,11,FALSE)</f>
        <v>45292</v>
      </c>
      <c r="Q190" s="18" t="str">
        <f>VLOOKUP(B190,'[1]MEI 2022'!$A:$G,7,FALSE)</f>
        <v>KP05/2</v>
      </c>
      <c r="R190" s="23" t="str">
        <f>VLOOKUP(B190,'[1]MEI 2022'!$A:$I,9,FALSE)</f>
        <v>PT KUDAMAS JAYA MAKMUR SENTOSA</v>
      </c>
    </row>
    <row r="191" spans="1:18" ht="18.75" x14ac:dyDescent="0.3">
      <c r="A191" s="8">
        <v>182</v>
      </c>
      <c r="B191" s="27" t="s">
        <v>562</v>
      </c>
      <c r="C191" s="28" t="s">
        <v>563</v>
      </c>
      <c r="D191" s="17">
        <v>100</v>
      </c>
      <c r="E191" s="17" t="s">
        <v>30</v>
      </c>
      <c r="F191" s="17" t="s">
        <v>1247</v>
      </c>
      <c r="G191" s="11">
        <v>1322.75</v>
      </c>
      <c r="H191" s="24">
        <v>1455.0250000000001</v>
      </c>
      <c r="I191" s="13">
        <v>1746.03</v>
      </c>
      <c r="J191" s="11">
        <v>1500</v>
      </c>
      <c r="K191" s="11">
        <v>1800</v>
      </c>
      <c r="L191" s="14">
        <f>VLOOKUP(B191,'[2]LP OBAT DAN BMHP ALL APRIL'!$B:$BC,54,FALSE)</f>
        <v>170</v>
      </c>
      <c r="M191" s="15"/>
      <c r="N191" s="16">
        <f t="shared" si="10"/>
        <v>170</v>
      </c>
      <c r="O191" s="30" t="s">
        <v>564</v>
      </c>
      <c r="P191" s="31">
        <v>44682</v>
      </c>
      <c r="Q191" s="32" t="s">
        <v>264</v>
      </c>
      <c r="R191" s="33" t="s">
        <v>265</v>
      </c>
    </row>
    <row r="192" spans="1:18" ht="18.75" x14ac:dyDescent="0.3">
      <c r="A192" s="8">
        <v>183</v>
      </c>
      <c r="B192" s="37" t="s">
        <v>565</v>
      </c>
      <c r="C192" s="38" t="s">
        <v>566</v>
      </c>
      <c r="D192" s="22">
        <v>100</v>
      </c>
      <c r="E192" s="17" t="s">
        <v>348</v>
      </c>
      <c r="F192" s="17" t="s">
        <v>1244</v>
      </c>
      <c r="G192" s="11">
        <v>1200</v>
      </c>
      <c r="H192" s="12">
        <v>1320</v>
      </c>
      <c r="I192" s="13">
        <v>1584</v>
      </c>
      <c r="J192" s="11">
        <v>1400</v>
      </c>
      <c r="K192" s="11">
        <v>1600</v>
      </c>
      <c r="L192" s="14">
        <f>VLOOKUP(B192,'[2]LP OBAT DAN BMHP ALL APRIL'!$B:$BC,54,FALSE)</f>
        <v>0</v>
      </c>
      <c r="M192" s="15"/>
      <c r="N192" s="16">
        <f t="shared" si="10"/>
        <v>0</v>
      </c>
      <c r="O192" s="17" t="s">
        <v>567</v>
      </c>
      <c r="P192" s="18">
        <v>45870</v>
      </c>
      <c r="Q192" s="11" t="s">
        <v>130</v>
      </c>
      <c r="R192" s="19" t="s">
        <v>65</v>
      </c>
    </row>
    <row r="193" spans="1:18" ht="18.75" x14ac:dyDescent="0.3">
      <c r="A193" s="8">
        <v>184</v>
      </c>
      <c r="B193" s="27" t="s">
        <v>568</v>
      </c>
      <c r="C193" s="28" t="s">
        <v>569</v>
      </c>
      <c r="D193" s="17">
        <v>100</v>
      </c>
      <c r="E193" s="17" t="s">
        <v>30</v>
      </c>
      <c r="F193" s="17" t="s">
        <v>1244</v>
      </c>
      <c r="G193" s="11">
        <v>199.2</v>
      </c>
      <c r="H193" s="24">
        <v>219.12</v>
      </c>
      <c r="I193" s="13">
        <v>262.94400000000002</v>
      </c>
      <c r="J193" s="11">
        <v>300</v>
      </c>
      <c r="K193" s="11">
        <v>300</v>
      </c>
      <c r="L193" s="14">
        <f>VLOOKUP(B193,'[2]LP OBAT DAN BMHP ALL APRIL'!$B:$BC,54,FALSE)</f>
        <v>30</v>
      </c>
      <c r="M193" s="15"/>
      <c r="N193" s="16">
        <f t="shared" si="10"/>
        <v>30</v>
      </c>
      <c r="O193" s="30">
        <v>9145001</v>
      </c>
      <c r="P193" s="31">
        <v>44809</v>
      </c>
      <c r="Q193" s="32" t="s">
        <v>108</v>
      </c>
      <c r="R193" s="33" t="s">
        <v>109</v>
      </c>
    </row>
    <row r="194" spans="1:18" ht="18.75" x14ac:dyDescent="0.3">
      <c r="A194" s="8">
        <v>185</v>
      </c>
      <c r="B194" s="27" t="s">
        <v>570</v>
      </c>
      <c r="C194" s="28" t="s">
        <v>571</v>
      </c>
      <c r="D194" s="17">
        <v>100</v>
      </c>
      <c r="E194" s="17" t="s">
        <v>30</v>
      </c>
      <c r="F194" s="17" t="s">
        <v>1244</v>
      </c>
      <c r="G194" s="11">
        <f>VLOOKUP(B194,'[1]MEI 2022'!$A:$C,3,FALSE)</f>
        <v>199.2</v>
      </c>
      <c r="H194" s="24">
        <f>VLOOKUP(B194,'[1]MEI 2022'!$A:$D,4,FALSE)</f>
        <v>219.12</v>
      </c>
      <c r="I194" s="13">
        <f>VLOOKUP(B194,'[1]MEI 2022'!$A:$E,5,FALSE)</f>
        <v>262.94400000000002</v>
      </c>
      <c r="J194" s="11">
        <f>ROUNDUP(H194,-2)</f>
        <v>300</v>
      </c>
      <c r="K194" s="11">
        <f>ROUNDUP(I194,-2)</f>
        <v>300</v>
      </c>
      <c r="L194" s="14"/>
      <c r="M194" s="15">
        <f>VLOOKUP(B194,'[1]MEI 2022'!$A:$B,2,FALSE)</f>
        <v>200</v>
      </c>
      <c r="N194" s="16">
        <f t="shared" si="10"/>
        <v>200</v>
      </c>
      <c r="O194" s="11" t="str">
        <f>VLOOKUP(B194,'[1]MEI 2022'!$A:$L,12,FALSE)</f>
        <v>2145003</v>
      </c>
      <c r="P194" s="18">
        <f>VLOOKUP(B194,'[1]MEI 2022'!$A:$K,11,FALSE)</f>
        <v>45352</v>
      </c>
      <c r="Q194" s="18" t="str">
        <f>VLOOKUP(B194,'[1]MEI 2022'!$A:$G,7,FALSE)</f>
        <v>KP05/6</v>
      </c>
      <c r="R194" s="23" t="str">
        <f>VLOOKUP(B194,'[1]MEI 2022'!$A:$I,9,FALSE)</f>
        <v>PT Singgasana Witra Suryamas</v>
      </c>
    </row>
    <row r="195" spans="1:18" ht="18.75" x14ac:dyDescent="0.3">
      <c r="A195" s="8">
        <v>186</v>
      </c>
      <c r="B195" s="25" t="s">
        <v>572</v>
      </c>
      <c r="C195" s="21" t="s">
        <v>573</v>
      </c>
      <c r="D195" s="22">
        <v>50</v>
      </c>
      <c r="E195" s="17" t="s">
        <v>30</v>
      </c>
      <c r="F195" s="17" t="s">
        <v>1244</v>
      </c>
      <c r="G195" s="11">
        <v>302.8</v>
      </c>
      <c r="H195" s="29">
        <v>333.08000000000004</v>
      </c>
      <c r="I195" s="13">
        <v>399.69600000000003</v>
      </c>
      <c r="J195" s="11">
        <v>400</v>
      </c>
      <c r="K195" s="11">
        <v>400</v>
      </c>
      <c r="L195" s="14">
        <f>VLOOKUP(B195,'[2]LP OBAT DAN BMHP ALL APRIL'!$B:$BC,54,FALSE)</f>
        <v>50</v>
      </c>
      <c r="M195" s="15"/>
      <c r="N195" s="16">
        <f t="shared" si="10"/>
        <v>50</v>
      </c>
      <c r="O195" s="30" t="s">
        <v>574</v>
      </c>
      <c r="P195" s="31">
        <v>45292</v>
      </c>
      <c r="Q195" s="32" t="s">
        <v>203</v>
      </c>
      <c r="R195" s="33" t="s">
        <v>2260</v>
      </c>
    </row>
    <row r="196" spans="1:18" ht="18.75" x14ac:dyDescent="0.3">
      <c r="A196" s="8">
        <v>187</v>
      </c>
      <c r="B196" s="20" t="s">
        <v>575</v>
      </c>
      <c r="C196" s="21" t="s">
        <v>576</v>
      </c>
      <c r="D196" s="22">
        <v>50</v>
      </c>
      <c r="E196" s="17" t="s">
        <v>30</v>
      </c>
      <c r="F196" s="17" t="s">
        <v>1244</v>
      </c>
      <c r="G196" s="11">
        <v>302.8</v>
      </c>
      <c r="H196" s="29">
        <v>333.08000000000004</v>
      </c>
      <c r="I196" s="13">
        <v>399.69600000000003</v>
      </c>
      <c r="J196" s="11">
        <v>400</v>
      </c>
      <c r="K196" s="11">
        <v>400</v>
      </c>
      <c r="L196" s="14">
        <v>264</v>
      </c>
      <c r="M196" s="15"/>
      <c r="N196" s="16">
        <f t="shared" si="10"/>
        <v>264</v>
      </c>
      <c r="O196" s="30" t="s">
        <v>577</v>
      </c>
      <c r="P196" s="31">
        <v>45200</v>
      </c>
      <c r="Q196" s="32" t="s">
        <v>203</v>
      </c>
      <c r="R196" s="33" t="s">
        <v>578</v>
      </c>
    </row>
    <row r="197" spans="1:18" ht="18.75" x14ac:dyDescent="0.3">
      <c r="A197" s="8">
        <v>188</v>
      </c>
      <c r="B197" s="20" t="s">
        <v>579</v>
      </c>
      <c r="C197" s="69" t="s">
        <v>580</v>
      </c>
      <c r="D197" s="22">
        <v>50</v>
      </c>
      <c r="E197" s="17" t="s">
        <v>19</v>
      </c>
      <c r="F197" s="17" t="s">
        <v>1244</v>
      </c>
      <c r="G197" s="11">
        <v>308.18</v>
      </c>
      <c r="H197" s="12">
        <v>338.99800000000005</v>
      </c>
      <c r="I197" s="13">
        <v>406.79760000000005</v>
      </c>
      <c r="J197" s="11">
        <v>400</v>
      </c>
      <c r="K197" s="11">
        <v>500</v>
      </c>
      <c r="L197" s="14">
        <f>VLOOKUP(B197,'[2]LP OBAT DAN BMHP ALL APRIL'!$B:$BC,54,FALSE)</f>
        <v>74</v>
      </c>
      <c r="M197" s="15"/>
      <c r="N197" s="16">
        <f t="shared" si="10"/>
        <v>74</v>
      </c>
      <c r="O197" s="17" t="s">
        <v>581</v>
      </c>
      <c r="P197" s="18">
        <v>45108</v>
      </c>
      <c r="Q197" s="18" t="s">
        <v>21</v>
      </c>
      <c r="R197" s="23" t="s">
        <v>22</v>
      </c>
    </row>
    <row r="198" spans="1:18" ht="18.75" x14ac:dyDescent="0.3">
      <c r="A198" s="8">
        <v>189</v>
      </c>
      <c r="B198" s="20" t="s">
        <v>582</v>
      </c>
      <c r="C198" s="69" t="s">
        <v>583</v>
      </c>
      <c r="D198" s="17">
        <v>50</v>
      </c>
      <c r="E198" s="17" t="s">
        <v>30</v>
      </c>
      <c r="F198" s="17" t="s">
        <v>1244</v>
      </c>
      <c r="G198" s="11">
        <f>VLOOKUP(B198,'[1]MEI 2022'!$A:$C,3,FALSE)</f>
        <v>308.18181818181813</v>
      </c>
      <c r="H198" s="12">
        <f>VLOOKUP(B198,'[1]MEI 2022'!$A:$D,4,FALSE)</f>
        <v>339</v>
      </c>
      <c r="I198" s="13">
        <f>VLOOKUP(B198,'[1]MEI 2022'!$A:$E,5,FALSE)</f>
        <v>406.8</v>
      </c>
      <c r="J198" s="11">
        <f>ROUNDUP(H198,-2)</f>
        <v>400</v>
      </c>
      <c r="K198" s="11">
        <f>ROUNDUP(I198,-2)</f>
        <v>500</v>
      </c>
      <c r="L198" s="15"/>
      <c r="M198" s="15">
        <f>VLOOKUP(B198,'[1]MEI 2022'!$A:$B,2,FALSE)</f>
        <v>50</v>
      </c>
      <c r="N198" s="15">
        <f t="shared" si="10"/>
        <v>50</v>
      </c>
      <c r="O198" s="17" t="str">
        <f>VLOOKUP(B198,'[1]MEI 2022'!$A:$L,12,FALSE)</f>
        <v xml:space="preserve"> HTMECA16055</v>
      </c>
      <c r="P198" s="18">
        <f>VLOOKUP(B198,'[1]MEI 2022'!$A:$K,11,FALSE)</f>
        <v>45261</v>
      </c>
      <c r="Q198" s="11" t="str">
        <f>VLOOKUP(B198,'[1]MEI 2022'!$A:$G,7,FALSE)</f>
        <v>KP05/15</v>
      </c>
      <c r="R198" s="23" t="str">
        <f>VLOOKUP(B198,'[1]MEI 2022'!$A:$I,9,FALSE)</f>
        <v>APOTEK BUMI MEDIKA GANESA</v>
      </c>
    </row>
    <row r="199" spans="1:18" ht="18.75" x14ac:dyDescent="0.3">
      <c r="A199" s="8">
        <v>190</v>
      </c>
      <c r="B199" s="69" t="s">
        <v>584</v>
      </c>
      <c r="C199" s="40" t="s">
        <v>585</v>
      </c>
      <c r="D199" s="17">
        <v>200</v>
      </c>
      <c r="E199" s="17" t="s">
        <v>30</v>
      </c>
      <c r="F199" s="17" t="s">
        <v>1244</v>
      </c>
      <c r="G199" s="11">
        <v>159.0925</v>
      </c>
      <c r="H199" s="12">
        <v>175.00175000000002</v>
      </c>
      <c r="I199" s="13">
        <v>210.00210000000001</v>
      </c>
      <c r="J199" s="11">
        <v>200</v>
      </c>
      <c r="K199" s="11">
        <v>300</v>
      </c>
      <c r="L199" s="14">
        <f>VLOOKUP(B199,'[2]LP OBAT DAN BMHP ALL APRIL'!$B:$BC,54,FALSE)</f>
        <v>0</v>
      </c>
      <c r="M199" s="15"/>
      <c r="N199" s="16">
        <f t="shared" si="10"/>
        <v>0</v>
      </c>
      <c r="O199" s="17" t="s">
        <v>586</v>
      </c>
      <c r="P199" s="18">
        <v>45170</v>
      </c>
      <c r="Q199" s="11" t="s">
        <v>587</v>
      </c>
      <c r="R199" s="19" t="s">
        <v>22</v>
      </c>
    </row>
    <row r="200" spans="1:18" ht="18.75" x14ac:dyDescent="0.3">
      <c r="A200" s="8">
        <v>191</v>
      </c>
      <c r="B200" s="69" t="s">
        <v>588</v>
      </c>
      <c r="C200" s="40" t="s">
        <v>589</v>
      </c>
      <c r="D200" s="17">
        <v>200</v>
      </c>
      <c r="E200" s="17" t="s">
        <v>30</v>
      </c>
      <c r="F200" s="17" t="s">
        <v>1244</v>
      </c>
      <c r="G200" s="11">
        <f>VLOOKUP(B200,'[1]APR 2022'!$A:$C,3,FALSE)</f>
        <v>172.72499999999999</v>
      </c>
      <c r="H200" s="12">
        <f>VLOOKUP(B200,'[1]APR 2022'!$A:$D,4,FALSE)</f>
        <v>189.9975</v>
      </c>
      <c r="I200" s="13">
        <f>VLOOKUP(B200,'[1]APR 2022'!$A:$E,5,FALSE)</f>
        <v>227.99699999999999</v>
      </c>
      <c r="J200" s="11">
        <f t="shared" ref="J200:K202" si="13">ROUNDUP(H200,-2)</f>
        <v>200</v>
      </c>
      <c r="K200" s="11">
        <f t="shared" si="13"/>
        <v>300</v>
      </c>
      <c r="L200" s="14">
        <f>VLOOKUP(B200,'[2]LP OBAT DAN BMHP ALL APRIL'!$B:$BC,54,FALSE)</f>
        <v>590</v>
      </c>
      <c r="M200" s="15"/>
      <c r="N200" s="26">
        <f t="shared" si="10"/>
        <v>590</v>
      </c>
      <c r="O200" s="17" t="str">
        <f>VLOOKUP(B200,'[1]APR 2022'!$A:$L,12,FALSE)</f>
        <v>HTMFNB21641</v>
      </c>
      <c r="P200" s="18">
        <f>VLOOKUP(B200,'[1]APR 2022'!$A:$K,11,FALSE)</f>
        <v>45323</v>
      </c>
      <c r="Q200" s="11" t="str">
        <f>VLOOKUP(B200,'[1]APR 2022'!$A:$G,7,FALSE)</f>
        <v>KP04/2</v>
      </c>
      <c r="R200" s="19" t="str">
        <f>VLOOKUP(B200,'[1]APR 2022'!$A:$I,9,FALSE)</f>
        <v>PT SINGGASANA WITRA SURYAMAS</v>
      </c>
    </row>
    <row r="201" spans="1:18" ht="18.75" x14ac:dyDescent="0.3">
      <c r="A201" s="8">
        <v>192</v>
      </c>
      <c r="B201" s="69" t="s">
        <v>590</v>
      </c>
      <c r="C201" s="40" t="s">
        <v>591</v>
      </c>
      <c r="D201" s="17">
        <v>200</v>
      </c>
      <c r="E201" s="17" t="s">
        <v>30</v>
      </c>
      <c r="F201" s="17" t="s">
        <v>1244</v>
      </c>
      <c r="G201" s="11">
        <f>VLOOKUP(B201,'[1]MEI 2022'!$A:$C,3,FALSE)</f>
        <v>172.72499999999999</v>
      </c>
      <c r="H201" s="24">
        <f>VLOOKUP(B201,'[1]MEI 2022'!$A:$D,4,FALSE)</f>
        <v>189.9975</v>
      </c>
      <c r="I201" s="13">
        <f>VLOOKUP(B201,'[1]MEI 2022'!$A:$E,5,FALSE)</f>
        <v>227.99699999999999</v>
      </c>
      <c r="J201" s="11">
        <f t="shared" si="13"/>
        <v>200</v>
      </c>
      <c r="K201" s="11">
        <f t="shared" si="13"/>
        <v>300</v>
      </c>
      <c r="L201" s="14"/>
      <c r="M201" s="15">
        <f>VLOOKUP(B201,'[1]MEI 2022'!$A:$B,2,FALSE)</f>
        <v>400</v>
      </c>
      <c r="N201" s="16">
        <f t="shared" si="10"/>
        <v>400</v>
      </c>
      <c r="O201" s="11" t="str">
        <f>VLOOKUP(B201,'[1]MEI 2022'!$A:$L,12,FALSE)</f>
        <v>HTMFNB21578</v>
      </c>
      <c r="P201" s="18">
        <f>VLOOKUP(B201,'[1]MEI 2022'!$A:$K,11,FALSE)</f>
        <v>45323</v>
      </c>
      <c r="Q201" s="18" t="str">
        <f>VLOOKUP(B201,'[1]MEI 2022'!$A:$G,7,FALSE)</f>
        <v>KP05/6</v>
      </c>
      <c r="R201" s="23" t="str">
        <f>VLOOKUP(B201,'[1]MEI 2022'!$A:$I,9,FALSE)</f>
        <v>PT Singgasana Witra Suryamas</v>
      </c>
    </row>
    <row r="202" spans="1:18" ht="18.75" x14ac:dyDescent="0.3">
      <c r="A202" s="8">
        <v>193</v>
      </c>
      <c r="B202" s="69" t="s">
        <v>592</v>
      </c>
      <c r="C202" s="40" t="s">
        <v>593</v>
      </c>
      <c r="D202" s="17">
        <v>200</v>
      </c>
      <c r="E202" s="17" t="s">
        <v>30</v>
      </c>
      <c r="F202" s="17" t="s">
        <v>1244</v>
      </c>
      <c r="G202" s="11">
        <f>VLOOKUP(B202,'[1]MEI 2022'!$A:$C,3,FALSE)</f>
        <v>159.09090909090907</v>
      </c>
      <c r="H202" s="24">
        <f>VLOOKUP(B202,'[1]MEI 2022'!$A:$D,4,FALSE)</f>
        <v>175</v>
      </c>
      <c r="I202" s="13">
        <f>VLOOKUP(B202,'[1]MEI 2022'!$A:$E,5,FALSE)</f>
        <v>210</v>
      </c>
      <c r="J202" s="11">
        <f t="shared" si="13"/>
        <v>200</v>
      </c>
      <c r="K202" s="11">
        <f t="shared" si="13"/>
        <v>300</v>
      </c>
      <c r="L202" s="14"/>
      <c r="M202" s="15">
        <f>VLOOKUP(B202,'[1]MEI 2022'!$A:$B,2,FALSE)</f>
        <v>600</v>
      </c>
      <c r="N202" s="16">
        <f t="shared" ref="N202:N265" si="14">L202+M202</f>
        <v>600</v>
      </c>
      <c r="O202" s="11" t="str">
        <f>VLOOKUP(B202,'[1]MEI 2022'!$A:$L,12,FALSE)</f>
        <v>HTMFNB22847</v>
      </c>
      <c r="P202" s="18">
        <f>VLOOKUP(B202,'[1]MEI 2022'!$A:$K,11,FALSE)</f>
        <v>45383</v>
      </c>
      <c r="Q202" s="18" t="str">
        <f>VLOOKUP(B202,'[1]MEI 2022'!$A:$G,7,FALSE)</f>
        <v>KP05/10</v>
      </c>
      <c r="R202" s="23" t="str">
        <f>VLOOKUP(B202,'[1]MEI 2022'!$A:$I,9,FALSE)</f>
        <v>PT KUDAMAS JAYA MAKMUR SENTOSA</v>
      </c>
    </row>
    <row r="203" spans="1:18" ht="18.75" x14ac:dyDescent="0.3">
      <c r="A203" s="8">
        <v>194</v>
      </c>
      <c r="B203" s="20" t="s">
        <v>594</v>
      </c>
      <c r="C203" s="21" t="s">
        <v>595</v>
      </c>
      <c r="D203" s="22">
        <v>100</v>
      </c>
      <c r="E203" s="17" t="s">
        <v>30</v>
      </c>
      <c r="F203" s="17" t="s">
        <v>1244</v>
      </c>
      <c r="G203" s="11">
        <v>272.72727272727269</v>
      </c>
      <c r="H203" s="29">
        <v>300</v>
      </c>
      <c r="I203" s="13">
        <v>360</v>
      </c>
      <c r="J203" s="11">
        <v>300</v>
      </c>
      <c r="K203" s="11">
        <v>400</v>
      </c>
      <c r="L203" s="14">
        <f>VLOOKUP(B203,'[2]LP OBAT DAN BMHP ALL APRIL'!$B:$BC,54,FALSE)</f>
        <v>0</v>
      </c>
      <c r="M203" s="15"/>
      <c r="N203" s="16">
        <f t="shared" si="14"/>
        <v>0</v>
      </c>
      <c r="O203" s="30">
        <v>60830</v>
      </c>
      <c r="P203" s="31">
        <v>44682</v>
      </c>
      <c r="Q203" s="32" t="s">
        <v>596</v>
      </c>
      <c r="R203" s="33" t="s">
        <v>597</v>
      </c>
    </row>
    <row r="204" spans="1:18" ht="18.75" x14ac:dyDescent="0.3">
      <c r="A204" s="8">
        <v>195</v>
      </c>
      <c r="B204" s="20" t="s">
        <v>598</v>
      </c>
      <c r="C204" s="21" t="s">
        <v>599</v>
      </c>
      <c r="D204" s="22">
        <v>100</v>
      </c>
      <c r="E204" s="17" t="s">
        <v>30</v>
      </c>
      <c r="F204" s="17" t="s">
        <v>1244</v>
      </c>
      <c r="G204" s="11">
        <f>VLOOKUP(B204,'[1]MAR 2022'!$A:$D,3,FALSE)</f>
        <v>303.03030303030306</v>
      </c>
      <c r="H204" s="12">
        <f>VLOOKUP(B204,'[1]MAR 2022'!$A:$D,4,FALSE)</f>
        <v>333.33333333333337</v>
      </c>
      <c r="I204" s="13">
        <f>VLOOKUP(B204,'[1]MAR 2022'!$A:$E,5,FALSE)</f>
        <v>400</v>
      </c>
      <c r="J204" s="11">
        <f>ROUNDUP(H204,-2)</f>
        <v>400</v>
      </c>
      <c r="K204" s="11">
        <f>ROUNDUP(I204,-2)</f>
        <v>400</v>
      </c>
      <c r="L204" s="14">
        <f>VLOOKUP(B204,'[2]LP OBAT DAN BMHP ALL APRIL'!$B:$BC,54,FALSE)</f>
        <v>0</v>
      </c>
      <c r="M204" s="15"/>
      <c r="N204" s="16">
        <f t="shared" si="14"/>
        <v>0</v>
      </c>
      <c r="O204" s="17" t="str">
        <f>VLOOKUP(B204,'[1]MAR 2022'!$A:$L,12,FALSE)</f>
        <v>2112055</v>
      </c>
      <c r="P204" s="18">
        <f>VLOOKUP(B204,'[1]MAR 2022'!$A:$K,11,FALSE)</f>
        <v>45261</v>
      </c>
      <c r="Q204" s="11" t="str">
        <f>VLOOKUP(B204,'[1]MAR 2022'!$A:$G,7,FALSE)</f>
        <v>KP03/16</v>
      </c>
      <c r="R204" s="19" t="str">
        <f>VLOOKUP(B204,'[1]MAR 2022'!$A:$I,9,FALSE)</f>
        <v>APOTEK BUMI MEDIKA GANESA</v>
      </c>
    </row>
    <row r="205" spans="1:18" ht="18.75" x14ac:dyDescent="0.3">
      <c r="A205" s="8">
        <v>196</v>
      </c>
      <c r="B205" s="20" t="s">
        <v>600</v>
      </c>
      <c r="C205" s="21" t="s">
        <v>601</v>
      </c>
      <c r="D205" s="22">
        <v>100</v>
      </c>
      <c r="E205" s="17" t="s">
        <v>30</v>
      </c>
      <c r="F205" s="17" t="s">
        <v>1244</v>
      </c>
      <c r="G205" s="11">
        <f>VLOOKUP(B205,'[1]APR 2022'!$A:$C,3,FALSE)</f>
        <v>259.08345000000003</v>
      </c>
      <c r="H205" s="12">
        <f>VLOOKUP(B205,'[1]APR 2022'!$A:$D,4,FALSE)</f>
        <v>284.99179500000008</v>
      </c>
      <c r="I205" s="13">
        <f>VLOOKUP(B205,'[1]APR 2022'!$A:$E,5,FALSE)</f>
        <v>341.99015400000008</v>
      </c>
      <c r="J205" s="11">
        <f>ROUNDUP(H205,-2)</f>
        <v>300</v>
      </c>
      <c r="K205" s="11">
        <f>ROUNDUP(I205,-2)</f>
        <v>400</v>
      </c>
      <c r="L205" s="14">
        <f>VLOOKUP(B205,'[2]LP OBAT DAN BMHP ALL APRIL'!$B:$BC,54,FALSE)</f>
        <v>440</v>
      </c>
      <c r="M205" s="15"/>
      <c r="N205" s="26">
        <f t="shared" si="14"/>
        <v>440</v>
      </c>
      <c r="O205" s="17" t="str">
        <f>VLOOKUP(B205,'[1]APR 2022'!$A:$L,12,FALSE)</f>
        <v>HTMPSD21311</v>
      </c>
      <c r="P205" s="18">
        <f>VLOOKUP(B205,'[1]APR 2022'!$A:$K,11,FALSE)</f>
        <v>45292</v>
      </c>
      <c r="Q205" s="11" t="str">
        <f>VLOOKUP(B205,'[1]APR 2022'!$A:$G,7,FALSE)</f>
        <v>KP04/3</v>
      </c>
      <c r="R205" s="19" t="str">
        <f>VLOOKUP(B205,'[1]APR 2022'!$A:$I,9,FALSE)</f>
        <v>PT Enseval Putera Megatrading</v>
      </c>
    </row>
    <row r="206" spans="1:18" ht="18.75" x14ac:dyDescent="0.3">
      <c r="A206" s="8">
        <v>197</v>
      </c>
      <c r="B206" s="20" t="s">
        <v>602</v>
      </c>
      <c r="C206" s="21" t="s">
        <v>603</v>
      </c>
      <c r="D206" s="22">
        <v>100</v>
      </c>
      <c r="E206" s="17" t="s">
        <v>30</v>
      </c>
      <c r="F206" s="17" t="s">
        <v>1244</v>
      </c>
      <c r="G206" s="11">
        <v>130</v>
      </c>
      <c r="H206" s="29">
        <v>143</v>
      </c>
      <c r="I206" s="13">
        <v>171.6</v>
      </c>
      <c r="J206" s="11">
        <v>200</v>
      </c>
      <c r="K206" s="11">
        <v>200</v>
      </c>
      <c r="L206" s="14">
        <f>VLOOKUP(B206,'[2]LP OBAT DAN BMHP ALL APRIL'!$B:$BC,54,FALSE)</f>
        <v>80</v>
      </c>
      <c r="M206" s="15"/>
      <c r="N206" s="16">
        <f t="shared" si="14"/>
        <v>80</v>
      </c>
      <c r="O206" s="30" t="s">
        <v>604</v>
      </c>
      <c r="P206" s="31">
        <v>44987</v>
      </c>
      <c r="Q206" s="32">
        <v>2801956245</v>
      </c>
      <c r="R206" s="33" t="s">
        <v>258</v>
      </c>
    </row>
    <row r="207" spans="1:18" ht="18.75" x14ac:dyDescent="0.3">
      <c r="A207" s="8">
        <v>198</v>
      </c>
      <c r="B207" s="20" t="s">
        <v>605</v>
      </c>
      <c r="C207" s="21" t="s">
        <v>606</v>
      </c>
      <c r="D207" s="17">
        <v>100</v>
      </c>
      <c r="E207" s="17" t="s">
        <v>30</v>
      </c>
      <c r="F207" s="17" t="s">
        <v>1244</v>
      </c>
      <c r="G207" s="11">
        <f>VLOOKUP(B207,'[3]JAN 2022'!$A:$C,3,FALSE)</f>
        <v>219.99999999999997</v>
      </c>
      <c r="H207" s="24">
        <f>VLOOKUP(B207,'[3]JAN 2022'!$A:$D,4,FALSE)</f>
        <v>242</v>
      </c>
      <c r="I207" s="13">
        <f>VLOOKUP(B207,'[3]JAN 2022'!$A:$E,5,FALSE)</f>
        <v>290.39999999999998</v>
      </c>
      <c r="J207" s="11">
        <f>ROUNDUP(H207,-2)</f>
        <v>300</v>
      </c>
      <c r="K207" s="11">
        <f>ROUNDUP(I207,-2)</f>
        <v>300</v>
      </c>
      <c r="L207" s="14">
        <f>VLOOKUP(B207,'[2]LP OBAT DAN BMHP ALL APRIL'!$B:$BC,54,FALSE)</f>
        <v>213</v>
      </c>
      <c r="M207" s="15"/>
      <c r="N207" s="16">
        <f t="shared" si="14"/>
        <v>213</v>
      </c>
      <c r="O207" s="11" t="str">
        <f>VLOOKUP(B207,'[3]JAN 2022'!$A:$L,12,FALSE)</f>
        <v>046413</v>
      </c>
      <c r="P207" s="18">
        <f>VLOOKUP(B207,'[3]JAN 2022'!$A:$K,11,FALSE)</f>
        <v>45962</v>
      </c>
      <c r="Q207" s="18" t="str">
        <f>VLOOKUP(B207,'[3]JAN 2022'!$A:$G,7,FALSE)</f>
        <v>KP01/03</v>
      </c>
      <c r="R207" s="23" t="str">
        <f>VLOOKUP(B207,'[3]JAN 2022'!$A:$I,9,FALSE)</f>
        <v>PT KUDAMAS JAYA MAKMUR SENTOSA</v>
      </c>
    </row>
    <row r="208" spans="1:18" ht="18.75" x14ac:dyDescent="0.3">
      <c r="A208" s="8">
        <v>199</v>
      </c>
      <c r="B208" s="20" t="s">
        <v>607</v>
      </c>
      <c r="C208" s="21" t="s">
        <v>608</v>
      </c>
      <c r="D208" s="22">
        <v>1</v>
      </c>
      <c r="E208" s="17" t="s">
        <v>27</v>
      </c>
      <c r="F208" s="17" t="s">
        <v>1244</v>
      </c>
      <c r="G208" s="11">
        <v>3250</v>
      </c>
      <c r="H208" s="29">
        <v>3575.0000000000005</v>
      </c>
      <c r="I208" s="13">
        <v>4290</v>
      </c>
      <c r="J208" s="11">
        <v>3600</v>
      </c>
      <c r="K208" s="11">
        <v>4300</v>
      </c>
      <c r="L208" s="14">
        <f>VLOOKUP(B208,'[2]LP OBAT DAN BMHP ALL APRIL'!$B:$BC,54,FALSE)</f>
        <v>3</v>
      </c>
      <c r="M208" s="15"/>
      <c r="N208" s="16">
        <f t="shared" si="14"/>
        <v>3</v>
      </c>
      <c r="O208" s="30" t="s">
        <v>609</v>
      </c>
      <c r="P208" s="31">
        <v>44713</v>
      </c>
      <c r="Q208" s="32">
        <v>2801956245</v>
      </c>
      <c r="R208" s="33" t="s">
        <v>258</v>
      </c>
    </row>
    <row r="209" spans="1:18" ht="18.75" x14ac:dyDescent="0.3">
      <c r="A209" s="8">
        <v>200</v>
      </c>
      <c r="B209" s="20" t="s">
        <v>610</v>
      </c>
      <c r="C209" s="21" t="s">
        <v>611</v>
      </c>
      <c r="D209" s="22">
        <v>1</v>
      </c>
      <c r="E209" s="17" t="s">
        <v>27</v>
      </c>
      <c r="F209" s="17" t="s">
        <v>1244</v>
      </c>
      <c r="G209" s="11">
        <v>3250</v>
      </c>
      <c r="H209" s="29">
        <v>3575.0000000000005</v>
      </c>
      <c r="I209" s="13">
        <v>4290</v>
      </c>
      <c r="J209" s="11">
        <v>3600</v>
      </c>
      <c r="K209" s="11">
        <v>4300</v>
      </c>
      <c r="L209" s="14">
        <f>VLOOKUP(B209,'[2]LP OBAT DAN BMHP ALL APRIL'!$B:$BC,54,FALSE)</f>
        <v>2</v>
      </c>
      <c r="M209" s="15"/>
      <c r="N209" s="16">
        <f t="shared" si="14"/>
        <v>2</v>
      </c>
      <c r="O209" s="30" t="s">
        <v>612</v>
      </c>
      <c r="P209" s="31">
        <v>45078</v>
      </c>
      <c r="Q209" s="32" t="s">
        <v>203</v>
      </c>
      <c r="R209" s="33" t="s">
        <v>56</v>
      </c>
    </row>
    <row r="210" spans="1:18" ht="18.75" x14ac:dyDescent="0.3">
      <c r="A210" s="8">
        <v>201</v>
      </c>
      <c r="B210" s="20" t="s">
        <v>613</v>
      </c>
      <c r="C210" s="21" t="s">
        <v>614</v>
      </c>
      <c r="D210" s="22">
        <v>10</v>
      </c>
      <c r="E210" s="17" t="s">
        <v>27</v>
      </c>
      <c r="F210" s="17" t="s">
        <v>1244</v>
      </c>
      <c r="G210" s="11">
        <v>2772.681818181818</v>
      </c>
      <c r="H210" s="12">
        <v>3049.95</v>
      </c>
      <c r="I210" s="13">
        <v>3659.9399999999996</v>
      </c>
      <c r="J210" s="11">
        <v>3100</v>
      </c>
      <c r="K210" s="11">
        <v>3700</v>
      </c>
      <c r="L210" s="14">
        <f>VLOOKUP(B210,'[2]LP OBAT DAN BMHP ALL APRIL'!$B:$BC,54,FALSE)</f>
        <v>20</v>
      </c>
      <c r="M210" s="15"/>
      <c r="N210" s="16">
        <f t="shared" si="14"/>
        <v>20</v>
      </c>
      <c r="O210" s="17" t="s">
        <v>615</v>
      </c>
      <c r="P210" s="18">
        <v>45170</v>
      </c>
      <c r="Q210" s="11" t="s">
        <v>64</v>
      </c>
      <c r="R210" s="19" t="s">
        <v>65</v>
      </c>
    </row>
    <row r="211" spans="1:18" ht="18.75" x14ac:dyDescent="0.3">
      <c r="A211" s="8">
        <v>202</v>
      </c>
      <c r="B211" s="70" t="s">
        <v>616</v>
      </c>
      <c r="C211" s="38" t="s">
        <v>617</v>
      </c>
      <c r="D211" s="22">
        <v>1</v>
      </c>
      <c r="E211" s="17" t="s">
        <v>53</v>
      </c>
      <c r="F211" s="17" t="s">
        <v>1244</v>
      </c>
      <c r="G211" s="11">
        <f>VLOOKUP(B211,'[1]MAR 2022'!$A:$C,3,FALSE)</f>
        <v>29818.181818181816</v>
      </c>
      <c r="H211" s="12">
        <f>VLOOKUP(B211,'[1]MAR 2022'!$A:$D,4,FALSE)</f>
        <v>32800</v>
      </c>
      <c r="I211" s="13">
        <f>VLOOKUP(B211,'[1]MAR 2022'!$A:$E,5,FALSE)</f>
        <v>39360</v>
      </c>
      <c r="J211" s="11">
        <f t="shared" ref="J211:K214" si="15">ROUNDUP(H211,-2)</f>
        <v>32800</v>
      </c>
      <c r="K211" s="11">
        <f t="shared" si="15"/>
        <v>39400</v>
      </c>
      <c r="L211" s="14">
        <f>VLOOKUP(B211,'[2]LP OBAT DAN BMHP ALL APRIL'!$B:$BC,54,FALSE)</f>
        <v>1</v>
      </c>
      <c r="M211" s="15"/>
      <c r="N211" s="16">
        <f t="shared" si="14"/>
        <v>1</v>
      </c>
      <c r="O211" s="17" t="str">
        <f>VLOOKUP(B211,'[1]MAR 2022'!$A:$L,12,FALSE)</f>
        <v>10308</v>
      </c>
      <c r="P211" s="18">
        <f>VLOOKUP(B211,'[1]MAR 2022'!$A:$K,11,FALSE)</f>
        <v>45352</v>
      </c>
      <c r="Q211" s="11" t="str">
        <f>VLOOKUP(B211,'[1]MAR 2022'!$A:$G,7,FALSE)</f>
        <v>KP03/3</v>
      </c>
      <c r="R211" s="19" t="str">
        <f>VLOOKUP(B211,'[1]MAR 2022'!$A:$I,9,FALSE)</f>
        <v>PT PLANET EXCELENCIA PHARMACY</v>
      </c>
    </row>
    <row r="212" spans="1:18" ht="18.75" x14ac:dyDescent="0.3">
      <c r="A212" s="8">
        <v>203</v>
      </c>
      <c r="B212" s="20" t="s">
        <v>618</v>
      </c>
      <c r="C212" s="21" t="s">
        <v>619</v>
      </c>
      <c r="D212" s="17">
        <v>1</v>
      </c>
      <c r="E212" s="17" t="s">
        <v>53</v>
      </c>
      <c r="F212" s="17" t="s">
        <v>1244</v>
      </c>
      <c r="G212" s="11">
        <f>VLOOKUP(B212,'[3]JAN 2022'!$A:$C,3,FALSE)</f>
        <v>19545</v>
      </c>
      <c r="H212" s="24">
        <f>VLOOKUP(B212,'[3]JAN 2022'!$A:$D,4,FALSE)</f>
        <v>21499.5</v>
      </c>
      <c r="I212" s="13">
        <f>VLOOKUP(B212,'[3]JAN 2022'!$A:$E,5,FALSE)</f>
        <v>25799.399999999998</v>
      </c>
      <c r="J212" s="11">
        <f t="shared" si="15"/>
        <v>21500</v>
      </c>
      <c r="K212" s="11">
        <f t="shared" si="15"/>
        <v>25800</v>
      </c>
      <c r="L212" s="14">
        <f>VLOOKUP(B212,'[2]LP OBAT DAN BMHP ALL APRIL'!$B:$BC,54,FALSE)</f>
        <v>0</v>
      </c>
      <c r="M212" s="15"/>
      <c r="N212" s="16">
        <f t="shared" si="14"/>
        <v>0</v>
      </c>
      <c r="O212" s="11" t="str">
        <f>VLOOKUP(B212,'[3]JAN 2022'!$A:$L,12,FALSE)</f>
        <v>10719</v>
      </c>
      <c r="P212" s="18">
        <f>VLOOKUP(B212,'[3]JAN 2022'!$A:$K,11,FALSE)</f>
        <v>45474</v>
      </c>
      <c r="Q212" s="18" t="str">
        <f>VLOOKUP(B212,'[3]JAN 2022'!$A:$G,7,FALSE)</f>
        <v>KP01/03</v>
      </c>
      <c r="R212" s="23" t="str">
        <f>VLOOKUP(B212,'[3]JAN 2022'!$A:$I,9,FALSE)</f>
        <v>PT KUDAMAS JAYA MAKMUR SENTOSA</v>
      </c>
    </row>
    <row r="213" spans="1:18" ht="18.75" x14ac:dyDescent="0.3">
      <c r="A213" s="8">
        <v>204</v>
      </c>
      <c r="B213" s="20" t="s">
        <v>620</v>
      </c>
      <c r="C213" s="21" t="s">
        <v>621</v>
      </c>
      <c r="D213" s="17">
        <v>1</v>
      </c>
      <c r="E213" s="17" t="s">
        <v>53</v>
      </c>
      <c r="F213" s="17" t="s">
        <v>1244</v>
      </c>
      <c r="G213" s="11">
        <f>VLOOKUP(B213,'[1]APR 2022'!$A:$C,3,FALSE)</f>
        <v>25000</v>
      </c>
      <c r="H213" s="12">
        <f>VLOOKUP(B213,'[1]APR 2022'!$A:$D,4,FALSE)</f>
        <v>27500.000000000004</v>
      </c>
      <c r="I213" s="13">
        <f>VLOOKUP(B213,'[1]APR 2022'!$A:$E,5,FALSE)</f>
        <v>33000</v>
      </c>
      <c r="J213" s="11">
        <f t="shared" si="15"/>
        <v>27500</v>
      </c>
      <c r="K213" s="11">
        <f t="shared" si="15"/>
        <v>33000</v>
      </c>
      <c r="L213" s="14">
        <f>VLOOKUP(B213,'[2]LP OBAT DAN BMHP ALL APRIL'!$B:$BC,54,FALSE)</f>
        <v>3</v>
      </c>
      <c r="M213" s="15"/>
      <c r="N213" s="26">
        <f t="shared" si="14"/>
        <v>3</v>
      </c>
      <c r="O213" s="17" t="str">
        <f>VLOOKUP(B213,'[1]APR 2022'!$A:$L,12,FALSE)</f>
        <v>11001</v>
      </c>
      <c r="P213" s="18">
        <f>VLOOKUP(B213,'[1]APR 2022'!$A:$K,11,FALSE)</f>
        <v>45566</v>
      </c>
      <c r="Q213" s="11" t="str">
        <f>VLOOKUP(B213,'[1]APR 2022'!$A:$G,7,FALSE)</f>
        <v>KP04/2</v>
      </c>
      <c r="R213" s="19" t="str">
        <f>VLOOKUP(B213,'[1]APR 2022'!$A:$I,9,FALSE)</f>
        <v>PT SINGGASANA WITRA SURYAMAS</v>
      </c>
    </row>
    <row r="214" spans="1:18" ht="18.75" x14ac:dyDescent="0.3">
      <c r="A214" s="8">
        <v>205</v>
      </c>
      <c r="B214" s="20" t="s">
        <v>622</v>
      </c>
      <c r="C214" s="21" t="s">
        <v>623</v>
      </c>
      <c r="D214" s="17">
        <v>1</v>
      </c>
      <c r="E214" s="17" t="s">
        <v>53</v>
      </c>
      <c r="F214" s="17" t="s">
        <v>1244</v>
      </c>
      <c r="G214" s="11">
        <f>VLOOKUP(B214,'[1]MEI 2022'!$A:$C,3,FALSE)</f>
        <v>19727.272727272724</v>
      </c>
      <c r="H214" s="24">
        <f>VLOOKUP(B214,'[1]MEI 2022'!$A:$D,4,FALSE)</f>
        <v>21700</v>
      </c>
      <c r="I214" s="13">
        <f>VLOOKUP(B214,'[1]MEI 2022'!$A:$E,5,FALSE)</f>
        <v>26040</v>
      </c>
      <c r="J214" s="11">
        <f t="shared" si="15"/>
        <v>21700</v>
      </c>
      <c r="K214" s="11">
        <f t="shared" si="15"/>
        <v>26100</v>
      </c>
      <c r="L214" s="14"/>
      <c r="M214" s="15">
        <f>VLOOKUP(B214,'[1]MEI 2022'!$A:$B,2,FALSE)</f>
        <v>10</v>
      </c>
      <c r="N214" s="16">
        <f t="shared" si="14"/>
        <v>10</v>
      </c>
      <c r="O214" s="11" t="str">
        <f>VLOOKUP(B214,'[1]MEI 2022'!$A:$L,12,FALSE)</f>
        <v>10929</v>
      </c>
      <c r="P214" s="18">
        <f>VLOOKUP(B214,'[1]MEI 2022'!$A:$K,11,FALSE)</f>
        <v>45536</v>
      </c>
      <c r="Q214" s="18" t="str">
        <f>VLOOKUP(B214,'[1]MEI 2022'!$A:$G,7,FALSE)</f>
        <v>KP05/2</v>
      </c>
      <c r="R214" s="23" t="str">
        <f>VLOOKUP(B214,'[1]MEI 2022'!$A:$I,9,FALSE)</f>
        <v>PT KUDAMAS JAYA MAKMUR SENTOSA</v>
      </c>
    </row>
    <row r="215" spans="1:18" ht="18.75" x14ac:dyDescent="0.3">
      <c r="A215" s="8">
        <v>206</v>
      </c>
      <c r="B215" s="9" t="s">
        <v>624</v>
      </c>
      <c r="C215" s="10" t="s">
        <v>625</v>
      </c>
      <c r="D215" s="8">
        <v>1</v>
      </c>
      <c r="E215" s="8" t="s">
        <v>458</v>
      </c>
      <c r="F215" s="17" t="s">
        <v>1244</v>
      </c>
      <c r="G215" s="19">
        <v>14550</v>
      </c>
      <c r="H215" s="59">
        <v>16005.000000000002</v>
      </c>
      <c r="I215" s="60">
        <v>19206</v>
      </c>
      <c r="J215" s="19">
        <v>16100</v>
      </c>
      <c r="K215" s="19">
        <v>19300</v>
      </c>
      <c r="L215" s="14">
        <f>VLOOKUP(B215,'[2]LP OBAT DAN BMHP ALL APRIL'!$B:$BC,54,FALSE)</f>
        <v>8</v>
      </c>
      <c r="M215" s="15"/>
      <c r="N215" s="61">
        <f t="shared" si="14"/>
        <v>8</v>
      </c>
      <c r="O215" s="8" t="s">
        <v>626</v>
      </c>
      <c r="P215" s="23">
        <v>45108</v>
      </c>
      <c r="Q215" s="19" t="s">
        <v>627</v>
      </c>
      <c r="R215" s="19" t="s">
        <v>100</v>
      </c>
    </row>
    <row r="216" spans="1:18" ht="18.75" x14ac:dyDescent="0.3">
      <c r="A216" s="8">
        <v>207</v>
      </c>
      <c r="B216" s="9" t="s">
        <v>628</v>
      </c>
      <c r="C216" s="10" t="s">
        <v>629</v>
      </c>
      <c r="D216" s="8">
        <v>1</v>
      </c>
      <c r="E216" s="8" t="s">
        <v>458</v>
      </c>
      <c r="F216" s="17" t="s">
        <v>1244</v>
      </c>
      <c r="G216" s="19">
        <v>6818.181818181818</v>
      </c>
      <c r="H216" s="59">
        <v>7500</v>
      </c>
      <c r="I216" s="60">
        <v>9000</v>
      </c>
      <c r="J216" s="19">
        <v>7500</v>
      </c>
      <c r="K216" s="19">
        <v>9000</v>
      </c>
      <c r="L216" s="14">
        <f>VLOOKUP(B216,'[2]LP OBAT DAN BMHP ALL APRIL'!$B:$BC,54,FALSE)</f>
        <v>0</v>
      </c>
      <c r="M216" s="15"/>
      <c r="N216" s="61">
        <f t="shared" si="14"/>
        <v>0</v>
      </c>
      <c r="O216" s="8" t="s">
        <v>630</v>
      </c>
      <c r="P216" s="23">
        <v>46204</v>
      </c>
      <c r="Q216" s="19" t="s">
        <v>418</v>
      </c>
      <c r="R216" s="19" t="s">
        <v>65</v>
      </c>
    </row>
    <row r="217" spans="1:18" ht="18.75" x14ac:dyDescent="0.3">
      <c r="A217" s="8">
        <v>208</v>
      </c>
      <c r="B217" s="9" t="s">
        <v>631</v>
      </c>
      <c r="C217" s="10" t="s">
        <v>632</v>
      </c>
      <c r="D217" s="8">
        <v>1</v>
      </c>
      <c r="E217" s="8" t="s">
        <v>458</v>
      </c>
      <c r="F217" s="17" t="s">
        <v>1244</v>
      </c>
      <c r="G217" s="19">
        <v>6818.181818181818</v>
      </c>
      <c r="H217" s="59">
        <v>7500</v>
      </c>
      <c r="I217" s="60">
        <v>9000</v>
      </c>
      <c r="J217" s="19">
        <v>7500</v>
      </c>
      <c r="K217" s="19">
        <v>9000</v>
      </c>
      <c r="L217" s="14">
        <f>VLOOKUP(B217,'[2]LP OBAT DAN BMHP ALL APRIL'!$B:$BC,54,FALSE)</f>
        <v>16</v>
      </c>
      <c r="M217" s="15"/>
      <c r="N217" s="61">
        <f t="shared" si="14"/>
        <v>16</v>
      </c>
      <c r="O217" s="8" t="s">
        <v>633</v>
      </c>
      <c r="P217" s="23">
        <v>46204</v>
      </c>
      <c r="Q217" s="19" t="s">
        <v>130</v>
      </c>
      <c r="R217" s="19" t="s">
        <v>65</v>
      </c>
    </row>
    <row r="218" spans="1:18" ht="18.75" x14ac:dyDescent="0.3">
      <c r="A218" s="8">
        <v>209</v>
      </c>
      <c r="B218" s="20" t="s">
        <v>634</v>
      </c>
      <c r="C218" s="21" t="s">
        <v>635</v>
      </c>
      <c r="D218" s="22">
        <v>100</v>
      </c>
      <c r="E218" s="17" t="s">
        <v>30</v>
      </c>
      <c r="F218" s="17" t="s">
        <v>1244</v>
      </c>
      <c r="G218" s="11">
        <v>55</v>
      </c>
      <c r="H218" s="29">
        <v>60.500000000000007</v>
      </c>
      <c r="I218" s="13">
        <v>72.600000000000009</v>
      </c>
      <c r="J218" s="11">
        <v>100</v>
      </c>
      <c r="K218" s="11">
        <v>100</v>
      </c>
      <c r="L218" s="14">
        <f>VLOOKUP(B218,'[2]LP OBAT DAN BMHP ALL APRIL'!$B:$BC,54,FALSE)</f>
        <v>665</v>
      </c>
      <c r="M218" s="15"/>
      <c r="N218" s="16">
        <f t="shared" si="14"/>
        <v>665</v>
      </c>
      <c r="O218" s="71" t="s">
        <v>636</v>
      </c>
      <c r="P218" s="31">
        <v>45200</v>
      </c>
      <c r="Q218" s="32" t="s">
        <v>637</v>
      </c>
      <c r="R218" s="33" t="s">
        <v>638</v>
      </c>
    </row>
    <row r="219" spans="1:18" ht="18.75" x14ac:dyDescent="0.3">
      <c r="A219" s="8">
        <v>210</v>
      </c>
      <c r="B219" s="72" t="s">
        <v>639</v>
      </c>
      <c r="C219" s="21" t="s">
        <v>640</v>
      </c>
      <c r="D219" s="22">
        <v>50</v>
      </c>
      <c r="E219" s="17" t="s">
        <v>30</v>
      </c>
      <c r="F219" s="17" t="s">
        <v>1244</v>
      </c>
      <c r="G219" s="11">
        <f>VLOOKUP(B219,'[1]APR 2022'!$A:$C,3,FALSE)</f>
        <v>300</v>
      </c>
      <c r="H219" s="12">
        <f>VLOOKUP(B219,'[1]APR 2022'!$A:$D,4,FALSE)</f>
        <v>330</v>
      </c>
      <c r="I219" s="13">
        <f>VLOOKUP(B219,'[1]APR 2022'!$A:$E,5,FALSE)</f>
        <v>396</v>
      </c>
      <c r="J219" s="11">
        <f t="shared" ref="J219:K221" si="16">ROUNDUP(H219,-2)</f>
        <v>400</v>
      </c>
      <c r="K219" s="11">
        <f t="shared" si="16"/>
        <v>400</v>
      </c>
      <c r="L219" s="14">
        <f>VLOOKUP(B219,'[2]LP OBAT DAN BMHP ALL APRIL'!$B:$BC,54,FALSE)</f>
        <v>62</v>
      </c>
      <c r="M219" s="15"/>
      <c r="N219" s="26">
        <f t="shared" si="14"/>
        <v>62</v>
      </c>
      <c r="O219" s="17" t="str">
        <f>VLOOKUP(B219,'[1]APR 2022'!$A:$L,12,FALSE)</f>
        <v>043413</v>
      </c>
      <c r="P219" s="18">
        <f>VLOOKUP(B219,'[1]APR 2022'!$A:$K,11,FALSE)</f>
        <v>45231</v>
      </c>
      <c r="Q219" s="11" t="str">
        <f>VLOOKUP(B219,'[1]APR 2022'!$A:$G,7,FALSE)</f>
        <v>KP04/2</v>
      </c>
      <c r="R219" s="19" t="str">
        <f>VLOOKUP(B219,'[1]APR 2022'!$A:$I,9,FALSE)</f>
        <v>PT SINGGASANA WITRA SURYAMAS</v>
      </c>
    </row>
    <row r="220" spans="1:18" ht="18.75" x14ac:dyDescent="0.3">
      <c r="A220" s="8">
        <v>211</v>
      </c>
      <c r="B220" s="72" t="s">
        <v>641</v>
      </c>
      <c r="C220" s="21" t="s">
        <v>642</v>
      </c>
      <c r="D220" s="22">
        <v>50</v>
      </c>
      <c r="E220" s="17" t="s">
        <v>30</v>
      </c>
      <c r="F220" s="17" t="s">
        <v>1244</v>
      </c>
      <c r="G220" s="11">
        <f>VLOOKUP(B220,'[1]APR 2022'!$A:$C,3,FALSE)</f>
        <v>300</v>
      </c>
      <c r="H220" s="24">
        <f>VLOOKUP(B220,'[1]APR 2022'!$A:$D,4,FALSE)</f>
        <v>330</v>
      </c>
      <c r="I220" s="13">
        <f>VLOOKUP(B220,'[1]APR 2022'!$A:$E,5,FALSE)</f>
        <v>396</v>
      </c>
      <c r="J220" s="11">
        <f t="shared" si="16"/>
        <v>400</v>
      </c>
      <c r="K220" s="11">
        <f t="shared" si="16"/>
        <v>400</v>
      </c>
      <c r="L220" s="14">
        <f>VLOOKUP(B220,'[2]LP OBAT DAN BMHP ALL APRIL'!$B:$BC,54,FALSE)</f>
        <v>200</v>
      </c>
      <c r="M220" s="15"/>
      <c r="N220" s="16">
        <f t="shared" si="14"/>
        <v>200</v>
      </c>
      <c r="O220" s="11" t="str">
        <f>VLOOKUP(B220,'[1]APR 2022'!$A:$L,12,FALSE)</f>
        <v>043413</v>
      </c>
      <c r="P220" s="18">
        <f>VLOOKUP(B220,'[1]APR 2022'!$A:$K,11,FALSE)</f>
        <v>45231</v>
      </c>
      <c r="Q220" s="18" t="str">
        <f>VLOOKUP(B220,'[1]APR 2022'!$A:$G,7,FALSE)</f>
        <v>KP04/6</v>
      </c>
      <c r="R220" s="23" t="str">
        <f>VLOOKUP(B220,'[1]APR 2022'!$A:$I,9,FALSE)</f>
        <v>PT SINGGASANA WITRA SURYAMAS</v>
      </c>
    </row>
    <row r="221" spans="1:18" ht="18.75" x14ac:dyDescent="0.3">
      <c r="A221" s="8">
        <v>212</v>
      </c>
      <c r="B221" s="72" t="s">
        <v>643</v>
      </c>
      <c r="C221" s="21" t="s">
        <v>644</v>
      </c>
      <c r="D221" s="22">
        <v>50</v>
      </c>
      <c r="E221" s="17" t="s">
        <v>30</v>
      </c>
      <c r="F221" s="17" t="s">
        <v>1244</v>
      </c>
      <c r="G221" s="11">
        <f>VLOOKUP(B221,'[1]MEI 2022'!$A:$C,3,FALSE)</f>
        <v>300</v>
      </c>
      <c r="H221" s="24">
        <f>VLOOKUP(B221,'[1]MEI 2022'!$A:$D,4,FALSE)</f>
        <v>330</v>
      </c>
      <c r="I221" s="13">
        <f>VLOOKUP(B221,'[1]MEI 2022'!$A:$E,5,FALSE)</f>
        <v>396</v>
      </c>
      <c r="J221" s="11">
        <f t="shared" si="16"/>
        <v>400</v>
      </c>
      <c r="K221" s="11">
        <f t="shared" si="16"/>
        <v>400</v>
      </c>
      <c r="L221" s="14"/>
      <c r="M221" s="15">
        <f>VLOOKUP(B221,'[1]MEI 2022'!$A:$B,2,FALSE)</f>
        <v>100</v>
      </c>
      <c r="N221" s="16">
        <f t="shared" si="14"/>
        <v>100</v>
      </c>
      <c r="O221" s="11" t="str">
        <f>VLOOKUP(B221,'[1]MEI 2022'!$A:$L,12,FALSE)</f>
        <v>050413</v>
      </c>
      <c r="P221" s="18">
        <f>VLOOKUP(B221,'[1]MEI 2022'!$A:$K,11,FALSE)</f>
        <v>45261</v>
      </c>
      <c r="Q221" s="18" t="str">
        <f>VLOOKUP(B221,'[1]MEI 2022'!$A:$G,7,FALSE)</f>
        <v>KP05/6</v>
      </c>
      <c r="R221" s="23" t="str">
        <f>VLOOKUP(B221,'[1]MEI 2022'!$A:$I,9,FALSE)</f>
        <v>PT Singgasana Witra Suryamas</v>
      </c>
    </row>
    <row r="222" spans="1:18" ht="18.75" x14ac:dyDescent="0.3">
      <c r="A222" s="8">
        <v>213</v>
      </c>
      <c r="B222" s="72" t="s">
        <v>645</v>
      </c>
      <c r="C222" s="21" t="s">
        <v>646</v>
      </c>
      <c r="D222" s="22">
        <v>50</v>
      </c>
      <c r="E222" s="17" t="s">
        <v>30</v>
      </c>
      <c r="F222" s="17" t="s">
        <v>1244</v>
      </c>
      <c r="G222" s="11">
        <v>366.92</v>
      </c>
      <c r="H222" s="29">
        <v>403.61200000000002</v>
      </c>
      <c r="I222" s="13">
        <v>484.33440000000002</v>
      </c>
      <c r="J222" s="11">
        <v>500</v>
      </c>
      <c r="K222" s="11">
        <v>500</v>
      </c>
      <c r="L222" s="14">
        <f>VLOOKUP(B222,'[2]LP OBAT DAN BMHP ALL APRIL'!$B:$BC,54,FALSE)</f>
        <v>0</v>
      </c>
      <c r="M222" s="15"/>
      <c r="N222" s="16">
        <f t="shared" si="14"/>
        <v>0</v>
      </c>
      <c r="O222" s="30" t="s">
        <v>647</v>
      </c>
      <c r="P222" s="31">
        <v>45458</v>
      </c>
      <c r="Q222" s="32" t="s">
        <v>55</v>
      </c>
      <c r="R222" s="33" t="s">
        <v>56</v>
      </c>
    </row>
    <row r="223" spans="1:18" ht="18.75" x14ac:dyDescent="0.3">
      <c r="A223" s="8">
        <v>214</v>
      </c>
      <c r="B223" s="72" t="s">
        <v>648</v>
      </c>
      <c r="C223" s="21" t="s">
        <v>649</v>
      </c>
      <c r="D223" s="22">
        <v>52</v>
      </c>
      <c r="E223" s="17" t="s">
        <v>30</v>
      </c>
      <c r="F223" s="17" t="s">
        <v>1244</v>
      </c>
      <c r="G223" s="11">
        <f>VLOOKUP(B223,'[1]APR 2022'!$A:$C,3,FALSE)</f>
        <v>279.09090909090907</v>
      </c>
      <c r="H223" s="12">
        <f>VLOOKUP(B223,'[1]APR 2022'!$A:$D,4,FALSE)</f>
        <v>307</v>
      </c>
      <c r="I223" s="13">
        <f>VLOOKUP(B223,'[1]APR 2022'!$A:$E,5,FALSE)</f>
        <v>368.4</v>
      </c>
      <c r="J223" s="11">
        <f>ROUNDUP(H223,-2)</f>
        <v>400</v>
      </c>
      <c r="K223" s="11">
        <f>ROUNDUP(I223,-2)</f>
        <v>400</v>
      </c>
      <c r="L223" s="14">
        <f>VLOOKUP(B223,'[2]LP OBAT DAN BMHP ALL APRIL'!$B:$BC,54,FALSE)</f>
        <v>0</v>
      </c>
      <c r="M223" s="15"/>
      <c r="N223" s="26">
        <f t="shared" si="14"/>
        <v>0</v>
      </c>
      <c r="O223" s="17" t="str">
        <f>VLOOKUP(B223,'[1]APR 2022'!$A:$L,12,FALSE)</f>
        <v xml:space="preserve"> ECG045</v>
      </c>
      <c r="P223" s="18">
        <f>VLOOKUP(B223,'[1]APR 2022'!$A:$K,11,FALSE)</f>
        <v>44743</v>
      </c>
      <c r="Q223" s="11" t="str">
        <f>VLOOKUP(B223,'[1]APR 2022'!$A:$G,7,FALSE)</f>
        <v>KP04/1</v>
      </c>
      <c r="R223" s="19" t="str">
        <f>VLOOKUP(B223,'[1]APR 2022'!$A:$I,9,FALSE)</f>
        <v>APOTEK BUMI MEDIKA GANESA</v>
      </c>
    </row>
    <row r="224" spans="1:18" ht="18.75" x14ac:dyDescent="0.3">
      <c r="A224" s="8">
        <v>215</v>
      </c>
      <c r="B224" s="27" t="s">
        <v>650</v>
      </c>
      <c r="C224" s="28" t="s">
        <v>651</v>
      </c>
      <c r="D224" s="17">
        <v>16</v>
      </c>
      <c r="E224" s="17" t="s">
        <v>16</v>
      </c>
      <c r="F224" s="17" t="s">
        <v>1244</v>
      </c>
      <c r="G224" s="11">
        <f>VLOOKUP(B224,'[1]MEI 2022'!$A:$C,3,FALSE)</f>
        <v>1009.090909090909</v>
      </c>
      <c r="H224" s="24">
        <f>VLOOKUP(B224,'[1]MEI 2022'!$A:$D,4,FALSE)</f>
        <v>1110</v>
      </c>
      <c r="I224" s="13">
        <f>VLOOKUP(B224,'[1]MEI 2022'!$A:$E,5,FALSE)</f>
        <v>1332</v>
      </c>
      <c r="J224" s="11">
        <f>ROUNDUP(H224,-2)</f>
        <v>1200</v>
      </c>
      <c r="K224" s="11">
        <f>ROUNDUP(I224,-2)</f>
        <v>1400</v>
      </c>
      <c r="L224" s="14"/>
      <c r="M224" s="15">
        <f>VLOOKUP(B224,'[1]MEI 2022'!$A:$B,2,FALSE)</f>
        <v>48</v>
      </c>
      <c r="N224" s="16">
        <f t="shared" si="14"/>
        <v>48</v>
      </c>
      <c r="O224" s="11" t="str">
        <f>VLOOKUP(B224,'[1]MEI 2022'!$A:$L,12,FALSE)</f>
        <v>1AI1967</v>
      </c>
      <c r="P224" s="18">
        <f>VLOOKUP(B224,'[1]MEI 2022'!$A:$K,11,FALSE)</f>
        <v>45170</v>
      </c>
      <c r="Q224" s="18" t="str">
        <f>VLOOKUP(B224,'[1]MEI 2022'!$A:$G,7,FALSE)</f>
        <v>KP05/2</v>
      </c>
      <c r="R224" s="23" t="str">
        <f>VLOOKUP(B224,'[1]MEI 2022'!$A:$I,9,FALSE)</f>
        <v>PT KUDAMAS JAYA MAKMUR SENTOSA</v>
      </c>
    </row>
    <row r="225" spans="1:18" ht="18.75" x14ac:dyDescent="0.3">
      <c r="A225" s="8">
        <v>216</v>
      </c>
      <c r="B225" s="27" t="s">
        <v>652</v>
      </c>
      <c r="C225" s="28" t="s">
        <v>653</v>
      </c>
      <c r="D225" s="17">
        <v>16</v>
      </c>
      <c r="E225" s="17" t="s">
        <v>16</v>
      </c>
      <c r="F225" s="17" t="s">
        <v>1244</v>
      </c>
      <c r="G225" s="11">
        <v>999.99999999999989</v>
      </c>
      <c r="H225" s="12">
        <v>1100</v>
      </c>
      <c r="I225" s="13">
        <v>1320</v>
      </c>
      <c r="J225" s="11">
        <v>1100</v>
      </c>
      <c r="K225" s="11">
        <v>1400</v>
      </c>
      <c r="L225" s="14">
        <f>VLOOKUP(B225,'[2]LP OBAT DAN BMHP ALL APRIL'!$B:$BC,54,FALSE)</f>
        <v>1</v>
      </c>
      <c r="M225" s="15"/>
      <c r="N225" s="16">
        <f t="shared" si="14"/>
        <v>1</v>
      </c>
      <c r="O225" s="17" t="s">
        <v>654</v>
      </c>
      <c r="P225" s="18">
        <v>45017</v>
      </c>
      <c r="Q225" s="11" t="s">
        <v>134</v>
      </c>
      <c r="R225" s="19" t="s">
        <v>65</v>
      </c>
    </row>
    <row r="226" spans="1:18" ht="18.75" x14ac:dyDescent="0.3">
      <c r="A226" s="8">
        <v>217</v>
      </c>
      <c r="B226" s="27" t="s">
        <v>655</v>
      </c>
      <c r="C226" s="28" t="s">
        <v>656</v>
      </c>
      <c r="D226" s="17">
        <v>16</v>
      </c>
      <c r="E226" s="17" t="s">
        <v>16</v>
      </c>
      <c r="F226" s="17" t="s">
        <v>1244</v>
      </c>
      <c r="G226" s="11">
        <f>VLOOKUP(B226,'[1]MAR 2022'!$A:$D,3,FALSE)</f>
        <v>936.4204545454545</v>
      </c>
      <c r="H226" s="12">
        <f>VLOOKUP(B226,'[1]MAR 2022'!$A:$D,4,FALSE)</f>
        <v>1030.0625</v>
      </c>
      <c r="I226" s="13">
        <f>VLOOKUP(B226,'[1]MAR 2022'!$A:$E,5,FALSE)</f>
        <v>1236.075</v>
      </c>
      <c r="J226" s="11">
        <f>ROUNDUP(H226,-2)</f>
        <v>1100</v>
      </c>
      <c r="K226" s="11">
        <f>ROUNDUP(I226,-2)</f>
        <v>1300</v>
      </c>
      <c r="L226" s="14">
        <f>VLOOKUP(B226,'[2]LP OBAT DAN BMHP ALL APRIL'!$B:$BC,54,FALSE)</f>
        <v>8</v>
      </c>
      <c r="M226" s="15"/>
      <c r="N226" s="16">
        <f t="shared" si="14"/>
        <v>8</v>
      </c>
      <c r="O226" s="17" t="str">
        <f>VLOOKUP(B226,'[1]MAR 2022'!$A:$L,12,FALSE)</f>
        <v>1AB0031</v>
      </c>
      <c r="P226" s="18">
        <f>VLOOKUP(B226,'[1]MAR 2022'!$A:$K,11,FALSE)</f>
        <v>44958</v>
      </c>
      <c r="Q226" s="11" t="str">
        <f>VLOOKUP(B226,'[1]MAR 2022'!$A:$G,7,FALSE)</f>
        <v>KP03/15</v>
      </c>
      <c r="R226" s="19" t="str">
        <f>VLOOKUP(B226,'[1]MAR 2022'!$A:$I,9,FALSE)</f>
        <v>APOTEK BUMI MEDIKA GANESA</v>
      </c>
    </row>
    <row r="227" spans="1:18" ht="18.75" x14ac:dyDescent="0.3">
      <c r="A227" s="8">
        <v>218</v>
      </c>
      <c r="B227" s="27" t="s">
        <v>657</v>
      </c>
      <c r="C227" s="28" t="s">
        <v>658</v>
      </c>
      <c r="D227" s="22">
        <v>100</v>
      </c>
      <c r="E227" s="17" t="s">
        <v>30</v>
      </c>
      <c r="F227" s="17" t="s">
        <v>1244</v>
      </c>
      <c r="G227" s="11">
        <v>750</v>
      </c>
      <c r="H227" s="12">
        <v>825.00000000000011</v>
      </c>
      <c r="I227" s="13">
        <v>990.00000000000011</v>
      </c>
      <c r="J227" s="11">
        <v>900</v>
      </c>
      <c r="K227" s="11">
        <v>1000</v>
      </c>
      <c r="L227" s="14">
        <f>VLOOKUP(B227,'[2]LP OBAT DAN BMHP ALL APRIL'!$B:$BC,54,FALSE)</f>
        <v>0</v>
      </c>
      <c r="M227" s="15"/>
      <c r="N227" s="16">
        <f t="shared" si="14"/>
        <v>0</v>
      </c>
      <c r="O227" s="17" t="s">
        <v>659</v>
      </c>
      <c r="P227" s="18">
        <v>45108</v>
      </c>
      <c r="Q227" s="11" t="s">
        <v>179</v>
      </c>
      <c r="R227" s="19" t="s">
        <v>22</v>
      </c>
    </row>
    <row r="228" spans="1:18" ht="18.75" x14ac:dyDescent="0.3">
      <c r="A228" s="8">
        <v>219</v>
      </c>
      <c r="B228" s="27" t="s">
        <v>660</v>
      </c>
      <c r="C228" s="28" t="s">
        <v>661</v>
      </c>
      <c r="D228" s="22">
        <v>100</v>
      </c>
      <c r="E228" s="17" t="s">
        <v>30</v>
      </c>
      <c r="F228" s="17" t="s">
        <v>1244</v>
      </c>
      <c r="G228" s="11">
        <f>VLOOKUP(B228,'[1]APR 2022'!$A:$C,3,FALSE)</f>
        <v>825</v>
      </c>
      <c r="H228" s="12">
        <f>VLOOKUP(B228,'[1]APR 2022'!$A:$D,4,FALSE)</f>
        <v>907.50000000000011</v>
      </c>
      <c r="I228" s="13">
        <f>VLOOKUP(B228,'[1]APR 2022'!$A:$E,5,FALSE)</f>
        <v>1089</v>
      </c>
      <c r="J228" s="11">
        <f t="shared" ref="J228:K233" si="17">ROUNDUP(H228,-2)</f>
        <v>1000</v>
      </c>
      <c r="K228" s="11">
        <f t="shared" si="17"/>
        <v>1100</v>
      </c>
      <c r="L228" s="14">
        <f>VLOOKUP(B228,'[2]LP OBAT DAN BMHP ALL APRIL'!$B:$BC,54,FALSE)</f>
        <v>98</v>
      </c>
      <c r="M228" s="15"/>
      <c r="N228" s="26">
        <f t="shared" si="14"/>
        <v>98</v>
      </c>
      <c r="O228" s="17" t="str">
        <f>VLOOKUP(B228,'[1]APR 2022'!$A:$L,12,FALSE)</f>
        <v>KNTLGD16607</v>
      </c>
      <c r="P228" s="18">
        <f>VLOOKUP(B228,'[1]APR 2022'!$A:$K,11,FALSE)</f>
        <v>44927</v>
      </c>
      <c r="Q228" s="11" t="str">
        <f>VLOOKUP(B228,'[1]APR 2022'!$A:$G,7,FALSE)</f>
        <v>KP04/3</v>
      </c>
      <c r="R228" s="19" t="str">
        <f>VLOOKUP(B228,'[1]APR 2022'!$A:$I,9,FALSE)</f>
        <v>PT Enseval Putera Megatrading</v>
      </c>
    </row>
    <row r="229" spans="1:18" ht="18.75" x14ac:dyDescent="0.3">
      <c r="A229" s="8">
        <v>220</v>
      </c>
      <c r="B229" s="27" t="s">
        <v>662</v>
      </c>
      <c r="C229" s="28" t="s">
        <v>663</v>
      </c>
      <c r="D229" s="17">
        <v>20</v>
      </c>
      <c r="E229" s="17" t="s">
        <v>664</v>
      </c>
      <c r="F229" s="17" t="s">
        <v>1244</v>
      </c>
      <c r="G229" s="11">
        <f>VLOOKUP(B229,'[1]APR 2022'!$A:$C,3,FALSE)</f>
        <v>11777.395</v>
      </c>
      <c r="H229" s="12">
        <f>VLOOKUP(B229,'[1]APR 2022'!$A:$D,4,FALSE)</f>
        <v>12955.134500000002</v>
      </c>
      <c r="I229" s="13">
        <f>VLOOKUP(B229,'[1]APR 2022'!$A:$E,5,FALSE)</f>
        <v>15546.161400000001</v>
      </c>
      <c r="J229" s="11">
        <f t="shared" si="17"/>
        <v>13000</v>
      </c>
      <c r="K229" s="11">
        <f t="shared" si="17"/>
        <v>15600</v>
      </c>
      <c r="L229" s="14">
        <f>VLOOKUP(B229,'[2]LP OBAT DAN BMHP ALL APRIL'!$B:$BC,54,FALSE)</f>
        <v>20</v>
      </c>
      <c r="M229" s="15"/>
      <c r="N229" s="26">
        <f t="shared" si="14"/>
        <v>20</v>
      </c>
      <c r="O229" s="17" t="str">
        <f>VLOOKUP(B229,'[1]APR 2022'!$A:$L,12,FALSE)</f>
        <v>1307D14307</v>
      </c>
      <c r="P229" s="18">
        <f>VLOOKUP(B229,'[1]APR 2022'!$A:$K,11,FALSE)</f>
        <v>45233</v>
      </c>
      <c r="Q229" s="11" t="str">
        <f>VLOOKUP(B229,'[1]APR 2022'!$A:$G,7,FALSE)</f>
        <v>KP04/3</v>
      </c>
      <c r="R229" s="19" t="str">
        <f>VLOOKUP(B229,'[1]APR 2022'!$A:$I,9,FALSE)</f>
        <v>PT Enseval Putera Megatrading</v>
      </c>
    </row>
    <row r="230" spans="1:18" ht="18.75" x14ac:dyDescent="0.3">
      <c r="A230" s="8">
        <v>221</v>
      </c>
      <c r="B230" s="27" t="s">
        <v>665</v>
      </c>
      <c r="C230" s="28" t="s">
        <v>666</v>
      </c>
      <c r="D230" s="17">
        <v>250</v>
      </c>
      <c r="E230" s="17" t="s">
        <v>30</v>
      </c>
      <c r="F230" s="17" t="s">
        <v>1244</v>
      </c>
      <c r="G230" s="11">
        <f>VLOOKUP(B230,'[1]MAR 2022'!$A:$C,3,FALSE)</f>
        <v>3238.5439999999999</v>
      </c>
      <c r="H230" s="24">
        <f>VLOOKUP(B230,'[1]MAR 2022'!$A:$D,4,FALSE)</f>
        <v>3562.3984</v>
      </c>
      <c r="I230" s="13">
        <f>VLOOKUP(B230,'[1]MAR 2022'!$A:$E,5,FALSE)</f>
        <v>4274.8780799999995</v>
      </c>
      <c r="J230" s="11">
        <f t="shared" si="17"/>
        <v>3600</v>
      </c>
      <c r="K230" s="11">
        <f t="shared" si="17"/>
        <v>4300</v>
      </c>
      <c r="L230" s="14">
        <f>VLOOKUP(B230,'[2]LP OBAT DAN BMHP ALL APRIL'!$B:$BC,54,FALSE)</f>
        <v>20</v>
      </c>
      <c r="M230" s="15"/>
      <c r="N230" s="16">
        <f t="shared" si="14"/>
        <v>20</v>
      </c>
      <c r="O230" s="17" t="s">
        <v>667</v>
      </c>
      <c r="P230" s="18">
        <v>45383</v>
      </c>
      <c r="Q230" s="11" t="s">
        <v>668</v>
      </c>
      <c r="R230" s="19" t="s">
        <v>175</v>
      </c>
    </row>
    <row r="231" spans="1:18" ht="18.75" x14ac:dyDescent="0.3">
      <c r="A231" s="8">
        <v>222</v>
      </c>
      <c r="B231" s="27" t="s">
        <v>669</v>
      </c>
      <c r="C231" s="28" t="s">
        <v>670</v>
      </c>
      <c r="D231" s="17">
        <v>250</v>
      </c>
      <c r="E231" s="17" t="s">
        <v>30</v>
      </c>
      <c r="F231" s="17" t="s">
        <v>1244</v>
      </c>
      <c r="G231" s="11">
        <f>VLOOKUP(B231,'[1]APR 2022'!$A:$C,3,FALSE)</f>
        <v>3173.7731200000003</v>
      </c>
      <c r="H231" s="12">
        <f>VLOOKUP(B231,'[1]APR 2022'!$A:$D,4,FALSE)</f>
        <v>3491.1504320000008</v>
      </c>
      <c r="I231" s="13">
        <f>VLOOKUP(B231,'[1]APR 2022'!$A:$E,5,FALSE)</f>
        <v>4189.3805184000012</v>
      </c>
      <c r="J231" s="11">
        <f t="shared" si="17"/>
        <v>3500</v>
      </c>
      <c r="K231" s="11">
        <f t="shared" si="17"/>
        <v>4200</v>
      </c>
      <c r="L231" s="14">
        <f>VLOOKUP(B231,'[2]LP OBAT DAN BMHP ALL APRIL'!$B:$BC,54,FALSE)</f>
        <v>0</v>
      </c>
      <c r="M231" s="15"/>
      <c r="N231" s="26">
        <f t="shared" si="14"/>
        <v>0</v>
      </c>
      <c r="O231" s="17" t="str">
        <f>VLOOKUP(B231,'[1]APR 2022'!$A:$L,12,FALSE)</f>
        <v>D1387963</v>
      </c>
      <c r="P231" s="18">
        <f>VLOOKUP(B231,'[1]APR 2022'!$A:$K,11,FALSE)</f>
        <v>45425</v>
      </c>
      <c r="Q231" s="11" t="str">
        <f>VLOOKUP(B231,'[1]APR 2022'!$A:$G,7,FALSE)</f>
        <v>KP04/3</v>
      </c>
      <c r="R231" s="19" t="str">
        <f>VLOOKUP(B231,'[1]APR 2022'!$A:$I,9,FALSE)</f>
        <v>PT Enseval Putera Megatrading</v>
      </c>
    </row>
    <row r="232" spans="1:18" ht="18.75" x14ac:dyDescent="0.3">
      <c r="A232" s="8">
        <v>223</v>
      </c>
      <c r="B232" s="27" t="s">
        <v>671</v>
      </c>
      <c r="C232" s="28" t="s">
        <v>672</v>
      </c>
      <c r="D232" s="17">
        <v>50</v>
      </c>
      <c r="E232" s="17" t="s">
        <v>30</v>
      </c>
      <c r="F232" s="17" t="s">
        <v>1244</v>
      </c>
      <c r="G232" s="11">
        <f>VLOOKUP(B232,'[1]APR 2022'!$A:$C,3,FALSE)</f>
        <v>3267.6181818181817</v>
      </c>
      <c r="H232" s="24">
        <f>VLOOKUP(B232,'[1]APR 2022'!$A:$D,4,FALSE)</f>
        <v>3594.38</v>
      </c>
      <c r="I232" s="13">
        <f>VLOOKUP(B232,'[1]APR 2022'!$A:$E,5,FALSE)</f>
        <v>4313.2560000000003</v>
      </c>
      <c r="J232" s="11">
        <f t="shared" si="17"/>
        <v>3600</v>
      </c>
      <c r="K232" s="11">
        <f t="shared" si="17"/>
        <v>4400</v>
      </c>
      <c r="L232" s="14">
        <f>VLOOKUP(B232,'[2]LP OBAT DAN BMHP ALL APRIL'!$B:$BC,54,FALSE)</f>
        <v>135</v>
      </c>
      <c r="M232" s="15"/>
      <c r="N232" s="16">
        <f t="shared" si="14"/>
        <v>135</v>
      </c>
      <c r="O232" s="11" t="str">
        <f>VLOOKUP(B232,'[1]APR 2022'!$A:$L,12,FALSE)</f>
        <v>E0037998</v>
      </c>
      <c r="P232" s="18">
        <f>VLOOKUP(B232,'[1]APR 2022'!$A:$K,11,FALSE)</f>
        <v>45444</v>
      </c>
      <c r="Q232" s="18" t="str">
        <f>VLOOKUP(B232,'[1]APR 2022'!$A:$G,7,FALSE)</f>
        <v>KP04/9</v>
      </c>
      <c r="R232" s="23" t="str">
        <f>VLOOKUP(B232,'[1]APR 2022'!$A:$I,9,FALSE)</f>
        <v>PT KUDAMAS JAYA MAKMUR SENTOSA</v>
      </c>
    </row>
    <row r="233" spans="1:18" ht="18.75" x14ac:dyDescent="0.3">
      <c r="A233" s="8">
        <v>224</v>
      </c>
      <c r="B233" s="27" t="s">
        <v>673</v>
      </c>
      <c r="C233" s="28" t="s">
        <v>674</v>
      </c>
      <c r="D233" s="17">
        <v>350</v>
      </c>
      <c r="E233" s="17" t="s">
        <v>30</v>
      </c>
      <c r="F233" s="17" t="s">
        <v>1244</v>
      </c>
      <c r="G233" s="11">
        <f>VLOOKUP(B233,'[1]MEI 2022'!$A:$C,3,FALSE)</f>
        <v>3302.480519480519</v>
      </c>
      <c r="H233" s="24">
        <f>VLOOKUP(B233,'[1]MEI 2022'!$A:$D,4,FALSE)</f>
        <v>3632.7285714285713</v>
      </c>
      <c r="I233" s="13">
        <f>VLOOKUP(B233,'[1]MEI 2022'!$A:$E,5,FALSE)</f>
        <v>4359.2742857142857</v>
      </c>
      <c r="J233" s="11">
        <f t="shared" si="17"/>
        <v>3700</v>
      </c>
      <c r="K233" s="11">
        <f t="shared" si="17"/>
        <v>4400</v>
      </c>
      <c r="L233" s="14"/>
      <c r="M233" s="15">
        <f>VLOOKUP(B233,'[1]MEI 2022'!$A:$B,2,FALSE)</f>
        <v>350</v>
      </c>
      <c r="N233" s="16">
        <f t="shared" si="14"/>
        <v>350</v>
      </c>
      <c r="O233" s="11" t="str">
        <f>VLOOKUP(B233,'[1]MEI 2022'!$A:$L,12,FALSE)</f>
        <v>E0193028</v>
      </c>
      <c r="P233" s="18">
        <f>VLOOKUP(B233,'[1]MEI 2022'!$A:$K,11,FALSE)</f>
        <v>45474</v>
      </c>
      <c r="Q233" s="18" t="str">
        <f>VLOOKUP(B233,'[1]MEI 2022'!$A:$G,7,FALSE)</f>
        <v>KP05/2</v>
      </c>
      <c r="R233" s="23" t="str">
        <f>VLOOKUP(B233,'[1]MEI 2022'!$A:$I,9,FALSE)</f>
        <v>PT KUDAMAS JAYA MAKMUR SENTOSA</v>
      </c>
    </row>
    <row r="234" spans="1:18" ht="18.75" x14ac:dyDescent="0.3">
      <c r="A234" s="8">
        <v>225</v>
      </c>
      <c r="B234" s="20" t="s">
        <v>675</v>
      </c>
      <c r="C234" s="21" t="s">
        <v>676</v>
      </c>
      <c r="D234" s="22">
        <v>100</v>
      </c>
      <c r="E234" s="17" t="s">
        <v>30</v>
      </c>
      <c r="F234" s="17" t="s">
        <v>1244</v>
      </c>
      <c r="G234" s="11">
        <v>499.99999999999994</v>
      </c>
      <c r="H234" s="12">
        <v>550</v>
      </c>
      <c r="I234" s="13">
        <v>660</v>
      </c>
      <c r="J234" s="11">
        <v>600</v>
      </c>
      <c r="K234" s="11">
        <v>700</v>
      </c>
      <c r="L234" s="14">
        <f>VLOOKUP(B234,'[2]LP OBAT DAN BMHP ALL APRIL'!$B:$BC,54,FALSE)</f>
        <v>0</v>
      </c>
      <c r="M234" s="15"/>
      <c r="N234" s="16">
        <f t="shared" si="14"/>
        <v>0</v>
      </c>
      <c r="O234" s="17" t="s">
        <v>677</v>
      </c>
      <c r="P234" s="18">
        <v>45536</v>
      </c>
      <c r="Q234" s="11" t="s">
        <v>134</v>
      </c>
      <c r="R234" s="19" t="s">
        <v>65</v>
      </c>
    </row>
    <row r="235" spans="1:18" ht="18.75" x14ac:dyDescent="0.3">
      <c r="A235" s="8">
        <v>226</v>
      </c>
      <c r="B235" s="20" t="s">
        <v>678</v>
      </c>
      <c r="C235" s="21" t="s">
        <v>679</v>
      </c>
      <c r="D235" s="22">
        <v>1</v>
      </c>
      <c r="E235" s="17" t="s">
        <v>53</v>
      </c>
      <c r="F235" s="17" t="s">
        <v>1244</v>
      </c>
      <c r="G235" s="11">
        <f>VLOOKUP(B235,'[1]APR 2022'!$A:$C,3,FALSE)</f>
        <v>17338.181818181816</v>
      </c>
      <c r="H235" s="24">
        <f>VLOOKUP(B235,'[1]APR 2022'!$A:$D,4,FALSE)</f>
        <v>19072</v>
      </c>
      <c r="I235" s="13">
        <f>VLOOKUP(B235,'[1]APR 2022'!$A:$E,5,FALSE)</f>
        <v>22886.399999999998</v>
      </c>
      <c r="J235" s="11">
        <f t="shared" ref="J235:K241" si="18">ROUNDUP(H235,-2)</f>
        <v>19100</v>
      </c>
      <c r="K235" s="11">
        <f t="shared" si="18"/>
        <v>22900</v>
      </c>
      <c r="L235" s="14">
        <f>VLOOKUP(B235,'[2]LP OBAT DAN BMHP ALL APRIL'!$B:$BC,54,FALSE)</f>
        <v>10</v>
      </c>
      <c r="M235" s="15"/>
      <c r="N235" s="16">
        <f t="shared" si="14"/>
        <v>10</v>
      </c>
      <c r="O235" s="11" t="str">
        <f>VLOOKUP(B235,'[1]APR 2022'!$A:$L,12,FALSE)</f>
        <v>AD007A22</v>
      </c>
      <c r="P235" s="18">
        <f>VLOOKUP(B235,'[1]APR 2022'!$A:$K,11,FALSE)</f>
        <v>45292</v>
      </c>
      <c r="Q235" s="18" t="str">
        <f>VLOOKUP(B235,'[1]APR 2022'!$A:$G,7,FALSE)</f>
        <v>KP04/4</v>
      </c>
      <c r="R235" s="23" t="str">
        <f>VLOOKUP(B235,'[1]APR 2022'!$A:$I,9,FALSE)</f>
        <v>PT KUDAMAS JAYA MAKMUR SENTOSA</v>
      </c>
    </row>
    <row r="236" spans="1:18" ht="18.75" x14ac:dyDescent="0.3">
      <c r="A236" s="8">
        <v>227</v>
      </c>
      <c r="B236" s="20" t="s">
        <v>680</v>
      </c>
      <c r="C236" s="21" t="s">
        <v>681</v>
      </c>
      <c r="D236" s="22">
        <v>1</v>
      </c>
      <c r="E236" s="17" t="s">
        <v>53</v>
      </c>
      <c r="F236" s="17" t="s">
        <v>1244</v>
      </c>
      <c r="G236" s="11">
        <f>VLOOKUP(B236,'[1]MAR 2022'!$A:$D,3,FALSE)</f>
        <v>11931.81818181818</v>
      </c>
      <c r="H236" s="12">
        <f>VLOOKUP(B236,'[1]MAR 2022'!$A:$D,4,FALSE)</f>
        <v>13125</v>
      </c>
      <c r="I236" s="13">
        <f>VLOOKUP(B236,'[1]MAR 2022'!$A:$E,5,FALSE)</f>
        <v>15750</v>
      </c>
      <c r="J236" s="11">
        <f t="shared" si="18"/>
        <v>13200</v>
      </c>
      <c r="K236" s="11">
        <f t="shared" si="18"/>
        <v>15800</v>
      </c>
      <c r="L236" s="14">
        <f>VLOOKUP(B236,'[2]LP OBAT DAN BMHP ALL APRIL'!$B:$BC,54,FALSE)</f>
        <v>0</v>
      </c>
      <c r="M236" s="15"/>
      <c r="N236" s="16">
        <f t="shared" si="14"/>
        <v>0</v>
      </c>
      <c r="O236" s="17" t="str">
        <f>VLOOKUP(B236,'[1]MAR 2022'!$A:$L,12,FALSE)</f>
        <v>AD002K21</v>
      </c>
      <c r="P236" s="18">
        <f>VLOOKUP(B236,'[1]MAR 2022'!$A:$K,11,FALSE)</f>
        <v>45231</v>
      </c>
      <c r="Q236" s="11" t="str">
        <f>VLOOKUP(B236,'[1]MAR 2022'!$A:$G,7,FALSE)</f>
        <v>KP03/14</v>
      </c>
      <c r="R236" s="19" t="str">
        <f>VLOOKUP(B236,'[1]MAR 2022'!$A:$I,9,FALSE)</f>
        <v>PT KUDAMAS JAYA MAKMUR SENTOSA</v>
      </c>
    </row>
    <row r="237" spans="1:18" ht="18.75" x14ac:dyDescent="0.3">
      <c r="A237" s="8">
        <v>228</v>
      </c>
      <c r="B237" s="20" t="s">
        <v>682</v>
      </c>
      <c r="C237" s="21" t="s">
        <v>683</v>
      </c>
      <c r="D237" s="22">
        <v>1</v>
      </c>
      <c r="E237" s="17" t="s">
        <v>53</v>
      </c>
      <c r="F237" s="17" t="s">
        <v>1244</v>
      </c>
      <c r="G237" s="11">
        <f>VLOOKUP(B237,'[1]MAR 2022'!$A:$D,3,FALSE)</f>
        <v>11931.81818181818</v>
      </c>
      <c r="H237" s="12">
        <f>VLOOKUP(B237,'[1]MAR 2022'!$A:$D,4,FALSE)</f>
        <v>13125</v>
      </c>
      <c r="I237" s="13">
        <f>VLOOKUP(B237,'[1]MAR 2022'!$A:$E,5,FALSE)</f>
        <v>15750</v>
      </c>
      <c r="J237" s="11">
        <f t="shared" si="18"/>
        <v>13200</v>
      </c>
      <c r="K237" s="11">
        <f t="shared" si="18"/>
        <v>15800</v>
      </c>
      <c r="L237" s="14">
        <f>VLOOKUP(B237,'[2]LP OBAT DAN BMHP ALL APRIL'!$B:$BC,54,FALSE)</f>
        <v>8</v>
      </c>
      <c r="M237" s="15"/>
      <c r="N237" s="16">
        <f t="shared" si="14"/>
        <v>8</v>
      </c>
      <c r="O237" s="17" t="str">
        <f>VLOOKUP(B237,'[1]MAR 2022'!$A:$L,12,FALSE)</f>
        <v>AD013B22</v>
      </c>
      <c r="P237" s="18">
        <f>VLOOKUP(B237,'[1]MAR 2022'!$A:$K,11,FALSE)</f>
        <v>45323</v>
      </c>
      <c r="Q237" s="11" t="str">
        <f>VLOOKUP(B237,'[1]MAR 2022'!$A:$G,7,FALSE)</f>
        <v>KP03/14</v>
      </c>
      <c r="R237" s="19" t="str">
        <f>VLOOKUP(B237,'[1]MAR 2022'!$A:$I,9,FALSE)</f>
        <v>PT KUDAMAS JAYA MAKMUR SENTOSA</v>
      </c>
    </row>
    <row r="238" spans="1:18" ht="18.75" x14ac:dyDescent="0.3">
      <c r="A238" s="8">
        <v>229</v>
      </c>
      <c r="B238" s="37" t="s">
        <v>684</v>
      </c>
      <c r="C238" s="38" t="s">
        <v>685</v>
      </c>
      <c r="D238" s="22">
        <v>1</v>
      </c>
      <c r="E238" s="17" t="s">
        <v>686</v>
      </c>
      <c r="F238" s="17" t="s">
        <v>1244</v>
      </c>
      <c r="G238" s="11">
        <f>VLOOKUP(B238,'[1]APR 2022'!$A:$D,3,FALSE)</f>
        <v>13759.999999999998</v>
      </c>
      <c r="H238" s="24">
        <f>VLOOKUP(B238,'[1]APR 2022'!$A:$D,4,FALSE)</f>
        <v>15136</v>
      </c>
      <c r="I238" s="13">
        <f>VLOOKUP(B238,'[1]APR 2022'!$A:$E,5,FALSE)</f>
        <v>18163.2</v>
      </c>
      <c r="J238" s="11">
        <f t="shared" si="18"/>
        <v>15200</v>
      </c>
      <c r="K238" s="11">
        <f t="shared" si="18"/>
        <v>18200</v>
      </c>
      <c r="L238" s="14">
        <v>3</v>
      </c>
      <c r="M238" s="15"/>
      <c r="N238" s="16">
        <f t="shared" si="14"/>
        <v>3</v>
      </c>
      <c r="O238" s="11" t="str">
        <f>VLOOKUP(B238,'[1]APR 2022'!$A:$L,12,FALSE)</f>
        <v>PSN73750</v>
      </c>
      <c r="P238" s="18">
        <f>VLOOKUP(B238,'[1]APR 2022'!$A:$K,11,FALSE)</f>
        <v>45992</v>
      </c>
      <c r="Q238" s="18" t="str">
        <f>VLOOKUP(B238,'[1]APR 2022'!$A:$G,7,FALSE)</f>
        <v>KP04/4</v>
      </c>
      <c r="R238" s="23" t="str">
        <f>VLOOKUP(B238,'[1]APR 2022'!$A:$I,9,FALSE)</f>
        <v>PT KUDAMAS JAYA MAKMUR SENTOSA</v>
      </c>
    </row>
    <row r="239" spans="1:18" ht="18.75" x14ac:dyDescent="0.3">
      <c r="A239" s="8">
        <v>230</v>
      </c>
      <c r="B239" s="37" t="s">
        <v>687</v>
      </c>
      <c r="C239" s="69" t="s">
        <v>688</v>
      </c>
      <c r="D239" s="22">
        <v>100</v>
      </c>
      <c r="E239" s="17" t="s">
        <v>30</v>
      </c>
      <c r="F239" s="17" t="s">
        <v>1244</v>
      </c>
      <c r="G239" s="11">
        <f>VLOOKUP(B239,'[1]MAR 2022'!$A:$C,3,FALSE)</f>
        <v>214.89105454545458</v>
      </c>
      <c r="H239" s="12">
        <f>VLOOKUP(B239,'[1]MAR 2022'!$A:$D,4,FALSE)</f>
        <v>236.38016000000005</v>
      </c>
      <c r="I239" s="13">
        <f>VLOOKUP(B239,'[1]MAR 2022'!$A:$E,5,FALSE)</f>
        <v>283.65619200000003</v>
      </c>
      <c r="J239" s="11">
        <f t="shared" si="18"/>
        <v>300</v>
      </c>
      <c r="K239" s="11">
        <f t="shared" si="18"/>
        <v>300</v>
      </c>
      <c r="L239" s="14">
        <f>VLOOKUP(B239,'[2]LP OBAT DAN BMHP ALL APRIL'!$B:$BC,54,FALSE)</f>
        <v>50</v>
      </c>
      <c r="M239" s="15"/>
      <c r="N239" s="16">
        <f t="shared" si="14"/>
        <v>50</v>
      </c>
      <c r="O239" s="17" t="str">
        <f>VLOOKUP(B239,'[1]MAR 2022'!$A:$L,12,FALSE)</f>
        <v xml:space="preserve"> 220206280</v>
      </c>
      <c r="P239" s="18">
        <f>VLOOKUP(B239,'[1]MAR 2022'!$A:$K,11,FALSE)</f>
        <v>45323</v>
      </c>
      <c r="Q239" s="11" t="str">
        <f>VLOOKUP(B239,'[1]MAR 2022'!$A:$G,7,FALSE)</f>
        <v>KP03/3</v>
      </c>
      <c r="R239" s="19" t="str">
        <f>VLOOKUP(B239,'[1]MAR 2022'!$A:$I,9,FALSE)</f>
        <v>PT PLANET EXCELENCIA PHARMACY</v>
      </c>
    </row>
    <row r="240" spans="1:18" ht="18.75" x14ac:dyDescent="0.3">
      <c r="A240" s="8">
        <v>231</v>
      </c>
      <c r="B240" s="37" t="s">
        <v>689</v>
      </c>
      <c r="C240" s="69" t="s">
        <v>690</v>
      </c>
      <c r="D240" s="22">
        <v>100</v>
      </c>
      <c r="E240" s="17" t="s">
        <v>30</v>
      </c>
      <c r="F240" s="17" t="s">
        <v>1244</v>
      </c>
      <c r="G240" s="11">
        <f>VLOOKUP(B240,'[1]APR 2022'!$A:$C,3,FALSE)</f>
        <v>371.2</v>
      </c>
      <c r="H240" s="24">
        <f>VLOOKUP(B240,'[1]APR 2022'!$A:$D,4,FALSE)</f>
        <v>408.32</v>
      </c>
      <c r="I240" s="13">
        <f>VLOOKUP(B240,'[1]APR 2022'!$A:$E,5,FALSE)</f>
        <v>489.98399999999998</v>
      </c>
      <c r="J240" s="11">
        <f t="shared" si="18"/>
        <v>500</v>
      </c>
      <c r="K240" s="11">
        <f t="shared" si="18"/>
        <v>500</v>
      </c>
      <c r="L240" s="14">
        <f>VLOOKUP(B240,'[2]LP OBAT DAN BMHP ALL APRIL'!$B:$BC,54,FALSE)</f>
        <v>185</v>
      </c>
      <c r="M240" s="15"/>
      <c r="N240" s="16">
        <f t="shared" si="14"/>
        <v>185</v>
      </c>
      <c r="O240" s="11" t="str">
        <f>VLOOKUP(B240,'[1]APR 2022'!$A:$L,12,FALSE)</f>
        <v>2201038</v>
      </c>
      <c r="P240" s="18">
        <f>VLOOKUP(B240,'[1]APR 2022'!$A:$K,11,FALSE)</f>
        <v>45292</v>
      </c>
      <c r="Q240" s="18" t="str">
        <f>VLOOKUP(B240,'[1]APR 2022'!$A:$G,7,FALSE)</f>
        <v>KP04/5</v>
      </c>
      <c r="R240" s="23" t="str">
        <f>VLOOKUP(B240,'[1]APR 2022'!$A:$I,9,FALSE)</f>
        <v>PT PENTA VALENT</v>
      </c>
    </row>
    <row r="241" spans="1:18" ht="18.75" x14ac:dyDescent="0.3">
      <c r="A241" s="8">
        <v>232</v>
      </c>
      <c r="B241" s="37" t="s">
        <v>691</v>
      </c>
      <c r="C241" s="69" t="s">
        <v>692</v>
      </c>
      <c r="D241" s="22">
        <v>30</v>
      </c>
      <c r="E241" s="17" t="s">
        <v>30</v>
      </c>
      <c r="F241" s="17" t="s">
        <v>1244</v>
      </c>
      <c r="G241" s="11">
        <f>VLOOKUP(B241,'[1]MEI 2022'!$A:$C,3,FALSE)</f>
        <v>336.36363636363632</v>
      </c>
      <c r="H241" s="24">
        <f>VLOOKUP(B241,'[1]MEI 2022'!$A:$D,4,FALSE)</f>
        <v>370</v>
      </c>
      <c r="I241" s="13">
        <f>VLOOKUP(B241,'[1]MEI 2022'!$A:$E,5,FALSE)</f>
        <v>444</v>
      </c>
      <c r="J241" s="11">
        <f t="shared" si="18"/>
        <v>400</v>
      </c>
      <c r="K241" s="11">
        <f t="shared" si="18"/>
        <v>500</v>
      </c>
      <c r="L241" s="14"/>
      <c r="M241" s="15">
        <f>VLOOKUP(B241,'[1]MEI 2022'!$A:$B,2,FALSE)</f>
        <v>510</v>
      </c>
      <c r="N241" s="16">
        <f t="shared" si="14"/>
        <v>510</v>
      </c>
      <c r="O241" s="11" t="str">
        <f>VLOOKUP(B241,'[1]MEI 2022'!$A:$L,12,FALSE)</f>
        <v>20223</v>
      </c>
      <c r="P241" s="18">
        <f>VLOOKUP(B241,'[1]MEI 2022'!$A:$K,11,FALSE)</f>
        <v>46082</v>
      </c>
      <c r="Q241" s="18" t="str">
        <f>VLOOKUP(B241,'[1]MEI 2022'!$A:$G,7,FALSE)</f>
        <v>KP05/2</v>
      </c>
      <c r="R241" s="23" t="str">
        <f>VLOOKUP(B241,'[1]MEI 2022'!$A:$I,9,FALSE)</f>
        <v>PT KUDAMAS JAYA MAKMUR SENTOSA</v>
      </c>
    </row>
    <row r="242" spans="1:18" ht="18.75" x14ac:dyDescent="0.3">
      <c r="A242" s="8">
        <v>233</v>
      </c>
      <c r="B242" s="37" t="s">
        <v>693</v>
      </c>
      <c r="C242" s="38" t="s">
        <v>694</v>
      </c>
      <c r="D242" s="22">
        <v>5</v>
      </c>
      <c r="E242" s="17" t="s">
        <v>348</v>
      </c>
      <c r="F242" s="17" t="s">
        <v>1244</v>
      </c>
      <c r="G242" s="11">
        <v>5000</v>
      </c>
      <c r="H242" s="12">
        <v>5500</v>
      </c>
      <c r="I242" s="13">
        <v>6600</v>
      </c>
      <c r="J242" s="11">
        <v>5500</v>
      </c>
      <c r="K242" s="11">
        <v>6600</v>
      </c>
      <c r="L242" s="14">
        <f>VLOOKUP(B242,'[2]LP OBAT DAN BMHP ALL APRIL'!$B:$BC,54,FALSE)</f>
        <v>3</v>
      </c>
      <c r="M242" s="15"/>
      <c r="N242" s="16">
        <f t="shared" si="14"/>
        <v>3</v>
      </c>
      <c r="O242" s="17" t="s">
        <v>695</v>
      </c>
      <c r="P242" s="18"/>
      <c r="Q242" s="11" t="s">
        <v>551</v>
      </c>
      <c r="R242" s="19" t="s">
        <v>22</v>
      </c>
    </row>
    <row r="243" spans="1:18" ht="18.75" x14ac:dyDescent="0.3">
      <c r="A243" s="8">
        <v>234</v>
      </c>
      <c r="B243" s="20" t="s">
        <v>696</v>
      </c>
      <c r="C243" s="21" t="s">
        <v>697</v>
      </c>
      <c r="D243" s="22">
        <v>100</v>
      </c>
      <c r="E243" s="17" t="s">
        <v>698</v>
      </c>
      <c r="F243" s="17" t="s">
        <v>1246</v>
      </c>
      <c r="G243" s="11">
        <v>345.5</v>
      </c>
      <c r="H243" s="29">
        <v>380.05</v>
      </c>
      <c r="I243" s="13">
        <v>456.06</v>
      </c>
      <c r="J243" s="11">
        <v>400</v>
      </c>
      <c r="K243" s="11">
        <v>500</v>
      </c>
      <c r="L243" s="14">
        <f>VLOOKUP(B243,'[2]LP OBAT DAN BMHP ALL APRIL'!$B:$BC,54,FALSE)</f>
        <v>223</v>
      </c>
      <c r="M243" s="15"/>
      <c r="N243" s="16">
        <f t="shared" si="14"/>
        <v>223</v>
      </c>
      <c r="O243" s="30" t="s">
        <v>699</v>
      </c>
      <c r="P243" s="31">
        <v>45169</v>
      </c>
      <c r="Q243" s="32">
        <v>2802617390</v>
      </c>
      <c r="R243" s="33" t="s">
        <v>56</v>
      </c>
    </row>
    <row r="244" spans="1:18" ht="18.75" x14ac:dyDescent="0.3">
      <c r="A244" s="8">
        <v>235</v>
      </c>
      <c r="B244" s="27" t="s">
        <v>700</v>
      </c>
      <c r="C244" s="28" t="s">
        <v>701</v>
      </c>
      <c r="D244" s="17">
        <v>100</v>
      </c>
      <c r="E244" s="17" t="s">
        <v>698</v>
      </c>
      <c r="F244" s="17" t="s">
        <v>1246</v>
      </c>
      <c r="G244" s="11">
        <v>718.55</v>
      </c>
      <c r="H244" s="24">
        <v>790.40499999999997</v>
      </c>
      <c r="I244" s="13">
        <v>948.48599999999988</v>
      </c>
      <c r="J244" s="11">
        <v>800</v>
      </c>
      <c r="K244" s="11">
        <v>1000</v>
      </c>
      <c r="L244" s="14">
        <f>VLOOKUP(B244,'[2]LP OBAT DAN BMHP ALL APRIL'!$B:$BC,54,FALSE)</f>
        <v>204</v>
      </c>
      <c r="M244" s="15"/>
      <c r="N244" s="16">
        <f t="shared" si="14"/>
        <v>204</v>
      </c>
      <c r="O244" s="30" t="s">
        <v>702</v>
      </c>
      <c r="P244" s="31">
        <v>44846</v>
      </c>
      <c r="Q244" s="32" t="s">
        <v>207</v>
      </c>
      <c r="R244" s="33" t="s">
        <v>56</v>
      </c>
    </row>
    <row r="245" spans="1:18" ht="18.75" x14ac:dyDescent="0.3">
      <c r="A245" s="8">
        <v>236</v>
      </c>
      <c r="B245" s="39" t="s">
        <v>703</v>
      </c>
      <c r="C245" s="39" t="s">
        <v>704</v>
      </c>
      <c r="D245" s="17">
        <v>1</v>
      </c>
      <c r="E245" s="17" t="s">
        <v>53</v>
      </c>
      <c r="F245" s="17" t="s">
        <v>1246</v>
      </c>
      <c r="G245" s="11">
        <f>VLOOKUP(B245,'[1]FEB 2022'!$A:$C,3,FALSE)</f>
        <v>6170.9090909090901</v>
      </c>
      <c r="H245" s="24">
        <f>VLOOKUP(B245,'[1]FEB 2022'!$A:$D,4,FALSE)</f>
        <v>6788</v>
      </c>
      <c r="I245" s="13">
        <f>VLOOKUP(B245,'[1]FEB 2022'!$A:$E,5,FALSE)</f>
        <v>8145.5999999999995</v>
      </c>
      <c r="J245" s="11">
        <f>ROUNDUP(H245,-2)</f>
        <v>6800</v>
      </c>
      <c r="K245" s="11">
        <f>ROUNDUP(I245,-2)</f>
        <v>8200</v>
      </c>
      <c r="L245" s="14">
        <f>VLOOKUP(B245,'[2]LP OBAT DAN BMHP ALL APRIL'!$B:$BC,54,FALSE)</f>
        <v>3</v>
      </c>
      <c r="M245" s="15"/>
      <c r="N245" s="16">
        <f t="shared" si="14"/>
        <v>3</v>
      </c>
      <c r="O245" s="11" t="str">
        <f>VLOOKUP(B245,'[1]FEB 2022'!$A:$L,12,FALSE)</f>
        <v>S1205BA</v>
      </c>
      <c r="P245" s="18">
        <f>VLOOKUP(B245,'[1]FEB 2022'!$A:$K,11,FALSE)</f>
        <v>45261</v>
      </c>
      <c r="Q245" s="18" t="str">
        <f>VLOOKUP(B245,'[1]FEB 2022'!$A:$G,7,FALSE)</f>
        <v>KP02/9</v>
      </c>
      <c r="R245" s="23" t="str">
        <f>VLOOKUP(B245,'[1]FEB 2022'!$A:$I,9,FALSE)</f>
        <v>PT PLANET EXCELENCIA PHARMACY</v>
      </c>
    </row>
    <row r="246" spans="1:18" ht="18.75" x14ac:dyDescent="0.3">
      <c r="A246" s="8">
        <v>237</v>
      </c>
      <c r="B246" s="39" t="s">
        <v>705</v>
      </c>
      <c r="C246" s="39" t="s">
        <v>706</v>
      </c>
      <c r="D246" s="17">
        <v>1</v>
      </c>
      <c r="E246" s="17" t="s">
        <v>53</v>
      </c>
      <c r="F246" s="17" t="s">
        <v>1246</v>
      </c>
      <c r="G246" s="11">
        <v>4773</v>
      </c>
      <c r="H246" s="12">
        <v>5250.3</v>
      </c>
      <c r="I246" s="13">
        <v>6300.36</v>
      </c>
      <c r="J246" s="11">
        <v>5300</v>
      </c>
      <c r="K246" s="11">
        <v>6400</v>
      </c>
      <c r="L246" s="14">
        <f>VLOOKUP(B246,'[2]LP OBAT DAN BMHP ALL APRIL'!$B:$BC,54,FALSE)</f>
        <v>2</v>
      </c>
      <c r="M246" s="15"/>
      <c r="N246" s="16">
        <f t="shared" si="14"/>
        <v>2</v>
      </c>
      <c r="O246" s="17" t="s">
        <v>707</v>
      </c>
      <c r="P246" s="18">
        <v>45809</v>
      </c>
      <c r="Q246" s="11" t="s">
        <v>199</v>
      </c>
      <c r="R246" s="19" t="s">
        <v>114</v>
      </c>
    </row>
    <row r="247" spans="1:18" ht="18.75" x14ac:dyDescent="0.3">
      <c r="A247" s="8">
        <v>238</v>
      </c>
      <c r="B247" s="39" t="s">
        <v>708</v>
      </c>
      <c r="C247" s="39" t="s">
        <v>709</v>
      </c>
      <c r="D247" s="17">
        <v>1</v>
      </c>
      <c r="E247" s="17" t="s">
        <v>53</v>
      </c>
      <c r="F247" s="17" t="s">
        <v>1246</v>
      </c>
      <c r="G247" s="11">
        <f>VLOOKUP(B247,'[3]JAN 2022'!$A:$C,3,FALSE)</f>
        <v>2500</v>
      </c>
      <c r="H247" s="24">
        <f>VLOOKUP(B247,'[3]JAN 2022'!$A:$D,4,FALSE)</f>
        <v>2750</v>
      </c>
      <c r="I247" s="13">
        <f>VLOOKUP(B247,'[3]JAN 2022'!$A:$E,5,FALSE)</f>
        <v>3300</v>
      </c>
      <c r="J247" s="11">
        <f t="shared" ref="J247:K251" si="19">ROUNDUP(H247,-2)</f>
        <v>2800</v>
      </c>
      <c r="K247" s="11">
        <f t="shared" si="19"/>
        <v>3300</v>
      </c>
      <c r="L247" s="14">
        <f>VLOOKUP(B247,'[2]LP OBAT DAN BMHP ALL APRIL'!$B:$BC,54,FALSE)</f>
        <v>1</v>
      </c>
      <c r="M247" s="15"/>
      <c r="N247" s="16">
        <f t="shared" si="14"/>
        <v>1</v>
      </c>
      <c r="O247" s="11" t="str">
        <f>VLOOKUP(B247,'[3]JAN 2022'!$A:$L,12,FALSE)</f>
        <v>A12079</v>
      </c>
      <c r="P247" s="18">
        <f>VLOOKUP(B247,'[3]JAN 2022'!$A:$K,11,FALSE)</f>
        <v>45597</v>
      </c>
      <c r="Q247" s="18" t="str">
        <f>VLOOKUP(B247,'[3]JAN 2022'!$A:$G,7,FALSE)</f>
        <v>KP01/03</v>
      </c>
      <c r="R247" s="23" t="str">
        <f>VLOOKUP(B247,'[3]JAN 2022'!$A:$I,9,FALSE)</f>
        <v>PT KUDAMAS JAYA MAKMUR SENTOSA</v>
      </c>
    </row>
    <row r="248" spans="1:18" ht="18.75" x14ac:dyDescent="0.3">
      <c r="A248" s="8">
        <v>239</v>
      </c>
      <c r="B248" s="73" t="s">
        <v>710</v>
      </c>
      <c r="C248" s="74" t="s">
        <v>711</v>
      </c>
      <c r="D248" s="17">
        <v>100</v>
      </c>
      <c r="E248" s="17" t="s">
        <v>30</v>
      </c>
      <c r="F248" s="17" t="s">
        <v>1246</v>
      </c>
      <c r="G248" s="11">
        <f>VLOOKUP(B248,'[1]MAR 2022'!$A:$C,3,FALSE)</f>
        <v>184</v>
      </c>
      <c r="H248" s="24">
        <f>VLOOKUP(B248,'[1]MAR 2022'!$A:$D,4,FALSE)</f>
        <v>202.4</v>
      </c>
      <c r="I248" s="13">
        <f>VLOOKUP(B248,'[1]MAR 2022'!$A:$E,5,FALSE)</f>
        <v>242.88</v>
      </c>
      <c r="J248" s="11">
        <f t="shared" si="19"/>
        <v>300</v>
      </c>
      <c r="K248" s="11">
        <f t="shared" si="19"/>
        <v>300</v>
      </c>
      <c r="L248" s="14">
        <f>VLOOKUP(B248,'[2]LP OBAT DAN BMHP ALL APRIL'!$B:$BC,54,FALSE)</f>
        <v>0</v>
      </c>
      <c r="M248" s="15"/>
      <c r="N248" s="16">
        <f t="shared" si="14"/>
        <v>0</v>
      </c>
      <c r="O248" s="11" t="str">
        <f>VLOOKUP(B248,'[1]MAR 2022'!$A:$L,12,FALSE)</f>
        <v>00821K0250</v>
      </c>
      <c r="P248" s="18">
        <f>VLOOKUP(B248,'[1]MAR 2022'!$A:$K,11,FALSE)</f>
        <v>46327</v>
      </c>
      <c r="Q248" s="18" t="str">
        <f>VLOOKUP(B248,'[1]MAR 2022'!$A:$G,7,FALSE)</f>
        <v>KP03/8</v>
      </c>
      <c r="R248" s="23" t="str">
        <f>VLOOKUP(B248,'[1]MAR 2022'!$A:$I,9,FALSE)</f>
        <v>PT PENTA VALENT</v>
      </c>
    </row>
    <row r="249" spans="1:18" ht="18.75" x14ac:dyDescent="0.3">
      <c r="A249" s="8">
        <v>240</v>
      </c>
      <c r="B249" s="73" t="s">
        <v>712</v>
      </c>
      <c r="C249" s="74" t="s">
        <v>713</v>
      </c>
      <c r="D249" s="17">
        <v>100</v>
      </c>
      <c r="E249" s="17" t="s">
        <v>30</v>
      </c>
      <c r="F249" s="17" t="s">
        <v>1246</v>
      </c>
      <c r="G249" s="11">
        <f>VLOOKUP(B249,'[1]APR 2022'!$A:$C,3,FALSE)</f>
        <v>167.5</v>
      </c>
      <c r="H249" s="12">
        <f>VLOOKUP(B249,'[1]APR 2022'!$A:$D,4,FALSE)</f>
        <v>184.25000000000003</v>
      </c>
      <c r="I249" s="13">
        <f>VLOOKUP(B249,'[1]APR 2022'!$A:$E,5,FALSE)</f>
        <v>221.10000000000002</v>
      </c>
      <c r="J249" s="11">
        <f t="shared" si="19"/>
        <v>200</v>
      </c>
      <c r="K249" s="11">
        <f t="shared" si="19"/>
        <v>300</v>
      </c>
      <c r="L249" s="14">
        <f>VLOOKUP(B249,'[2]LP OBAT DAN BMHP ALL APRIL'!$B:$BC,54,FALSE)</f>
        <v>200</v>
      </c>
      <c r="M249" s="15"/>
      <c r="N249" s="26">
        <f t="shared" si="14"/>
        <v>200</v>
      </c>
      <c r="O249" s="17" t="str">
        <f>VLOOKUP(B249,'[1]APR 2022'!$A:$L,12,FALSE)</f>
        <v>020624</v>
      </c>
      <c r="P249" s="18">
        <f>VLOOKUP(B249,'[1]APR 2022'!$A:$K,11,FALSE)</f>
        <v>46419</v>
      </c>
      <c r="Q249" s="11" t="str">
        <f>VLOOKUP(B249,'[1]APR 2022'!$A:$G,7,FALSE)</f>
        <v>KP04/2</v>
      </c>
      <c r="R249" s="19" t="str">
        <f>VLOOKUP(B249,'[1]APR 2022'!$A:$I,9,FALSE)</f>
        <v>PT SINGGASANA WITRA SURYAMAS</v>
      </c>
    </row>
    <row r="250" spans="1:18" ht="18.75" x14ac:dyDescent="0.3">
      <c r="A250" s="8">
        <v>241</v>
      </c>
      <c r="B250" s="73" t="s">
        <v>714</v>
      </c>
      <c r="C250" s="74" t="s">
        <v>715</v>
      </c>
      <c r="D250" s="17">
        <v>100</v>
      </c>
      <c r="E250" s="17" t="s">
        <v>30</v>
      </c>
      <c r="F250" s="17" t="s">
        <v>1246</v>
      </c>
      <c r="G250" s="11">
        <f>VLOOKUP(B250,'[1]APR 2022'!$A:$C,3,FALSE)</f>
        <v>167.5</v>
      </c>
      <c r="H250" s="12">
        <f>VLOOKUP(B250,'[1]APR 2022'!$A:$D,4,FALSE)</f>
        <v>184.25000000000003</v>
      </c>
      <c r="I250" s="13">
        <f>VLOOKUP(B250,'[1]APR 2022'!$A:$E,5,FALSE)</f>
        <v>221.10000000000002</v>
      </c>
      <c r="J250" s="11">
        <f t="shared" si="19"/>
        <v>200</v>
      </c>
      <c r="K250" s="11">
        <f t="shared" si="19"/>
        <v>300</v>
      </c>
      <c r="L250" s="14">
        <f>VLOOKUP(B250,'[2]LP OBAT DAN BMHP ALL APRIL'!$B:$BC,54,FALSE)</f>
        <v>170</v>
      </c>
      <c r="M250" s="15"/>
      <c r="N250" s="26">
        <f t="shared" si="14"/>
        <v>170</v>
      </c>
      <c r="O250" s="17" t="str">
        <f>VLOOKUP(B250,'[1]APR 2022'!$A:$L,12,FALSE)</f>
        <v>019924</v>
      </c>
      <c r="P250" s="18">
        <f>VLOOKUP(B250,'[1]APR 2022'!$A:$K,11,FALSE)</f>
        <v>46419</v>
      </c>
      <c r="Q250" s="11" t="str">
        <f>VLOOKUP(B250,'[1]APR 2022'!$A:$G,7,FALSE)</f>
        <v>KP04/2</v>
      </c>
      <c r="R250" s="19" t="str">
        <f>VLOOKUP(B250,'[1]APR 2022'!$A:$I,9,FALSE)</f>
        <v>PT SINGGASANA WITRA SURYAMAS</v>
      </c>
    </row>
    <row r="251" spans="1:18" ht="18.75" x14ac:dyDescent="0.3">
      <c r="A251" s="8">
        <v>242</v>
      </c>
      <c r="B251" s="73" t="s">
        <v>716</v>
      </c>
      <c r="C251" s="74" t="s">
        <v>717</v>
      </c>
      <c r="D251" s="17">
        <v>100</v>
      </c>
      <c r="E251" s="17" t="s">
        <v>30</v>
      </c>
      <c r="F251" s="17" t="s">
        <v>1246</v>
      </c>
      <c r="G251" s="11">
        <f>VLOOKUP(B251,'[1]MEI 2022'!$A:$C,3,FALSE)</f>
        <v>220</v>
      </c>
      <c r="H251" s="24">
        <f>VLOOKUP(B251,'[1]MEI 2022'!$A:$D,4,FALSE)</f>
        <v>242.00000000000003</v>
      </c>
      <c r="I251" s="13">
        <f>VLOOKUP(B251,'[1]MEI 2022'!$A:$E,5,FALSE)</f>
        <v>290.40000000000003</v>
      </c>
      <c r="J251" s="11">
        <f t="shared" si="19"/>
        <v>300</v>
      </c>
      <c r="K251" s="11">
        <f t="shared" si="19"/>
        <v>300</v>
      </c>
      <c r="L251" s="14"/>
      <c r="M251" s="15">
        <f>VLOOKUP(B251,'[1]MEI 2022'!$A:$B,2,FALSE)</f>
        <v>200</v>
      </c>
      <c r="N251" s="16">
        <f t="shared" si="14"/>
        <v>200</v>
      </c>
      <c r="O251" s="11" t="str">
        <f>VLOOKUP(B251,'[1]MEI 2022'!$A:$L,12,FALSE)</f>
        <v xml:space="preserve"> 00822B0020</v>
      </c>
      <c r="P251" s="18">
        <f>VLOOKUP(B251,'[1]MEI 2022'!$A:$K,11,FALSE)</f>
        <v>46419</v>
      </c>
      <c r="Q251" s="18" t="str">
        <f>VLOOKUP(B251,'[1]MEI 2022'!$A:$G,7,FALSE)</f>
        <v>KP05/5</v>
      </c>
      <c r="R251" s="23" t="str">
        <f>VLOOKUP(B251,'[1]MEI 2022'!$A:$I,9,FALSE)</f>
        <v>PT Penta Valent</v>
      </c>
    </row>
    <row r="252" spans="1:18" ht="18.75" x14ac:dyDescent="0.3">
      <c r="A252" s="8">
        <v>243</v>
      </c>
      <c r="B252" s="27" t="s">
        <v>718</v>
      </c>
      <c r="C252" s="28" t="s">
        <v>719</v>
      </c>
      <c r="D252" s="17">
        <v>30</v>
      </c>
      <c r="E252" s="17" t="s">
        <v>348</v>
      </c>
      <c r="F252" s="17" t="s">
        <v>1244</v>
      </c>
      <c r="G252" s="11">
        <v>1801.8333333333333</v>
      </c>
      <c r="H252" s="29">
        <v>1982.0166666666667</v>
      </c>
      <c r="I252" s="13">
        <v>2378.42</v>
      </c>
      <c r="J252" s="11">
        <v>2000</v>
      </c>
      <c r="K252" s="11">
        <v>2400</v>
      </c>
      <c r="L252" s="14">
        <f>VLOOKUP(B252,'[2]LP OBAT DAN BMHP ALL APRIL'!$B:$BC,54,FALSE)</f>
        <v>30</v>
      </c>
      <c r="M252" s="15"/>
      <c r="N252" s="16">
        <f t="shared" si="14"/>
        <v>30</v>
      </c>
      <c r="O252" s="30" t="s">
        <v>720</v>
      </c>
      <c r="P252" s="31">
        <v>45017</v>
      </c>
      <c r="Q252" s="32" t="s">
        <v>721</v>
      </c>
      <c r="R252" s="33" t="s">
        <v>722</v>
      </c>
    </row>
    <row r="253" spans="1:18" ht="18.75" x14ac:dyDescent="0.3">
      <c r="A253" s="8">
        <v>244</v>
      </c>
      <c r="B253" s="20" t="s">
        <v>723</v>
      </c>
      <c r="C253" s="21" t="s">
        <v>724</v>
      </c>
      <c r="D253" s="22">
        <v>100</v>
      </c>
      <c r="E253" s="22" t="s">
        <v>30</v>
      </c>
      <c r="F253" s="17" t="s">
        <v>1244</v>
      </c>
      <c r="G253" s="11">
        <v>218.18</v>
      </c>
      <c r="H253" s="29">
        <v>239.99800000000002</v>
      </c>
      <c r="I253" s="13">
        <v>287.99760000000003</v>
      </c>
      <c r="J253" s="11">
        <v>300</v>
      </c>
      <c r="K253" s="11">
        <v>300</v>
      </c>
      <c r="L253" s="14">
        <f>VLOOKUP(B253,'[2]LP OBAT DAN BMHP ALL APRIL'!$B:$BC,54,FALSE)</f>
        <v>40</v>
      </c>
      <c r="M253" s="15"/>
      <c r="N253" s="16">
        <f t="shared" si="14"/>
        <v>40</v>
      </c>
      <c r="O253" s="30" t="s">
        <v>725</v>
      </c>
      <c r="P253" s="31">
        <v>45121</v>
      </c>
      <c r="Q253" s="31">
        <v>0</v>
      </c>
      <c r="R253" s="68" t="s">
        <v>56</v>
      </c>
    </row>
    <row r="254" spans="1:18" ht="18.75" x14ac:dyDescent="0.3">
      <c r="A254" s="8">
        <v>245</v>
      </c>
      <c r="B254" s="20" t="s">
        <v>726</v>
      </c>
      <c r="C254" s="21" t="s">
        <v>727</v>
      </c>
      <c r="D254" s="17">
        <v>100</v>
      </c>
      <c r="E254" s="17" t="s">
        <v>30</v>
      </c>
      <c r="F254" s="17" t="s">
        <v>1244</v>
      </c>
      <c r="G254" s="11">
        <f>VLOOKUP(B254,'[3]JAN 2022'!$A:$C,3,FALSE)</f>
        <v>192.72727272727272</v>
      </c>
      <c r="H254" s="24">
        <f>VLOOKUP(B254,'[3]JAN 2022'!$A:$D,4,FALSE)</f>
        <v>212</v>
      </c>
      <c r="I254" s="13">
        <f>VLOOKUP(B254,'[3]JAN 2022'!$A:$E,5,FALSE)</f>
        <v>254.39999999999998</v>
      </c>
      <c r="J254" s="11">
        <f>ROUNDUP(H254,-2)</f>
        <v>300</v>
      </c>
      <c r="K254" s="11">
        <f>ROUNDUP(I254,-2)</f>
        <v>300</v>
      </c>
      <c r="L254" s="14">
        <f>VLOOKUP(B254,'[2]LP OBAT DAN BMHP ALL APRIL'!$B:$BC,54,FALSE)</f>
        <v>97</v>
      </c>
      <c r="M254" s="15"/>
      <c r="N254" s="16">
        <f t="shared" si="14"/>
        <v>97</v>
      </c>
      <c r="O254" s="30" t="s">
        <v>2279</v>
      </c>
      <c r="P254" s="18">
        <f>VLOOKUP(B254,'[3]JAN 2022'!$A:$K,11,FALSE)</f>
        <v>45901</v>
      </c>
      <c r="Q254" s="18" t="str">
        <f>VLOOKUP(B254,'[3]JAN 2022'!$A:$G,7,FALSE)</f>
        <v>KP01/03</v>
      </c>
      <c r="R254" s="23" t="str">
        <f>VLOOKUP(B254,'[3]JAN 2022'!$A:$I,9,FALSE)</f>
        <v>PT KUDAMAS JAYA MAKMUR SENTOSA</v>
      </c>
    </row>
    <row r="255" spans="1:18" ht="18.75" x14ac:dyDescent="0.3">
      <c r="A255" s="8">
        <v>246</v>
      </c>
      <c r="B255" s="20" t="s">
        <v>728</v>
      </c>
      <c r="C255" s="21" t="s">
        <v>729</v>
      </c>
      <c r="D255" s="17">
        <v>100</v>
      </c>
      <c r="E255" s="17" t="s">
        <v>30</v>
      </c>
      <c r="F255" s="17" t="s">
        <v>1244</v>
      </c>
      <c r="G255" s="11">
        <f>VLOOKUP(B255,'[3]JAN 2022'!$A:$C,3,FALSE)</f>
        <v>192.72727272727272</v>
      </c>
      <c r="H255" s="24">
        <f>VLOOKUP(B255,'[3]JAN 2022'!$A:$D,4,FALSE)</f>
        <v>212</v>
      </c>
      <c r="I255" s="13">
        <f>VLOOKUP(B255,'[3]JAN 2022'!$A:$E,5,FALSE)</f>
        <v>254.39999999999998</v>
      </c>
      <c r="J255" s="11">
        <f>ROUNDUP(H255,-2)</f>
        <v>300</v>
      </c>
      <c r="K255" s="11">
        <f>ROUNDUP(I255,-2)</f>
        <v>300</v>
      </c>
      <c r="L255" s="14">
        <f>VLOOKUP(B255,'[2]LP OBAT DAN BMHP ALL APRIL'!$B:$BC,54,FALSE)</f>
        <v>100</v>
      </c>
      <c r="M255" s="15"/>
      <c r="N255" s="16">
        <f t="shared" si="14"/>
        <v>100</v>
      </c>
      <c r="O255" s="30" t="s">
        <v>2280</v>
      </c>
      <c r="P255" s="18">
        <f>VLOOKUP(B255,'[3]JAN 2022'!$A:$K,11,FALSE)</f>
        <v>45901</v>
      </c>
      <c r="Q255" s="18" t="str">
        <f>VLOOKUP(B255,'[3]JAN 2022'!$A:$G,7,FALSE)</f>
        <v>KP01/03</v>
      </c>
      <c r="R255" s="23" t="str">
        <f>VLOOKUP(B255,'[3]JAN 2022'!$A:$I,9,FALSE)</f>
        <v>PT KUDAMAS JAYA MAKMUR SENTOSA</v>
      </c>
    </row>
    <row r="256" spans="1:18" ht="18.75" x14ac:dyDescent="0.3">
      <c r="A256" s="8">
        <v>247</v>
      </c>
      <c r="B256" s="20" t="s">
        <v>730</v>
      </c>
      <c r="C256" s="21" t="s">
        <v>731</v>
      </c>
      <c r="D256" s="17">
        <v>30</v>
      </c>
      <c r="E256" s="17" t="s">
        <v>30</v>
      </c>
      <c r="F256" s="17" t="s">
        <v>1247</v>
      </c>
      <c r="G256" s="11"/>
      <c r="H256" s="24"/>
      <c r="I256" s="13"/>
      <c r="J256" s="11"/>
      <c r="K256" s="11">
        <v>2800</v>
      </c>
      <c r="L256" s="14">
        <f>VLOOKUP(B256,'[2]LP OBAT DAN BMHP ALL APRIL'!$B:$BC,54,FALSE)</f>
        <v>30</v>
      </c>
      <c r="M256" s="15"/>
      <c r="N256" s="16">
        <f t="shared" si="14"/>
        <v>30</v>
      </c>
      <c r="O256" s="30" t="s">
        <v>2282</v>
      </c>
      <c r="P256" s="18">
        <v>46204</v>
      </c>
      <c r="Q256" s="18"/>
      <c r="R256" s="19" t="s">
        <v>195</v>
      </c>
    </row>
    <row r="257" spans="1:18" ht="18.75" x14ac:dyDescent="0.3">
      <c r="A257" s="8">
        <v>248</v>
      </c>
      <c r="B257" s="20" t="s">
        <v>732</v>
      </c>
      <c r="C257" s="21" t="s">
        <v>733</v>
      </c>
      <c r="D257" s="17">
        <v>30</v>
      </c>
      <c r="E257" s="17" t="s">
        <v>30</v>
      </c>
      <c r="F257" s="17" t="s">
        <v>1247</v>
      </c>
      <c r="G257" s="11"/>
      <c r="H257" s="12"/>
      <c r="I257" s="13"/>
      <c r="J257" s="11"/>
      <c r="K257" s="11">
        <v>2800</v>
      </c>
      <c r="L257" s="14">
        <f>VLOOKUP(B257,'[2]LP OBAT DAN BMHP ALL APRIL'!$B:$BC,54,FALSE)</f>
        <v>615</v>
      </c>
      <c r="M257" s="15"/>
      <c r="N257" s="16">
        <f t="shared" si="14"/>
        <v>615</v>
      </c>
      <c r="O257" s="30" t="s">
        <v>2281</v>
      </c>
      <c r="P257" s="18">
        <v>45170</v>
      </c>
      <c r="Q257" s="11" t="s">
        <v>734</v>
      </c>
      <c r="R257" s="19" t="s">
        <v>195</v>
      </c>
    </row>
    <row r="258" spans="1:18" ht="18.75" x14ac:dyDescent="0.3">
      <c r="A258" s="8">
        <v>249</v>
      </c>
      <c r="B258" s="20" t="s">
        <v>735</v>
      </c>
      <c r="C258" s="21" t="s">
        <v>736</v>
      </c>
      <c r="D258" s="22">
        <v>100</v>
      </c>
      <c r="E258" s="17" t="s">
        <v>30</v>
      </c>
      <c r="F258" s="17" t="s">
        <v>1244</v>
      </c>
      <c r="G258" s="11">
        <v>312.85000000000002</v>
      </c>
      <c r="H258" s="29">
        <v>344.13500000000005</v>
      </c>
      <c r="I258" s="13">
        <v>412.96200000000005</v>
      </c>
      <c r="J258" s="11">
        <v>400</v>
      </c>
      <c r="K258" s="11">
        <v>500</v>
      </c>
      <c r="L258" s="14">
        <f>VLOOKUP(B258,'[2]LP OBAT DAN BMHP ALL APRIL'!$B:$BC,54,FALSE)</f>
        <v>300</v>
      </c>
      <c r="M258" s="15"/>
      <c r="N258" s="16">
        <f t="shared" si="14"/>
        <v>300</v>
      </c>
      <c r="O258" s="30" t="s">
        <v>2283</v>
      </c>
      <c r="P258" s="31">
        <v>45078</v>
      </c>
      <c r="Q258" s="32">
        <v>2801959345</v>
      </c>
      <c r="R258" s="33" t="s">
        <v>258</v>
      </c>
    </row>
    <row r="259" spans="1:18" ht="18.75" x14ac:dyDescent="0.3">
      <c r="A259" s="8">
        <v>250</v>
      </c>
      <c r="B259" s="20" t="s">
        <v>737</v>
      </c>
      <c r="C259" s="21" t="s">
        <v>738</v>
      </c>
      <c r="D259" s="22">
        <v>100</v>
      </c>
      <c r="E259" s="17" t="s">
        <v>30</v>
      </c>
      <c r="F259" s="17" t="s">
        <v>1244</v>
      </c>
      <c r="G259" s="11"/>
      <c r="H259" s="29">
        <v>344</v>
      </c>
      <c r="I259" s="13">
        <v>412.96200000000005</v>
      </c>
      <c r="J259" s="11">
        <v>400</v>
      </c>
      <c r="K259" s="11">
        <v>500</v>
      </c>
      <c r="L259" s="14">
        <f>VLOOKUP(B259,'[2]LP OBAT DAN BMHP ALL APRIL'!$B:$BC,54,FALSE)</f>
        <v>500</v>
      </c>
      <c r="M259" s="15"/>
      <c r="N259" s="16">
        <f t="shared" si="14"/>
        <v>500</v>
      </c>
      <c r="O259" s="30" t="s">
        <v>2284</v>
      </c>
      <c r="P259" s="31">
        <v>45137</v>
      </c>
      <c r="Q259" s="32" t="s">
        <v>739</v>
      </c>
      <c r="R259" s="33" t="s">
        <v>258</v>
      </c>
    </row>
    <row r="260" spans="1:18" ht="18.75" x14ac:dyDescent="0.3">
      <c r="A260" s="8">
        <v>251</v>
      </c>
      <c r="B260" s="27" t="s">
        <v>740</v>
      </c>
      <c r="C260" s="28" t="s">
        <v>741</v>
      </c>
      <c r="D260" s="17">
        <v>100</v>
      </c>
      <c r="E260" s="17" t="s">
        <v>30</v>
      </c>
      <c r="F260" s="17" t="s">
        <v>1244</v>
      </c>
      <c r="G260" s="11">
        <f>VLOOKUP(B260,'[3]JAN 2022'!$A:$C,3,FALSE)</f>
        <v>136.36363636363635</v>
      </c>
      <c r="H260" s="24">
        <f>VLOOKUP(B260,'[3]JAN 2022'!$A:$D,4,FALSE)</f>
        <v>150</v>
      </c>
      <c r="I260" s="13">
        <f>VLOOKUP(B260,'[3]JAN 2022'!$A:$E,5,FALSE)</f>
        <v>180</v>
      </c>
      <c r="J260" s="11">
        <f>ROUNDUP(H260,-2)</f>
        <v>200</v>
      </c>
      <c r="K260" s="11">
        <f>ROUNDUP(I260,-2)</f>
        <v>200</v>
      </c>
      <c r="L260" s="14">
        <f>VLOOKUP(B260,'[2]LP OBAT DAN BMHP ALL APRIL'!$B:$BC,54,FALSE)</f>
        <v>8</v>
      </c>
      <c r="M260" s="15"/>
      <c r="N260" s="16">
        <f t="shared" si="14"/>
        <v>8</v>
      </c>
      <c r="O260" s="30" t="s">
        <v>725</v>
      </c>
      <c r="P260" s="18">
        <f>VLOOKUP(B260,'[3]JAN 2022'!$A:$K,11,FALSE)</f>
        <v>45231</v>
      </c>
      <c r="Q260" s="18" t="str">
        <f>VLOOKUP(B260,'[3]JAN 2022'!$A:$G,7,FALSE)</f>
        <v>KP01/03</v>
      </c>
      <c r="R260" s="23" t="str">
        <f>VLOOKUP(B260,'[3]JAN 2022'!$A:$I,9,FALSE)</f>
        <v>PT KUDAMAS JAYA MAKMUR SENTOSA</v>
      </c>
    </row>
    <row r="261" spans="1:18" ht="18.75" x14ac:dyDescent="0.3">
      <c r="A261" s="8">
        <v>252</v>
      </c>
      <c r="B261" s="27" t="s">
        <v>742</v>
      </c>
      <c r="C261" s="28" t="s">
        <v>743</v>
      </c>
      <c r="D261" s="17">
        <v>100</v>
      </c>
      <c r="E261" s="17" t="s">
        <v>30</v>
      </c>
      <c r="F261" s="17" t="s">
        <v>1244</v>
      </c>
      <c r="G261" s="11">
        <f>VLOOKUP(B261,'[1]MEI 2022'!$A:$C,3,FALSE)</f>
        <v>168.18181818181816</v>
      </c>
      <c r="H261" s="24">
        <f>VLOOKUP(B261,'[1]MEI 2022'!$A:$D,4,FALSE)</f>
        <v>185</v>
      </c>
      <c r="I261" s="13">
        <f>VLOOKUP(B261,'[1]MEI 2022'!$A:$E,5,FALSE)</f>
        <v>222</v>
      </c>
      <c r="J261" s="11">
        <f>ROUNDUP(H261,-2)</f>
        <v>200</v>
      </c>
      <c r="K261" s="11">
        <f>ROUNDUP(I261,-2)</f>
        <v>300</v>
      </c>
      <c r="L261" s="14"/>
      <c r="M261" s="15">
        <f>VLOOKUP(B261,'[1]MEI 2022'!$A:$B,2,FALSE)</f>
        <v>100</v>
      </c>
      <c r="N261" s="16">
        <f t="shared" si="14"/>
        <v>100</v>
      </c>
      <c r="O261" s="11" t="str">
        <f>VLOOKUP(B261,'[1]MEI 2022'!$A:$L,12,FALSE)</f>
        <v>HTRNTB21990</v>
      </c>
      <c r="P261" s="18">
        <f>VLOOKUP(B261,'[1]MEI 2022'!$A:$K,11,FALSE)</f>
        <v>45292</v>
      </c>
      <c r="Q261" s="18" t="str">
        <f>VLOOKUP(B261,'[1]MEI 2022'!$A:$G,7,FALSE)</f>
        <v>KP05/2</v>
      </c>
      <c r="R261" s="23" t="str">
        <f>VLOOKUP(B261,'[1]MEI 2022'!$A:$I,9,FALSE)</f>
        <v>PT KUDAMAS JAYA MAKMUR SENTOSA</v>
      </c>
    </row>
    <row r="262" spans="1:18" ht="18.75" x14ac:dyDescent="0.3">
      <c r="A262" s="8">
        <v>253</v>
      </c>
      <c r="B262" s="39" t="s">
        <v>744</v>
      </c>
      <c r="C262" s="40" t="s">
        <v>745</v>
      </c>
      <c r="D262" s="17">
        <v>1</v>
      </c>
      <c r="E262" s="17" t="s">
        <v>53</v>
      </c>
      <c r="F262" s="17" t="s">
        <v>1244</v>
      </c>
      <c r="G262" s="11">
        <v>7363.6363636363631</v>
      </c>
      <c r="H262" s="24">
        <v>8100</v>
      </c>
      <c r="I262" s="35">
        <v>9720</v>
      </c>
      <c r="J262" s="11">
        <v>8100</v>
      </c>
      <c r="K262" s="11">
        <v>9800</v>
      </c>
      <c r="L262" s="14">
        <f>VLOOKUP(B262,'[2]LP OBAT DAN BMHP ALL APRIL'!$B:$BC,54,FALSE)</f>
        <v>2</v>
      </c>
      <c r="M262" s="15"/>
      <c r="N262" s="16">
        <f t="shared" si="14"/>
        <v>2</v>
      </c>
      <c r="O262" s="30">
        <v>91121312</v>
      </c>
      <c r="P262" s="75">
        <v>44866</v>
      </c>
      <c r="Q262" s="75" t="s">
        <v>746</v>
      </c>
      <c r="R262" s="76" t="s">
        <v>273</v>
      </c>
    </row>
    <row r="263" spans="1:18" ht="18.75" x14ac:dyDescent="0.3">
      <c r="A263" s="8">
        <v>254</v>
      </c>
      <c r="B263" s="39" t="s">
        <v>747</v>
      </c>
      <c r="C263" s="40" t="s">
        <v>748</v>
      </c>
      <c r="D263" s="17">
        <v>1</v>
      </c>
      <c r="E263" s="17" t="s">
        <v>53</v>
      </c>
      <c r="F263" s="17" t="s">
        <v>1244</v>
      </c>
      <c r="G263" s="11">
        <f>VLOOKUP(B263,'[3]JAN 2022'!$A:$C,3,FALSE)</f>
        <v>7363.6363636363631</v>
      </c>
      <c r="H263" s="24">
        <f>VLOOKUP(B263,'[3]JAN 2022'!$A:$D,4,FALSE)</f>
        <v>8100</v>
      </c>
      <c r="I263" s="13">
        <f>VLOOKUP(B263,'[3]JAN 2022'!$A:$E,5,FALSE)</f>
        <v>9720</v>
      </c>
      <c r="J263" s="11">
        <f>ROUNDUP(H263,-2)</f>
        <v>8100</v>
      </c>
      <c r="K263" s="11">
        <f>ROUNDUP(I263,-2)</f>
        <v>9800</v>
      </c>
      <c r="L263" s="14">
        <f>VLOOKUP(B263,'[2]LP OBAT DAN BMHP ALL APRIL'!$B:$BC,54,FALSE)</f>
        <v>10</v>
      </c>
      <c r="M263" s="15"/>
      <c r="N263" s="16">
        <f t="shared" si="14"/>
        <v>10</v>
      </c>
      <c r="O263" s="30">
        <v>91121012</v>
      </c>
      <c r="P263" s="18">
        <f>VLOOKUP(B263,'[3]JAN 2022'!$A:$K,11,FALSE)</f>
        <v>45047</v>
      </c>
      <c r="Q263" s="18" t="str">
        <f>VLOOKUP(B263,'[3]JAN 2022'!$A:$G,7,FALSE)</f>
        <v>KP01/03</v>
      </c>
      <c r="R263" s="23" t="str">
        <f>VLOOKUP(B263,'[3]JAN 2022'!$A:$I,9,FALSE)</f>
        <v>PT KUDAMAS JAYA MAKMUR SENTOSA</v>
      </c>
    </row>
    <row r="264" spans="1:18" ht="18.75" x14ac:dyDescent="0.3">
      <c r="A264" s="8">
        <v>255</v>
      </c>
      <c r="B264" s="39" t="s">
        <v>749</v>
      </c>
      <c r="C264" s="40" t="s">
        <v>750</v>
      </c>
      <c r="D264" s="17">
        <v>1</v>
      </c>
      <c r="E264" s="17" t="s">
        <v>53</v>
      </c>
      <c r="F264" s="17" t="s">
        <v>1244</v>
      </c>
      <c r="G264" s="11"/>
      <c r="H264" s="24"/>
      <c r="I264" s="13"/>
      <c r="J264" s="11"/>
      <c r="K264" s="11">
        <v>5400</v>
      </c>
      <c r="L264" s="14">
        <f>VLOOKUP(B264,'[2]LP OBAT DAN BMHP ALL APRIL'!$B:$BC,54,FALSE)</f>
        <v>6</v>
      </c>
      <c r="M264" s="15"/>
      <c r="N264" s="16">
        <f t="shared" si="14"/>
        <v>6</v>
      </c>
      <c r="O264" s="30">
        <v>151221001</v>
      </c>
      <c r="P264" s="18">
        <v>45627</v>
      </c>
      <c r="Q264" s="18"/>
      <c r="R264" s="23" t="s">
        <v>65</v>
      </c>
    </row>
    <row r="265" spans="1:18" ht="18.75" x14ac:dyDescent="0.3">
      <c r="A265" s="8">
        <v>256</v>
      </c>
      <c r="B265" s="20" t="s">
        <v>751</v>
      </c>
      <c r="C265" s="21" t="s">
        <v>752</v>
      </c>
      <c r="D265" s="22">
        <v>100</v>
      </c>
      <c r="E265" s="17" t="s">
        <v>30</v>
      </c>
      <c r="F265" s="17" t="s">
        <v>1244</v>
      </c>
      <c r="G265" s="11">
        <v>1650</v>
      </c>
      <c r="H265" s="29">
        <v>1815.0000000000002</v>
      </c>
      <c r="I265" s="13">
        <v>2178</v>
      </c>
      <c r="J265" s="11">
        <v>1900</v>
      </c>
      <c r="K265" s="11">
        <v>2200</v>
      </c>
      <c r="L265" s="14">
        <f>VLOOKUP(B265,'[2]LP OBAT DAN BMHP ALL APRIL'!$B:$BC,54,FALSE)</f>
        <v>500</v>
      </c>
      <c r="M265" s="15"/>
      <c r="N265" s="16">
        <f t="shared" si="14"/>
        <v>500</v>
      </c>
      <c r="O265" s="30" t="s">
        <v>2292</v>
      </c>
      <c r="P265" s="31">
        <v>44977</v>
      </c>
      <c r="Q265" s="32" t="s">
        <v>753</v>
      </c>
      <c r="R265" s="33" t="s">
        <v>408</v>
      </c>
    </row>
    <row r="266" spans="1:18" ht="18.75" x14ac:dyDescent="0.3">
      <c r="A266" s="8">
        <v>257</v>
      </c>
      <c r="B266" s="37" t="s">
        <v>754</v>
      </c>
      <c r="C266" s="38" t="s">
        <v>755</v>
      </c>
      <c r="D266" s="22">
        <v>1</v>
      </c>
      <c r="E266" s="17" t="s">
        <v>53</v>
      </c>
      <c r="F266" s="17" t="s">
        <v>1244</v>
      </c>
      <c r="G266" s="11">
        <v>7727.272727272727</v>
      </c>
      <c r="H266" s="12">
        <v>8500</v>
      </c>
      <c r="I266" s="13">
        <v>10200</v>
      </c>
      <c r="J266" s="11">
        <v>8500</v>
      </c>
      <c r="K266" s="11">
        <v>10200</v>
      </c>
      <c r="L266" s="14">
        <f>VLOOKUP(B266,'[2]LP OBAT DAN BMHP ALL APRIL'!$B:$BC,54,FALSE)</f>
        <v>4</v>
      </c>
      <c r="M266" s="15"/>
      <c r="N266" s="16">
        <f t="shared" ref="N266:N316" si="20">L266+M266</f>
        <v>4</v>
      </c>
      <c r="O266" s="30">
        <v>510808</v>
      </c>
      <c r="P266" s="18">
        <v>45839</v>
      </c>
      <c r="Q266" s="11" t="s">
        <v>130</v>
      </c>
      <c r="R266" s="19" t="s">
        <v>65</v>
      </c>
    </row>
    <row r="267" spans="1:18" ht="18.75" x14ac:dyDescent="0.3">
      <c r="A267" s="8">
        <v>258</v>
      </c>
      <c r="B267" s="37" t="s">
        <v>756</v>
      </c>
      <c r="C267" s="38" t="s">
        <v>757</v>
      </c>
      <c r="D267" s="22">
        <v>1</v>
      </c>
      <c r="E267" s="17" t="s">
        <v>53</v>
      </c>
      <c r="F267" s="17" t="s">
        <v>1244</v>
      </c>
      <c r="G267" s="11">
        <v>7727.272727272727</v>
      </c>
      <c r="H267" s="12">
        <v>8500</v>
      </c>
      <c r="I267" s="13">
        <v>10200</v>
      </c>
      <c r="J267" s="11">
        <v>8500</v>
      </c>
      <c r="K267" s="11">
        <v>10200</v>
      </c>
      <c r="L267" s="14">
        <f>VLOOKUP(B267,'[2]LP OBAT DAN BMHP ALL APRIL'!$B:$BC,54,FALSE)</f>
        <v>3</v>
      </c>
      <c r="M267" s="15"/>
      <c r="N267" s="16">
        <f t="shared" si="20"/>
        <v>3</v>
      </c>
      <c r="O267" s="30">
        <v>510803</v>
      </c>
      <c r="P267" s="18">
        <v>45839</v>
      </c>
      <c r="Q267" s="11" t="s">
        <v>130</v>
      </c>
      <c r="R267" s="19" t="s">
        <v>65</v>
      </c>
    </row>
    <row r="268" spans="1:18" ht="18.75" x14ac:dyDescent="0.3">
      <c r="A268" s="8">
        <v>259</v>
      </c>
      <c r="B268" s="20" t="s">
        <v>758</v>
      </c>
      <c r="C268" s="28" t="s">
        <v>759</v>
      </c>
      <c r="D268" s="22">
        <v>100</v>
      </c>
      <c r="E268" s="17" t="s">
        <v>30</v>
      </c>
      <c r="F268" s="17" t="s">
        <v>1244</v>
      </c>
      <c r="G268" s="11">
        <v>102.98</v>
      </c>
      <c r="H268" s="29">
        <v>113.27800000000002</v>
      </c>
      <c r="I268" s="13">
        <v>135.93360000000001</v>
      </c>
      <c r="J268" s="11">
        <v>200</v>
      </c>
      <c r="K268" s="11">
        <v>200</v>
      </c>
      <c r="L268" s="14">
        <f>VLOOKUP(B268,'[2]LP OBAT DAN BMHP ALL APRIL'!$B:$BC,54,FALSE)</f>
        <v>210</v>
      </c>
      <c r="M268" s="15"/>
      <c r="N268" s="16">
        <f t="shared" si="20"/>
        <v>210</v>
      </c>
      <c r="O268" s="30" t="s">
        <v>2291</v>
      </c>
      <c r="P268" s="31">
        <v>45071</v>
      </c>
      <c r="Q268" s="32" t="s">
        <v>55</v>
      </c>
      <c r="R268" s="33" t="s">
        <v>56</v>
      </c>
    </row>
    <row r="269" spans="1:18" ht="18.75" x14ac:dyDescent="0.3">
      <c r="A269" s="8">
        <v>260</v>
      </c>
      <c r="B269" s="20" t="s">
        <v>760</v>
      </c>
      <c r="C269" s="21" t="s">
        <v>761</v>
      </c>
      <c r="D269" s="22">
        <v>100</v>
      </c>
      <c r="E269" s="17" t="s">
        <v>30</v>
      </c>
      <c r="F269" s="17" t="s">
        <v>1244</v>
      </c>
      <c r="G269" s="11">
        <v>91.3</v>
      </c>
      <c r="H269" s="29">
        <v>100.43</v>
      </c>
      <c r="I269" s="13">
        <v>120.51600000000001</v>
      </c>
      <c r="J269" s="11">
        <v>200</v>
      </c>
      <c r="K269" s="11">
        <v>200</v>
      </c>
      <c r="L269" s="14">
        <f>VLOOKUP(B269,'[2]LP OBAT DAN BMHP ALL APRIL'!$B:$BC,54,FALSE)</f>
        <v>0</v>
      </c>
      <c r="M269" s="15"/>
      <c r="N269" s="16">
        <f t="shared" si="20"/>
        <v>0</v>
      </c>
      <c r="O269" s="30" t="s">
        <v>725</v>
      </c>
      <c r="P269" s="31">
        <v>44787</v>
      </c>
      <c r="Q269" s="32">
        <v>2801956245</v>
      </c>
      <c r="R269" s="33" t="s">
        <v>258</v>
      </c>
    </row>
    <row r="270" spans="1:18" ht="18.75" x14ac:dyDescent="0.3">
      <c r="A270" s="8">
        <v>261</v>
      </c>
      <c r="B270" s="20" t="s">
        <v>762</v>
      </c>
      <c r="C270" s="21" t="s">
        <v>763</v>
      </c>
      <c r="D270" s="22">
        <v>1</v>
      </c>
      <c r="E270" s="17" t="s">
        <v>764</v>
      </c>
      <c r="F270" s="17" t="s">
        <v>1250</v>
      </c>
      <c r="G270" s="11">
        <v>5460</v>
      </c>
      <c r="H270" s="29">
        <v>6006.0000000000009</v>
      </c>
      <c r="I270" s="13">
        <v>7207.2000000000007</v>
      </c>
      <c r="J270" s="11">
        <v>6100</v>
      </c>
      <c r="K270" s="11">
        <v>7300</v>
      </c>
      <c r="L270" s="14">
        <f>VLOOKUP(B270,'[2]LP OBAT DAN BMHP ALL APRIL'!$B:$BC,54,FALSE)</f>
        <v>13</v>
      </c>
      <c r="M270" s="15"/>
      <c r="N270" s="16">
        <f t="shared" si="20"/>
        <v>13</v>
      </c>
      <c r="O270" s="30" t="s">
        <v>2290</v>
      </c>
      <c r="P270" s="67">
        <v>45536</v>
      </c>
      <c r="Q270" s="32">
        <v>2802617390</v>
      </c>
      <c r="R270" s="33" t="s">
        <v>56</v>
      </c>
    </row>
    <row r="271" spans="1:18" ht="18.75" x14ac:dyDescent="0.3">
      <c r="A271" s="8">
        <v>262</v>
      </c>
      <c r="B271" s="37" t="s">
        <v>765</v>
      </c>
      <c r="C271" s="69" t="s">
        <v>766</v>
      </c>
      <c r="D271" s="17">
        <v>1</v>
      </c>
      <c r="E271" s="17" t="s">
        <v>53</v>
      </c>
      <c r="F271" s="17" t="s">
        <v>1249</v>
      </c>
      <c r="G271" s="11">
        <f>VLOOKUP(B271,'[1]MAR 2022'!$A:$D,3,FALSE)</f>
        <v>12909.090909090908</v>
      </c>
      <c r="H271" s="12">
        <f>VLOOKUP(B271,'[1]MAR 2022'!$A:$D,4,FALSE)</f>
        <v>14200</v>
      </c>
      <c r="I271" s="13">
        <f>VLOOKUP(B271,'[1]MAR 2022'!$A:$E,5,FALSE)</f>
        <v>17040</v>
      </c>
      <c r="J271" s="11">
        <f t="shared" ref="J271:K278" si="21">ROUNDUP(H271,-2)</f>
        <v>14200</v>
      </c>
      <c r="K271" s="11">
        <f t="shared" si="21"/>
        <v>17100</v>
      </c>
      <c r="L271" s="14">
        <f>VLOOKUP(B271,'[2]LP OBAT DAN BMHP ALL APRIL'!$B:$BC,54,FALSE)</f>
        <v>15</v>
      </c>
      <c r="M271" s="15"/>
      <c r="N271" s="16">
        <f t="shared" si="20"/>
        <v>15</v>
      </c>
      <c r="O271" s="30" t="s">
        <v>2287</v>
      </c>
      <c r="P271" s="18">
        <f>VLOOKUP(B271,'[1]MAR 2022'!$A:$K,11,FALSE)</f>
        <v>45323</v>
      </c>
      <c r="Q271" s="11" t="str">
        <f>VLOOKUP(B271,'[1]MAR 2022'!$A:$G,7,FALSE)</f>
        <v>KP03/11</v>
      </c>
      <c r="R271" s="19" t="str">
        <f>VLOOKUP(B271,'[1]MAR 2022'!$A:$I,9,FALSE)</f>
        <v>PT KUDAMAS JAYA MAKMUR SENTOSA</v>
      </c>
    </row>
    <row r="272" spans="1:18" ht="18.75" x14ac:dyDescent="0.3">
      <c r="A272" s="8">
        <v>263</v>
      </c>
      <c r="B272" s="27" t="s">
        <v>767</v>
      </c>
      <c r="C272" s="28" t="s">
        <v>768</v>
      </c>
      <c r="D272" s="17">
        <v>1</v>
      </c>
      <c r="E272" s="17" t="s">
        <v>53</v>
      </c>
      <c r="F272" s="17" t="s">
        <v>1249</v>
      </c>
      <c r="G272" s="11">
        <f>VLOOKUP(B272,'[1]FEB 2022'!$A:$C,3,FALSE)</f>
        <v>9272.7272727272721</v>
      </c>
      <c r="H272" s="24">
        <f>VLOOKUP(B272,'[1]FEB 2022'!$A:$D,4,FALSE)</f>
        <v>10200</v>
      </c>
      <c r="I272" s="13">
        <f>VLOOKUP(B272,'[1]FEB 2022'!$A:$E,5,FALSE)</f>
        <v>12240</v>
      </c>
      <c r="J272" s="11">
        <f t="shared" si="21"/>
        <v>10200</v>
      </c>
      <c r="K272" s="11">
        <f t="shared" si="21"/>
        <v>12300</v>
      </c>
      <c r="L272" s="14">
        <f>VLOOKUP(B272,'[2]LP OBAT DAN BMHP ALL APRIL'!$B:$BC,54,FALSE)</f>
        <v>0</v>
      </c>
      <c r="M272" s="15"/>
      <c r="N272" s="16">
        <f t="shared" si="20"/>
        <v>0</v>
      </c>
      <c r="O272" s="30" t="s">
        <v>2288</v>
      </c>
      <c r="P272" s="18">
        <f>VLOOKUP(B272,'[1]FEB 2022'!$A:$K,11,FALSE)</f>
        <v>45261</v>
      </c>
      <c r="Q272" s="18" t="str">
        <f>VLOOKUP(B272,'[1]FEB 2022'!$A:$G,7,FALSE)</f>
        <v>KP02/13</v>
      </c>
      <c r="R272" s="23" t="str">
        <f>VLOOKUP(B272,'[1]FEB 2022'!$A:$I,9,FALSE)</f>
        <v>PT PLANET EXCELENCIA PHARMACY</v>
      </c>
    </row>
    <row r="273" spans="1:18" ht="18.75" x14ac:dyDescent="0.3">
      <c r="A273" s="8">
        <v>264</v>
      </c>
      <c r="B273" s="27" t="s">
        <v>769</v>
      </c>
      <c r="C273" s="28" t="s">
        <v>770</v>
      </c>
      <c r="D273" s="17">
        <v>1</v>
      </c>
      <c r="E273" s="17" t="s">
        <v>53</v>
      </c>
      <c r="F273" s="17" t="s">
        <v>1249</v>
      </c>
      <c r="G273" s="11">
        <f>VLOOKUP(B273,'[1]FEB 2022'!$A:$C,3,FALSE)</f>
        <v>9272.7272727272721</v>
      </c>
      <c r="H273" s="24">
        <f>VLOOKUP(B273,'[1]FEB 2022'!$A:$D,4,FALSE)</f>
        <v>10200</v>
      </c>
      <c r="I273" s="13">
        <f>VLOOKUP(B273,'[1]FEB 2022'!$A:$E,5,FALSE)</f>
        <v>12240</v>
      </c>
      <c r="J273" s="11">
        <f t="shared" si="21"/>
        <v>10200</v>
      </c>
      <c r="K273" s="11">
        <f t="shared" si="21"/>
        <v>12300</v>
      </c>
      <c r="L273" s="14">
        <f>VLOOKUP(B273,'[2]LP OBAT DAN BMHP ALL APRIL'!$B:$BC,54,FALSE)</f>
        <v>1</v>
      </c>
      <c r="M273" s="15"/>
      <c r="N273" s="16">
        <f t="shared" si="20"/>
        <v>1</v>
      </c>
      <c r="O273" s="30" t="s">
        <v>2289</v>
      </c>
      <c r="P273" s="18">
        <f>VLOOKUP(B273,'[1]FEB 2022'!$A:$K,11,FALSE)</f>
        <v>45261</v>
      </c>
      <c r="Q273" s="18" t="str">
        <f>VLOOKUP(B273,'[1]FEB 2022'!$A:$G,7,FALSE)</f>
        <v>KP02/13</v>
      </c>
      <c r="R273" s="23" t="str">
        <f>VLOOKUP(B273,'[1]FEB 2022'!$A:$I,9,FALSE)</f>
        <v>PT PLANET EXCELENCIA PHARMACY</v>
      </c>
    </row>
    <row r="274" spans="1:18" ht="18.75" x14ac:dyDescent="0.3">
      <c r="A274" s="8">
        <v>265</v>
      </c>
      <c r="B274" s="27" t="s">
        <v>771</v>
      </c>
      <c r="C274" s="28" t="s">
        <v>772</v>
      </c>
      <c r="D274" s="17">
        <v>1</v>
      </c>
      <c r="E274" s="17" t="s">
        <v>53</v>
      </c>
      <c r="F274" s="17" t="s">
        <v>1249</v>
      </c>
      <c r="G274" s="11">
        <f>VLOOKUP(B274,'[1]MAR 2022'!$A:$P,3,FALSE)</f>
        <v>9659.0909090909081</v>
      </c>
      <c r="H274" s="24">
        <f>VLOOKUP(B274,'[1]MAR 2022'!$A:$E,4,FALSE)</f>
        <v>10625</v>
      </c>
      <c r="I274" s="13">
        <f>VLOOKUP(B274,'[1]MAR 2022'!$A:$J,5,FALSE)</f>
        <v>12750</v>
      </c>
      <c r="J274" s="11">
        <f t="shared" si="21"/>
        <v>10700</v>
      </c>
      <c r="K274" s="11">
        <f t="shared" si="21"/>
        <v>12800</v>
      </c>
      <c r="L274" s="14">
        <f>VLOOKUP(B274,'[2]LP OBAT DAN BMHP ALL APRIL'!$B:$BC,54,FALSE)</f>
        <v>24</v>
      </c>
      <c r="M274" s="15"/>
      <c r="N274" s="16">
        <f t="shared" si="20"/>
        <v>24</v>
      </c>
      <c r="O274" s="30" t="s">
        <v>2286</v>
      </c>
      <c r="P274" s="18">
        <f>VLOOKUP(B274,'[1]MAR 2022'!$A:$P,11,FALSE)</f>
        <v>45323</v>
      </c>
      <c r="Q274" s="18" t="str">
        <f>VLOOKUP(B274,'[1]MAR 2022'!$A:$G,7,FALSE)</f>
        <v>KP03/10</v>
      </c>
      <c r="R274" s="23" t="str">
        <f>VLOOKUP(B274,'[1]MAR 2022'!$A:$I,9,FALSE)</f>
        <v>PT KUDAMAS JAYA MAKMUR SENTOSA</v>
      </c>
    </row>
    <row r="275" spans="1:18" ht="18.75" x14ac:dyDescent="0.3">
      <c r="A275" s="8">
        <v>266</v>
      </c>
      <c r="B275" s="20" t="s">
        <v>773</v>
      </c>
      <c r="C275" s="21" t="s">
        <v>774</v>
      </c>
      <c r="D275" s="22">
        <v>1</v>
      </c>
      <c r="E275" s="17" t="s">
        <v>27</v>
      </c>
      <c r="F275" s="17" t="s">
        <v>1244</v>
      </c>
      <c r="G275" s="11">
        <f>VLOOKUP(B275,'[1]JAN 2022'!$A:$C,3,FALSE)</f>
        <v>37350</v>
      </c>
      <c r="H275" s="24">
        <f>VLOOKUP(B275,'[1]JAN 2022'!$A:$D,4,FALSE)</f>
        <v>41085</v>
      </c>
      <c r="I275" s="13">
        <f>VLOOKUP(B275,'[1]JAN 2022'!$A:$E,5,FALSE)</f>
        <v>49302</v>
      </c>
      <c r="J275" s="11">
        <f t="shared" si="21"/>
        <v>41100</v>
      </c>
      <c r="K275" s="11">
        <f t="shared" si="21"/>
        <v>49400</v>
      </c>
      <c r="L275" s="14">
        <f>VLOOKUP(B275,'[2]LP OBAT DAN BMHP ALL APRIL'!$B:$BC,54,FALSE)</f>
        <v>6</v>
      </c>
      <c r="M275" s="15"/>
      <c r="N275" s="16">
        <f t="shared" si="20"/>
        <v>6</v>
      </c>
      <c r="O275" s="30" t="s">
        <v>2285</v>
      </c>
      <c r="P275" s="18">
        <f>VLOOKUP(B275,'[1]JAN 2022'!$A:$K,11,FALSE)</f>
        <v>45505</v>
      </c>
      <c r="Q275" s="18" t="str">
        <f>VLOOKUP(B275,'[1]JAN 2022'!$A:$G,7,FALSE)</f>
        <v>KP01/05</v>
      </c>
      <c r="R275" s="23" t="str">
        <f>VLOOKUP(B275,'[1]JAN 2022'!$A:$I,9,FALSE)</f>
        <v>PT SINGGASANA WITRA SURYAMAS</v>
      </c>
    </row>
    <row r="276" spans="1:18" ht="18.75" x14ac:dyDescent="0.3">
      <c r="A276" s="8">
        <v>267</v>
      </c>
      <c r="B276" s="20" t="s">
        <v>775</v>
      </c>
      <c r="C276" s="21" t="s">
        <v>776</v>
      </c>
      <c r="D276" s="22">
        <v>1</v>
      </c>
      <c r="E276" s="17" t="s">
        <v>27</v>
      </c>
      <c r="F276" s="17" t="s">
        <v>1244</v>
      </c>
      <c r="G276" s="11">
        <f>VLOOKUP(B276,'[1]MEI 2022'!$A:$C,3,FALSE)</f>
        <v>39090.909090909088</v>
      </c>
      <c r="H276" s="24">
        <f>VLOOKUP(B276,'[1]MEI 2022'!$A:$D,4,FALSE)</f>
        <v>43000</v>
      </c>
      <c r="I276" s="13">
        <f>VLOOKUP(B276,'[1]MEI 2022'!$A:$E,5,FALSE)</f>
        <v>51600</v>
      </c>
      <c r="J276" s="11">
        <f t="shared" si="21"/>
        <v>43000</v>
      </c>
      <c r="K276" s="11">
        <f t="shared" si="21"/>
        <v>51600</v>
      </c>
      <c r="L276" s="14"/>
      <c r="M276" s="15">
        <f>VLOOKUP(B276,'[1]MEI 2022'!$A:$B,2,FALSE)</f>
        <v>6</v>
      </c>
      <c r="N276" s="16">
        <f t="shared" si="20"/>
        <v>6</v>
      </c>
      <c r="O276" s="11" t="str">
        <f>VLOOKUP(B276,'[1]MEI 2022'!$A:$L,12,FALSE)</f>
        <v>B22030</v>
      </c>
      <c r="P276" s="18">
        <f>VLOOKUP(B276,'[1]MEI 2022'!$A:$K,11,FALSE)</f>
        <v>45689</v>
      </c>
      <c r="Q276" s="18" t="str">
        <f>VLOOKUP(B276,'[1]MEI 2022'!$A:$G,7,FALSE)</f>
        <v>KP05/2</v>
      </c>
      <c r="R276" s="23" t="str">
        <f>VLOOKUP(B276,'[1]MEI 2022'!$A:$I,9,FALSE)</f>
        <v>PT KUDAMAS JAYA MAKMUR SENTOSA</v>
      </c>
    </row>
    <row r="277" spans="1:18" ht="18.75" x14ac:dyDescent="0.3">
      <c r="A277" s="8">
        <v>268</v>
      </c>
      <c r="B277" s="20" t="s">
        <v>777</v>
      </c>
      <c r="C277" s="21" t="s">
        <v>778</v>
      </c>
      <c r="D277" s="17">
        <v>100</v>
      </c>
      <c r="E277" s="17" t="s">
        <v>30</v>
      </c>
      <c r="F277" s="17" t="s">
        <v>1246</v>
      </c>
      <c r="G277" s="11">
        <f>VLOOKUP(B277,'[1]APR 2022'!$A:$C,3,FALSE)</f>
        <v>757.57272727272721</v>
      </c>
      <c r="H277" s="24">
        <f>VLOOKUP(B277,'[1]APR 2022'!$A:$D,4,FALSE)</f>
        <v>833.33</v>
      </c>
      <c r="I277" s="13">
        <f>VLOOKUP(B277,'[1]APR 2022'!$A:$E,5,FALSE)</f>
        <v>999.99599999999998</v>
      </c>
      <c r="J277" s="11">
        <f t="shared" si="21"/>
        <v>900</v>
      </c>
      <c r="K277" s="11">
        <f t="shared" si="21"/>
        <v>1000</v>
      </c>
      <c r="L277" s="14">
        <f>VLOOKUP(B277,'[2]LP OBAT DAN BMHP ALL APRIL'!$B:$BC,54,FALSE)</f>
        <v>75</v>
      </c>
      <c r="M277" s="15"/>
      <c r="N277" s="16">
        <f t="shared" si="20"/>
        <v>75</v>
      </c>
      <c r="O277" s="17" t="s">
        <v>779</v>
      </c>
      <c r="P277" s="18">
        <f>VLOOKUP(B277,'[1]APR 2022'!$A:$K,11,FALSE)</f>
        <v>44896</v>
      </c>
      <c r="Q277" s="18" t="str">
        <f>VLOOKUP(B277,'[1]APR 2022'!$A:$G,7,FALSE)</f>
        <v>KP04/12</v>
      </c>
      <c r="R277" s="23" t="str">
        <f>VLOOKUP(B277,'[1]APR 2022'!$A:$I,9,FALSE)</f>
        <v>APOTEK BUMI MEDIKA GANESA</v>
      </c>
    </row>
    <row r="278" spans="1:18" ht="18.75" x14ac:dyDescent="0.3">
      <c r="A278" s="8">
        <v>269</v>
      </c>
      <c r="B278" s="20" t="s">
        <v>780</v>
      </c>
      <c r="C278" s="21" t="s">
        <v>781</v>
      </c>
      <c r="D278" s="17">
        <v>100</v>
      </c>
      <c r="E278" s="17" t="s">
        <v>30</v>
      </c>
      <c r="F278" s="17" t="s">
        <v>1246</v>
      </c>
      <c r="G278" s="11">
        <f>VLOOKUP(B278,'[1]MEI 2022'!$A:$C,3,FALSE)</f>
        <v>757.57272727272721</v>
      </c>
      <c r="H278" s="12">
        <f>VLOOKUP(B278,'[1]MEI 2022'!$A:$D,4,FALSE)</f>
        <v>833.33</v>
      </c>
      <c r="I278" s="13">
        <f>VLOOKUP(B278,'[1]MEI 2022'!$A:$E,5,FALSE)</f>
        <v>999.99599999999998</v>
      </c>
      <c r="J278" s="11">
        <f t="shared" si="21"/>
        <v>900</v>
      </c>
      <c r="K278" s="11">
        <f t="shared" si="21"/>
        <v>1000</v>
      </c>
      <c r="L278" s="15">
        <f>VLOOKUP(B278,'[1]MEI 2022'!$A:$B,2,FALSE)</f>
        <v>100</v>
      </c>
      <c r="M278" s="15"/>
      <c r="N278" s="15">
        <f t="shared" si="20"/>
        <v>100</v>
      </c>
      <c r="O278" s="17" t="str">
        <f>VLOOKUP(B278,'[1]MEI 2022'!$A:$L,12,FALSE)</f>
        <v>94665</v>
      </c>
      <c r="P278" s="18">
        <f>VLOOKUP(B278,'[1]MEI 2022'!$A:$K,11,FALSE)</f>
        <v>44896</v>
      </c>
      <c r="Q278" s="11" t="str">
        <f>VLOOKUP(B278,'[1]MEI 2022'!$A:$G,7,FALSE)</f>
        <v>KP05/13</v>
      </c>
      <c r="R278" s="23" t="str">
        <f>VLOOKUP(B278,'[1]MEI 2022'!$A:$I,9,FALSE)</f>
        <v>APOTEK BUMI MEDIKA GANESA</v>
      </c>
    </row>
    <row r="279" spans="1:18" ht="18.75" x14ac:dyDescent="0.3">
      <c r="A279" s="8">
        <v>270</v>
      </c>
      <c r="B279" s="20" t="s">
        <v>782</v>
      </c>
      <c r="C279" s="21" t="s">
        <v>783</v>
      </c>
      <c r="D279" s="17">
        <v>100</v>
      </c>
      <c r="E279" s="17" t="s">
        <v>30</v>
      </c>
      <c r="F279" s="17" t="s">
        <v>1244</v>
      </c>
      <c r="G279" s="11">
        <v>190.917</v>
      </c>
      <c r="H279" s="12">
        <v>210.0087</v>
      </c>
      <c r="I279" s="13">
        <v>252.01043999999999</v>
      </c>
      <c r="J279" s="11">
        <v>300</v>
      </c>
      <c r="K279" s="11">
        <v>300</v>
      </c>
      <c r="L279" s="14">
        <f>VLOOKUP(B279,'[2]LP OBAT DAN BMHP ALL APRIL'!$B:$BC,54,FALSE)</f>
        <v>0</v>
      </c>
      <c r="M279" s="15"/>
      <c r="N279" s="16">
        <f t="shared" si="20"/>
        <v>0</v>
      </c>
      <c r="O279" s="30" t="s">
        <v>2278</v>
      </c>
      <c r="P279" s="18">
        <v>45108</v>
      </c>
      <c r="Q279" s="18" t="s">
        <v>21</v>
      </c>
      <c r="R279" s="23" t="s">
        <v>22</v>
      </c>
    </row>
    <row r="280" spans="1:18" ht="18.75" x14ac:dyDescent="0.3">
      <c r="A280" s="8">
        <v>271</v>
      </c>
      <c r="B280" s="20" t="s">
        <v>784</v>
      </c>
      <c r="C280" s="21" t="s">
        <v>785</v>
      </c>
      <c r="D280" s="17">
        <v>100</v>
      </c>
      <c r="E280" s="17" t="s">
        <v>30</v>
      </c>
      <c r="F280" s="17" t="s">
        <v>1244</v>
      </c>
      <c r="G280" s="11">
        <f>VLOOKUP(B280,'[1]FEB 2022'!$A:$C,3,FALSE)</f>
        <v>245.45454545454544</v>
      </c>
      <c r="H280" s="24">
        <f>VLOOKUP(B280,'[1]FEB 2022'!$A:$D,4,FALSE)</f>
        <v>270</v>
      </c>
      <c r="I280" s="13">
        <f>VLOOKUP(B280,'[1]FEB 2022'!$A:$E,5,FALSE)</f>
        <v>324</v>
      </c>
      <c r="J280" s="11">
        <f t="shared" ref="J280:K282" si="22">ROUNDUP(H280,-2)</f>
        <v>300</v>
      </c>
      <c r="K280" s="11">
        <f t="shared" si="22"/>
        <v>400</v>
      </c>
      <c r="L280" s="14">
        <f>VLOOKUP(B280,'[2]LP OBAT DAN BMHP ALL APRIL'!$B:$BC,54,FALSE)</f>
        <v>13</v>
      </c>
      <c r="M280" s="15"/>
      <c r="N280" s="16">
        <f t="shared" si="20"/>
        <v>13</v>
      </c>
      <c r="O280" s="30" t="s">
        <v>2277</v>
      </c>
      <c r="P280" s="18">
        <f>VLOOKUP(B280,'[1]FEB 2022'!$A:$K,11,FALSE)</f>
        <v>45261</v>
      </c>
      <c r="Q280" s="18" t="str">
        <f>VLOOKUP(B280,'[1]FEB 2022'!$A:$G,7,FALSE)</f>
        <v>KP02/9</v>
      </c>
      <c r="R280" s="23" t="str">
        <f>VLOOKUP(B280,'[1]FEB 2022'!$A:$I,9,FALSE)</f>
        <v>PT PLANET EXCELENCIA PHARMACY</v>
      </c>
    </row>
    <row r="281" spans="1:18" ht="18.75" x14ac:dyDescent="0.3">
      <c r="A281" s="8">
        <v>272</v>
      </c>
      <c r="B281" s="20" t="s">
        <v>786</v>
      </c>
      <c r="C281" s="21" t="s">
        <v>787</v>
      </c>
      <c r="D281" s="17">
        <v>100</v>
      </c>
      <c r="E281" s="17" t="s">
        <v>30</v>
      </c>
      <c r="F281" s="17" t="s">
        <v>1244</v>
      </c>
      <c r="G281" s="11">
        <f>VLOOKUP(B281,'[1]APR 2022'!$A:$C,3,FALSE)</f>
        <v>190.917</v>
      </c>
      <c r="H281" s="12">
        <f>VLOOKUP(B281,'[1]APR 2022'!$A:$D,4,FALSE)</f>
        <v>210.0087</v>
      </c>
      <c r="I281" s="13">
        <f>VLOOKUP(B281,'[1]APR 2022'!$A:$E,5,FALSE)</f>
        <v>252.01043999999999</v>
      </c>
      <c r="J281" s="11">
        <f t="shared" si="22"/>
        <v>300</v>
      </c>
      <c r="K281" s="11">
        <f t="shared" si="22"/>
        <v>300</v>
      </c>
      <c r="L281" s="14">
        <f>VLOOKUP(B281,'[2]LP OBAT DAN BMHP ALL APRIL'!$B:$BC,54,FALSE)</f>
        <v>200</v>
      </c>
      <c r="M281" s="15"/>
      <c r="N281" s="26">
        <f t="shared" si="20"/>
        <v>200</v>
      </c>
      <c r="O281" s="30" t="s">
        <v>2276</v>
      </c>
      <c r="P281" s="18">
        <f>VLOOKUP(B281,'[1]APR 2022'!$A:$K,11,FALSE)</f>
        <v>45292</v>
      </c>
      <c r="Q281" s="11" t="str">
        <f>VLOOKUP(B281,'[1]APR 2022'!$A:$G,7,FALSE)</f>
        <v>KP04/3</v>
      </c>
      <c r="R281" s="19" t="str">
        <f>VLOOKUP(B281,'[1]APR 2022'!$A:$I,9,FALSE)</f>
        <v>PT Enseval Putera Megatrading</v>
      </c>
    </row>
    <row r="282" spans="1:18" ht="18.75" x14ac:dyDescent="0.3">
      <c r="A282" s="8">
        <v>273</v>
      </c>
      <c r="B282" s="20" t="s">
        <v>788</v>
      </c>
      <c r="C282" s="21" t="s">
        <v>789</v>
      </c>
      <c r="D282" s="17">
        <v>100</v>
      </c>
      <c r="E282" s="17" t="s">
        <v>30</v>
      </c>
      <c r="F282" s="17" t="s">
        <v>1244</v>
      </c>
      <c r="G282" s="11">
        <f>VLOOKUP(B282,'[1]MEI 2022'!$A:$C,3,FALSE)</f>
        <v>151.36363636363635</v>
      </c>
      <c r="H282" s="24">
        <f>VLOOKUP(B282,'[1]MEI 2022'!$A:$D,4,FALSE)</f>
        <v>166.5</v>
      </c>
      <c r="I282" s="13">
        <f>VLOOKUP(B282,'[1]MEI 2022'!$A:$E,5,FALSE)</f>
        <v>199.79999999999998</v>
      </c>
      <c r="J282" s="11">
        <f t="shared" si="22"/>
        <v>200</v>
      </c>
      <c r="K282" s="11">
        <f t="shared" si="22"/>
        <v>200</v>
      </c>
      <c r="L282" s="14"/>
      <c r="M282" s="15">
        <f>VLOOKUP(B282,'[1]MEI 2022'!$A:$B,2,FALSE)</f>
        <v>200</v>
      </c>
      <c r="N282" s="16">
        <f t="shared" si="20"/>
        <v>200</v>
      </c>
      <c r="O282" s="11" t="str">
        <f>VLOOKUP(B282,'[1]MEI 2022'!$A:$L,12,FALSE)</f>
        <v>HTSVND21509</v>
      </c>
      <c r="P282" s="18">
        <f>VLOOKUP(B282,'[1]MEI 2022'!$A:$K,11,FALSE)</f>
        <v>45292</v>
      </c>
      <c r="Q282" s="18" t="str">
        <f>VLOOKUP(B282,'[1]MEI 2022'!$A:$G,7,FALSE)</f>
        <v>KP05/2</v>
      </c>
      <c r="R282" s="23" t="str">
        <f>VLOOKUP(B282,'[1]MEI 2022'!$A:$I,9,FALSE)</f>
        <v>PT KUDAMAS JAYA MAKMUR SENTOSA</v>
      </c>
    </row>
    <row r="283" spans="1:18" ht="18.75" x14ac:dyDescent="0.3">
      <c r="A283" s="8">
        <v>274</v>
      </c>
      <c r="B283" s="20" t="s">
        <v>790</v>
      </c>
      <c r="C283" s="21" t="s">
        <v>791</v>
      </c>
      <c r="D283" s="17">
        <v>100</v>
      </c>
      <c r="E283" s="17" t="s">
        <v>30</v>
      </c>
      <c r="F283" s="17" t="s">
        <v>1244</v>
      </c>
      <c r="G283" s="11">
        <v>757.58396100000004</v>
      </c>
      <c r="H283" s="12">
        <v>833.34235710000007</v>
      </c>
      <c r="I283" s="13">
        <v>1000.01082852</v>
      </c>
      <c r="J283" s="11">
        <v>900</v>
      </c>
      <c r="K283" s="11">
        <v>1100</v>
      </c>
      <c r="L283" s="14">
        <f>VLOOKUP(B283,'[2]LP OBAT DAN BMHP ALL APRIL'!$B:$BC,54,FALSE)</f>
        <v>0</v>
      </c>
      <c r="M283" s="15"/>
      <c r="N283" s="16">
        <f t="shared" si="20"/>
        <v>0</v>
      </c>
      <c r="O283" s="30" t="s">
        <v>725</v>
      </c>
      <c r="P283" s="18">
        <v>45139</v>
      </c>
      <c r="Q283" s="18" t="s">
        <v>21</v>
      </c>
      <c r="R283" s="23" t="s">
        <v>22</v>
      </c>
    </row>
    <row r="284" spans="1:18" ht="18.75" x14ac:dyDescent="0.3">
      <c r="A284" s="8">
        <v>275</v>
      </c>
      <c r="B284" s="20" t="s">
        <v>792</v>
      </c>
      <c r="C284" s="21" t="s">
        <v>793</v>
      </c>
      <c r="D284" s="17">
        <v>100</v>
      </c>
      <c r="E284" s="17" t="s">
        <v>30</v>
      </c>
      <c r="F284" s="17" t="s">
        <v>1244</v>
      </c>
      <c r="G284" s="11">
        <f>VLOOKUP(B284,'[1]APR 2022'!$A:$C,3,FALSE)</f>
        <v>757.58396099999993</v>
      </c>
      <c r="H284" s="12">
        <f>VLOOKUP(B284,'[1]APR 2022'!$A:$D,4,FALSE)</f>
        <v>833.34235709999996</v>
      </c>
      <c r="I284" s="13">
        <f>VLOOKUP(B284,'[1]APR 2022'!$A:$E,5,FALSE)</f>
        <v>1000.0108285199999</v>
      </c>
      <c r="J284" s="11">
        <f t="shared" ref="J284:K288" si="23">ROUNDUP(H284,-2)</f>
        <v>900</v>
      </c>
      <c r="K284" s="11">
        <f t="shared" si="23"/>
        <v>1100</v>
      </c>
      <c r="L284" s="14">
        <f>VLOOKUP(B284,'[2]LP OBAT DAN BMHP ALL APRIL'!$B:$BC,54,FALSE)</f>
        <v>194</v>
      </c>
      <c r="M284" s="15"/>
      <c r="N284" s="26">
        <f t="shared" si="20"/>
        <v>194</v>
      </c>
      <c r="O284" s="30" t="s">
        <v>725</v>
      </c>
      <c r="P284" s="18">
        <f>VLOOKUP(B284,'[1]APR 2022'!$A:$K,11,FALSE)</f>
        <v>45352</v>
      </c>
      <c r="Q284" s="11" t="str">
        <f>VLOOKUP(B284,'[1]APR 2022'!$A:$G,7,FALSE)</f>
        <v>KP04/3</v>
      </c>
      <c r="R284" s="19" t="str">
        <f>VLOOKUP(B284,'[1]APR 2022'!$A:$I,9,FALSE)</f>
        <v>PT Enseval Putera Megatrading</v>
      </c>
    </row>
    <row r="285" spans="1:18" ht="18.75" x14ac:dyDescent="0.3">
      <c r="A285" s="8">
        <v>276</v>
      </c>
      <c r="B285" s="20" t="s">
        <v>794</v>
      </c>
      <c r="C285" s="21" t="s">
        <v>795</v>
      </c>
      <c r="D285" s="17">
        <v>100</v>
      </c>
      <c r="E285" s="17" t="s">
        <v>30</v>
      </c>
      <c r="F285" s="17" t="s">
        <v>1244</v>
      </c>
      <c r="G285" s="11">
        <f>VLOOKUP(B285,'[1]MEI 2022'!$A:$C,3,FALSE)</f>
        <v>764.5454545454545</v>
      </c>
      <c r="H285" s="24">
        <f>VLOOKUP(B285,'[1]MEI 2022'!$A:$D,4,FALSE)</f>
        <v>841</v>
      </c>
      <c r="I285" s="13">
        <f>VLOOKUP(B285,'[1]MEI 2022'!$A:$E,5,FALSE)</f>
        <v>1009.1999999999999</v>
      </c>
      <c r="J285" s="11">
        <f t="shared" si="23"/>
        <v>900</v>
      </c>
      <c r="K285" s="11">
        <f t="shared" si="23"/>
        <v>1100</v>
      </c>
      <c r="L285" s="14"/>
      <c r="M285" s="15">
        <f>VLOOKUP(B285,'[1]MEI 2022'!$A:$B,2,FALSE)</f>
        <v>100</v>
      </c>
      <c r="N285" s="16">
        <f t="shared" si="20"/>
        <v>100</v>
      </c>
      <c r="O285" s="11" t="str">
        <f>VLOOKUP(B285,'[1]MEI 2022'!$A:$L,12,FALSE)</f>
        <v>HTSVNE22114</v>
      </c>
      <c r="P285" s="18">
        <f>VLOOKUP(B285,'[1]MEI 2022'!$A:$K,11,FALSE)</f>
        <v>45352</v>
      </c>
      <c r="Q285" s="18" t="str">
        <f>VLOOKUP(B285,'[1]MEI 2022'!$A:$G,7,FALSE)</f>
        <v>KP05/8</v>
      </c>
      <c r="R285" s="23" t="str">
        <f>VLOOKUP(B285,'[1]MEI 2022'!$A:$I,9,FALSE)</f>
        <v>APOTEK BUMI MEDIKA GANESA</v>
      </c>
    </row>
    <row r="286" spans="1:18" ht="18.75" x14ac:dyDescent="0.3">
      <c r="A286" s="8">
        <v>277</v>
      </c>
      <c r="B286" s="20" t="s">
        <v>796</v>
      </c>
      <c r="C286" s="21" t="s">
        <v>797</v>
      </c>
      <c r="D286" s="17">
        <v>30</v>
      </c>
      <c r="E286" s="17" t="s">
        <v>30</v>
      </c>
      <c r="F286" s="17" t="s">
        <v>1244</v>
      </c>
      <c r="G286" s="11">
        <f>VLOOKUP(B286,'[1]MEI 2022'!$A:$C,3,FALSE)</f>
        <v>397.51515151515144</v>
      </c>
      <c r="H286" s="24">
        <f>VLOOKUP(B286,'[1]MEI 2022'!$A:$D,4,FALSE)</f>
        <v>437.26666666666665</v>
      </c>
      <c r="I286" s="13">
        <f>VLOOKUP(B286,'[1]MEI 2022'!$A:$E,5,FALSE)</f>
        <v>524.71999999999991</v>
      </c>
      <c r="J286" s="11">
        <f t="shared" si="23"/>
        <v>500</v>
      </c>
      <c r="K286" s="11">
        <f t="shared" si="23"/>
        <v>600</v>
      </c>
      <c r="L286" s="14"/>
      <c r="M286" s="15">
        <f>VLOOKUP(B286,'[1]MEI 2022'!$A:$B,2,FALSE)</f>
        <v>90</v>
      </c>
      <c r="N286" s="16">
        <f t="shared" si="20"/>
        <v>90</v>
      </c>
      <c r="O286" s="11" t="str">
        <f>VLOOKUP(B286,'[1]MEI 2022'!$A:$L,12,FALSE)</f>
        <v>RL084G</v>
      </c>
      <c r="P286" s="18">
        <f>VLOOKUP(B286,'[1]MEI 2022'!$A:$K,11,FALSE)</f>
        <v>45627</v>
      </c>
      <c r="Q286" s="18" t="str">
        <f>VLOOKUP(B286,'[1]MEI 2022'!$A:$G,7,FALSE)</f>
        <v>KP05/12</v>
      </c>
      <c r="R286" s="23" t="str">
        <f>VLOOKUP(B286,'[1]MEI 2022'!$A:$I,9,FALSE)</f>
        <v>PT KUDAMAS JAYA MAKMUR SENTOSA</v>
      </c>
    </row>
    <row r="287" spans="1:18" ht="18.75" x14ac:dyDescent="0.3">
      <c r="A287" s="8">
        <v>278</v>
      </c>
      <c r="B287" s="9" t="s">
        <v>798</v>
      </c>
      <c r="C287" s="10" t="s">
        <v>799</v>
      </c>
      <c r="D287" s="22">
        <v>1</v>
      </c>
      <c r="E287" s="8" t="s">
        <v>533</v>
      </c>
      <c r="F287" s="8" t="s">
        <v>1246</v>
      </c>
      <c r="G287" s="11">
        <f>VLOOKUP(B287,'[1]MAR 2022'!$A:$D,3,FALSE)</f>
        <v>11772.727272727272</v>
      </c>
      <c r="H287" s="12">
        <f>VLOOKUP(B287,'[1]MAR 2022'!$A:$D,4,FALSE)</f>
        <v>12950</v>
      </c>
      <c r="I287" s="13">
        <f>VLOOKUP(B287,'[1]MAR 2022'!$A:$E,5,FALSE)</f>
        <v>15540</v>
      </c>
      <c r="J287" s="11">
        <f t="shared" si="23"/>
        <v>13000</v>
      </c>
      <c r="K287" s="11">
        <f t="shared" si="23"/>
        <v>15600</v>
      </c>
      <c r="L287" s="14">
        <f>VLOOKUP(B287,'[2]LP OBAT DAN BMHP ALL APRIL'!$B:$BC,54,FALSE)</f>
        <v>28</v>
      </c>
      <c r="M287" s="15"/>
      <c r="N287" s="16">
        <f t="shared" si="20"/>
        <v>28</v>
      </c>
      <c r="O287" s="30">
        <v>22025</v>
      </c>
      <c r="P287" s="18">
        <f>VLOOKUP(B287,'[1]MAR 2022'!$A:$K,11,FALSE)</f>
        <v>45689</v>
      </c>
      <c r="Q287" s="11" t="str">
        <f>VLOOKUP(B287,'[1]MAR 2022'!$A:$G,7,FALSE)</f>
        <v>KP03/14</v>
      </c>
      <c r="R287" s="19" t="str">
        <f>VLOOKUP(B287,'[1]MAR 2022'!$A:$I,9,FALSE)</f>
        <v>PT KUDAMAS JAYA MAKMUR SENTOSA</v>
      </c>
    </row>
    <row r="288" spans="1:18" ht="18.75" x14ac:dyDescent="0.3">
      <c r="A288" s="8">
        <v>279</v>
      </c>
      <c r="B288" s="9" t="s">
        <v>800</v>
      </c>
      <c r="C288" s="10" t="s">
        <v>801</v>
      </c>
      <c r="D288" s="22">
        <v>1</v>
      </c>
      <c r="E288" s="8" t="s">
        <v>533</v>
      </c>
      <c r="F288" s="8" t="s">
        <v>1246</v>
      </c>
      <c r="G288" s="11">
        <f>VLOOKUP(B288,'[1]MAR 2022'!$A:$D,3,FALSE)</f>
        <v>11772.727272727272</v>
      </c>
      <c r="H288" s="12">
        <f>VLOOKUP(B288,'[1]MAR 2022'!$A:$D,4,FALSE)</f>
        <v>12950</v>
      </c>
      <c r="I288" s="13">
        <f>VLOOKUP(B288,'[1]MAR 2022'!$A:$E,5,FALSE)</f>
        <v>15540</v>
      </c>
      <c r="J288" s="11">
        <f t="shared" si="23"/>
        <v>13000</v>
      </c>
      <c r="K288" s="11">
        <f t="shared" si="23"/>
        <v>15600</v>
      </c>
      <c r="L288" s="14">
        <f>VLOOKUP(B288,'[2]LP OBAT DAN BMHP ALL APRIL'!$B:$BC,54,FALSE)</f>
        <v>35</v>
      </c>
      <c r="M288" s="15"/>
      <c r="N288" s="16">
        <f t="shared" si="20"/>
        <v>35</v>
      </c>
      <c r="O288" s="30">
        <v>22018</v>
      </c>
      <c r="P288" s="18">
        <f>VLOOKUP(B288,'[1]MAR 2022'!$A:$K,11,FALSE)</f>
        <v>45689</v>
      </c>
      <c r="Q288" s="11" t="str">
        <f>VLOOKUP(B288,'[1]MAR 2022'!$A:$G,7,FALSE)</f>
        <v>KP03/14</v>
      </c>
      <c r="R288" s="19" t="str">
        <f>VLOOKUP(B288,'[1]MAR 2022'!$A:$I,9,FALSE)</f>
        <v>PT KUDAMAS JAYA MAKMUR SENTOSA</v>
      </c>
    </row>
    <row r="289" spans="1:18" ht="18.75" x14ac:dyDescent="0.3">
      <c r="A289" s="8">
        <v>280</v>
      </c>
      <c r="B289" s="20" t="s">
        <v>802</v>
      </c>
      <c r="C289" s="21" t="s">
        <v>803</v>
      </c>
      <c r="D289" s="17">
        <v>5</v>
      </c>
      <c r="E289" s="17" t="s">
        <v>27</v>
      </c>
      <c r="F289" s="17" t="s">
        <v>1244</v>
      </c>
      <c r="G289" s="11">
        <v>23760</v>
      </c>
      <c r="H289" s="29">
        <v>26136.000000000004</v>
      </c>
      <c r="I289" s="13">
        <v>31363.200000000004</v>
      </c>
      <c r="J289" s="11">
        <v>26200</v>
      </c>
      <c r="K289" s="11">
        <v>31400</v>
      </c>
      <c r="L289" s="14">
        <f>VLOOKUP(B289,'[2]LP OBAT DAN BMHP ALL APRIL'!$B:$BC,54,FALSE)</f>
        <v>5</v>
      </c>
      <c r="M289" s="15"/>
      <c r="N289" s="16">
        <f t="shared" si="20"/>
        <v>5</v>
      </c>
      <c r="O289" s="30" t="s">
        <v>2275</v>
      </c>
      <c r="P289" s="31">
        <v>44652</v>
      </c>
      <c r="Q289" s="32">
        <v>37190036513</v>
      </c>
      <c r="R289" s="33" t="s">
        <v>804</v>
      </c>
    </row>
    <row r="290" spans="1:18" ht="18.75" x14ac:dyDescent="0.3">
      <c r="A290" s="8">
        <v>281</v>
      </c>
      <c r="B290" s="27" t="s">
        <v>805</v>
      </c>
      <c r="C290" s="28" t="s">
        <v>806</v>
      </c>
      <c r="D290" s="17">
        <v>1</v>
      </c>
      <c r="E290" s="17" t="s">
        <v>53</v>
      </c>
      <c r="F290" s="17" t="s">
        <v>1244</v>
      </c>
      <c r="G290" s="11">
        <f>VLOOKUP(B290,'[1]MAR 2022'!$A:$C,3,FALSE)</f>
        <v>11590.90909090909</v>
      </c>
      <c r="H290" s="12">
        <f>VLOOKUP(B290,'[1]MAR 2022'!$A:$D,4,FALSE)</f>
        <v>12750</v>
      </c>
      <c r="I290" s="13">
        <f>VLOOKUP(B290,'[1]MAR 2022'!$A:$E,5,FALSE)</f>
        <v>15300</v>
      </c>
      <c r="J290" s="11">
        <f t="shared" ref="J290:K294" si="24">ROUNDUP(H290,-2)</f>
        <v>12800</v>
      </c>
      <c r="K290" s="11">
        <f t="shared" si="24"/>
        <v>15300</v>
      </c>
      <c r="L290" s="14">
        <f>VLOOKUP(B290,'[2]LP OBAT DAN BMHP ALL APRIL'!$B:$BC,54,FALSE)</f>
        <v>5</v>
      </c>
      <c r="M290" s="15"/>
      <c r="N290" s="16">
        <f t="shared" si="20"/>
        <v>5</v>
      </c>
      <c r="O290" s="30" t="s">
        <v>2274</v>
      </c>
      <c r="P290" s="18">
        <f>VLOOKUP(B290,'[1]MAR 2022'!$A:$K,11,FALSE)</f>
        <v>45261</v>
      </c>
      <c r="Q290" s="11" t="str">
        <f>VLOOKUP(B290,'[1]MAR 2022'!$A:$G,7,FALSE)</f>
        <v>KP03/5</v>
      </c>
      <c r="R290" s="19" t="str">
        <f>VLOOKUP(B290,'[1]MAR 2022'!$A:$I,9,FALSE)</f>
        <v>PT PENTA VALENT</v>
      </c>
    </row>
    <row r="291" spans="1:18" ht="18.75" x14ac:dyDescent="0.3">
      <c r="A291" s="8">
        <v>282</v>
      </c>
      <c r="B291" s="27" t="s">
        <v>807</v>
      </c>
      <c r="C291" s="28" t="s">
        <v>808</v>
      </c>
      <c r="D291" s="17">
        <v>1</v>
      </c>
      <c r="E291" s="17" t="s">
        <v>53</v>
      </c>
      <c r="F291" s="17" t="s">
        <v>1244</v>
      </c>
      <c r="G291" s="11">
        <f>VLOOKUP(B291,'[1]MAR 2022'!$A:$C,3,FALSE)</f>
        <v>11590.90909090909</v>
      </c>
      <c r="H291" s="12">
        <f>VLOOKUP(B291,'[1]MAR 2022'!$A:$D,4,FALSE)</f>
        <v>12750</v>
      </c>
      <c r="I291" s="13">
        <f>VLOOKUP(B291,'[1]MAR 2022'!$A:$E,5,FALSE)</f>
        <v>15300</v>
      </c>
      <c r="J291" s="11">
        <f t="shared" si="24"/>
        <v>12800</v>
      </c>
      <c r="K291" s="11">
        <f t="shared" si="24"/>
        <v>15300</v>
      </c>
      <c r="L291" s="14">
        <f>VLOOKUP(B291,'[2]LP OBAT DAN BMHP ALL APRIL'!$B:$BC,54,FALSE)</f>
        <v>0</v>
      </c>
      <c r="M291" s="15"/>
      <c r="N291" s="16">
        <f t="shared" si="20"/>
        <v>0</v>
      </c>
      <c r="O291" s="30" t="s">
        <v>2273</v>
      </c>
      <c r="P291" s="18">
        <f>VLOOKUP(B291,'[1]MAR 2022'!$A:$K,11,FALSE)</f>
        <v>45261</v>
      </c>
      <c r="Q291" s="11" t="str">
        <f>VLOOKUP(B291,'[1]MAR 2022'!$A:$G,7,FALSE)</f>
        <v>KP03/5</v>
      </c>
      <c r="R291" s="19" t="str">
        <f>VLOOKUP(B291,'[1]MAR 2022'!$A:$I,9,FALSE)</f>
        <v>PT PENTA VALENT</v>
      </c>
    </row>
    <row r="292" spans="1:18" ht="18.75" x14ac:dyDescent="0.3">
      <c r="A292" s="8">
        <v>283</v>
      </c>
      <c r="B292" s="27" t="s">
        <v>809</v>
      </c>
      <c r="C292" s="28" t="s">
        <v>810</v>
      </c>
      <c r="D292" s="17">
        <v>1</v>
      </c>
      <c r="E292" s="17" t="s">
        <v>53</v>
      </c>
      <c r="F292" s="17" t="s">
        <v>1244</v>
      </c>
      <c r="G292" s="11">
        <f>VLOOKUP(B292,'[1]MAR 2022'!$A:$C,3,FALSE)</f>
        <v>11590.90909090909</v>
      </c>
      <c r="H292" s="12">
        <f>VLOOKUP(B292,'[1]MAR 2022'!$A:$D,4,FALSE)</f>
        <v>12750</v>
      </c>
      <c r="I292" s="13">
        <f>VLOOKUP(B292,'[1]MAR 2022'!$A:$E,5,FALSE)</f>
        <v>15300</v>
      </c>
      <c r="J292" s="11">
        <f t="shared" si="24"/>
        <v>12800</v>
      </c>
      <c r="K292" s="11">
        <f t="shared" si="24"/>
        <v>15300</v>
      </c>
      <c r="L292" s="14">
        <f>VLOOKUP(B292,'[2]LP OBAT DAN BMHP ALL APRIL'!$B:$BC,54,FALSE)</f>
        <v>0</v>
      </c>
      <c r="M292" s="15"/>
      <c r="N292" s="16">
        <f t="shared" si="20"/>
        <v>0</v>
      </c>
      <c r="O292" s="30" t="s">
        <v>2272</v>
      </c>
      <c r="P292" s="18">
        <f>VLOOKUP(B292,'[1]MAR 2022'!$A:$K,11,FALSE)</f>
        <v>45261</v>
      </c>
      <c r="Q292" s="11" t="str">
        <f>VLOOKUP(B292,'[1]MAR 2022'!$A:$G,7,FALSE)</f>
        <v>KP03/5</v>
      </c>
      <c r="R292" s="19" t="str">
        <f>VLOOKUP(B292,'[1]MAR 2022'!$A:$I,9,FALSE)</f>
        <v>PT PENTA VALENT</v>
      </c>
    </row>
    <row r="293" spans="1:18" ht="18.75" x14ac:dyDescent="0.3">
      <c r="A293" s="8">
        <v>284</v>
      </c>
      <c r="B293" s="27" t="s">
        <v>811</v>
      </c>
      <c r="C293" s="28" t="s">
        <v>812</v>
      </c>
      <c r="D293" s="17">
        <v>1</v>
      </c>
      <c r="E293" s="17" t="s">
        <v>53</v>
      </c>
      <c r="F293" s="17" t="s">
        <v>1244</v>
      </c>
      <c r="G293" s="11">
        <f>VLOOKUP(B293,'[1]MAR 2022'!$A:$D,3,FALSE)</f>
        <v>13636</v>
      </c>
      <c r="H293" s="12">
        <f>VLOOKUP(B293,'[1]MAR 2022'!$A:$D,4,FALSE)</f>
        <v>14999.6</v>
      </c>
      <c r="I293" s="13">
        <f>VLOOKUP(B293,'[1]MAR 2022'!$A:$E,5,FALSE)</f>
        <v>17999.52</v>
      </c>
      <c r="J293" s="11">
        <f t="shared" si="24"/>
        <v>15000</v>
      </c>
      <c r="K293" s="11">
        <f t="shared" si="24"/>
        <v>18000</v>
      </c>
      <c r="L293" s="14">
        <f>VLOOKUP(B293,'[2]LP OBAT DAN BMHP ALL APRIL'!$B:$BC,54,FALSE)</f>
        <v>24</v>
      </c>
      <c r="M293" s="15"/>
      <c r="N293" s="16">
        <f t="shared" si="20"/>
        <v>24</v>
      </c>
      <c r="O293" s="30" t="s">
        <v>2271</v>
      </c>
      <c r="P293" s="18">
        <f>VLOOKUP(B293,'[1]MAR 2022'!$A:$K,11,FALSE)</f>
        <v>45261</v>
      </c>
      <c r="Q293" s="11" t="str">
        <f>VLOOKUP(B293,'[1]MAR 2022'!$A:$G,7,FALSE)</f>
        <v>KP03/6</v>
      </c>
      <c r="R293" s="19" t="str">
        <f>VLOOKUP(B293,'[1]MAR 2022'!$A:$I,9,FALSE)</f>
        <v>PT SINGGASANA WITRA SURYAMAS</v>
      </c>
    </row>
    <row r="294" spans="1:18" ht="18.75" x14ac:dyDescent="0.3">
      <c r="A294" s="8">
        <v>285</v>
      </c>
      <c r="B294" s="27" t="s">
        <v>813</v>
      </c>
      <c r="C294" s="28" t="s">
        <v>814</v>
      </c>
      <c r="D294" s="17">
        <v>1</v>
      </c>
      <c r="E294" s="17" t="s">
        <v>53</v>
      </c>
      <c r="F294" s="17" t="s">
        <v>1244</v>
      </c>
      <c r="G294" s="11">
        <f>VLOOKUP(B294,'[1]MEI 2022'!$A:$C,3,FALSE)</f>
        <v>15000</v>
      </c>
      <c r="H294" s="24">
        <f>VLOOKUP(B294,'[1]MEI 2022'!$A:$D,4,FALSE)</f>
        <v>16500</v>
      </c>
      <c r="I294" s="13">
        <f>VLOOKUP(B294,'[1]MEI 2022'!$A:$E,5,FALSE)</f>
        <v>19800</v>
      </c>
      <c r="J294" s="11">
        <f t="shared" si="24"/>
        <v>16500</v>
      </c>
      <c r="K294" s="11">
        <f t="shared" si="24"/>
        <v>19800</v>
      </c>
      <c r="L294" s="14"/>
      <c r="M294" s="15">
        <f>VLOOKUP(B294,'[1]MEI 2022'!$A:$B,2,FALSE)</f>
        <v>10</v>
      </c>
      <c r="N294" s="16">
        <f t="shared" si="20"/>
        <v>10</v>
      </c>
      <c r="O294" s="11" t="str">
        <f>VLOOKUP(B294,'[1]MEI 2022'!$A:$L,12,FALSE)</f>
        <v>24122C0290</v>
      </c>
      <c r="P294" s="18">
        <f>VLOOKUP(B294,'[1]MEI 2022'!$A:$K,11,FALSE)</f>
        <v>45352</v>
      </c>
      <c r="Q294" s="18" t="str">
        <f>VLOOKUP(B294,'[1]MEI 2022'!$A:$G,7,FALSE)</f>
        <v>KP05/5</v>
      </c>
      <c r="R294" s="23" t="str">
        <f>VLOOKUP(B294,'[1]MEI 2022'!$A:$I,9,FALSE)</f>
        <v>PT Penta Valent</v>
      </c>
    </row>
    <row r="295" spans="1:18" ht="18.75" x14ac:dyDescent="0.3">
      <c r="A295" s="8">
        <v>286</v>
      </c>
      <c r="B295" s="27" t="s">
        <v>815</v>
      </c>
      <c r="C295" s="28" t="s">
        <v>816</v>
      </c>
      <c r="D295" s="17">
        <v>1</v>
      </c>
      <c r="E295" s="17" t="s">
        <v>53</v>
      </c>
      <c r="F295" s="17" t="s">
        <v>1244</v>
      </c>
      <c r="G295" s="11">
        <v>13200</v>
      </c>
      <c r="H295" s="12">
        <v>14520.000000000002</v>
      </c>
      <c r="I295" s="13">
        <v>17424</v>
      </c>
      <c r="J295" s="11">
        <v>14600</v>
      </c>
      <c r="K295" s="11">
        <v>17500</v>
      </c>
      <c r="L295" s="14">
        <f>VLOOKUP(B295,'[2]LP OBAT DAN BMHP ALL APRIL'!$B:$BC,54,FALSE)</f>
        <v>0</v>
      </c>
      <c r="M295" s="15"/>
      <c r="N295" s="16">
        <f t="shared" si="20"/>
        <v>0</v>
      </c>
      <c r="O295" s="30" t="s">
        <v>725</v>
      </c>
      <c r="P295" s="18">
        <v>45170</v>
      </c>
      <c r="Q295" s="11" t="s">
        <v>817</v>
      </c>
      <c r="R295" s="19" t="s">
        <v>100</v>
      </c>
    </row>
    <row r="296" spans="1:18" ht="18.75" x14ac:dyDescent="0.3">
      <c r="A296" s="8">
        <v>287</v>
      </c>
      <c r="B296" s="27" t="s">
        <v>818</v>
      </c>
      <c r="C296" s="28" t="s">
        <v>819</v>
      </c>
      <c r="D296" s="17">
        <v>1</v>
      </c>
      <c r="E296" s="17" t="s">
        <v>53</v>
      </c>
      <c r="F296" s="17" t="s">
        <v>1244</v>
      </c>
      <c r="G296" s="11">
        <f>VLOOKUP(B296,'[1]FEB 2022'!$A:$C,3,FALSE)</f>
        <v>11590.90909090909</v>
      </c>
      <c r="H296" s="24">
        <f>VLOOKUP(B296,'[1]FEB 2022'!$A:$D,4,FALSE)</f>
        <v>12750</v>
      </c>
      <c r="I296" s="13">
        <f>VLOOKUP(B296,'[1]FEB 2022'!$A:$E,5,FALSE)</f>
        <v>15300</v>
      </c>
      <c r="J296" s="11">
        <f t="shared" ref="J296:K299" si="25">ROUNDUP(H296,-2)</f>
        <v>12800</v>
      </c>
      <c r="K296" s="11">
        <f t="shared" si="25"/>
        <v>15300</v>
      </c>
      <c r="L296" s="14">
        <f>VLOOKUP(B296,'[2]LP OBAT DAN BMHP ALL APRIL'!$B:$BC,54,FALSE)</f>
        <v>5</v>
      </c>
      <c r="M296" s="15"/>
      <c r="N296" s="16">
        <f t="shared" si="20"/>
        <v>5</v>
      </c>
      <c r="O296" s="30" t="s">
        <v>725</v>
      </c>
      <c r="P296" s="18">
        <f>VLOOKUP(B296,'[1]FEB 2022'!$A:$K,11,FALSE)</f>
        <v>45261</v>
      </c>
      <c r="Q296" s="18" t="str">
        <f>VLOOKUP(B296,'[1]FEB 2022'!$A:$G,7,FALSE)</f>
        <v>KP02/10</v>
      </c>
      <c r="R296" s="23" t="str">
        <f>VLOOKUP(B296,'[1]FEB 2022'!$A:$I,9,FALSE)</f>
        <v>PT PENTA VALENT</v>
      </c>
    </row>
    <row r="297" spans="1:18" ht="18.75" x14ac:dyDescent="0.3">
      <c r="A297" s="8">
        <v>288</v>
      </c>
      <c r="B297" s="20" t="s">
        <v>820</v>
      </c>
      <c r="C297" s="21" t="s">
        <v>821</v>
      </c>
      <c r="D297" s="22">
        <v>100</v>
      </c>
      <c r="E297" s="17" t="s">
        <v>30</v>
      </c>
      <c r="F297" s="17" t="s">
        <v>1246</v>
      </c>
      <c r="G297" s="11">
        <f>VLOOKUP(B297,'[1]MAR 2022'!$A:$D,3,FALSE)</f>
        <v>450.90909090909088</v>
      </c>
      <c r="H297" s="12">
        <f>VLOOKUP(B297,'[1]MAR 2022'!$A:$D,4,FALSE)</f>
        <v>496</v>
      </c>
      <c r="I297" s="13">
        <f>VLOOKUP(B297,'[1]MAR 2022'!$A:$E,5,FALSE)</f>
        <v>595.19999999999993</v>
      </c>
      <c r="J297" s="11">
        <f t="shared" si="25"/>
        <v>500</v>
      </c>
      <c r="K297" s="11">
        <f t="shared" si="25"/>
        <v>600</v>
      </c>
      <c r="L297" s="14">
        <f>VLOOKUP(B297,'[2]LP OBAT DAN BMHP ALL APRIL'!$B:$BC,54,FALSE)</f>
        <v>0</v>
      </c>
      <c r="M297" s="15"/>
      <c r="N297" s="16">
        <f t="shared" si="20"/>
        <v>0</v>
      </c>
      <c r="O297" s="30">
        <v>23065601</v>
      </c>
      <c r="P297" s="18">
        <f>VLOOKUP(B297,'[1]MAR 2022'!$A:$K,11,FALSE)</f>
        <v>46388</v>
      </c>
      <c r="Q297" s="11" t="str">
        <f>VLOOKUP(B297,'[1]MAR 2022'!$A:$G,7,FALSE)</f>
        <v>KP03/12</v>
      </c>
      <c r="R297" s="19" t="str">
        <f>VLOOKUP(B297,'[1]MAR 2022'!$A:$I,9,FALSE)</f>
        <v>APOTEK BUMI MEDIKA GANESA</v>
      </c>
    </row>
    <row r="298" spans="1:18" ht="18.75" x14ac:dyDescent="0.3">
      <c r="A298" s="8">
        <v>289</v>
      </c>
      <c r="B298" s="20" t="s">
        <v>822</v>
      </c>
      <c r="C298" s="21" t="s">
        <v>823</v>
      </c>
      <c r="D298" s="22">
        <v>100</v>
      </c>
      <c r="E298" s="17" t="s">
        <v>30</v>
      </c>
      <c r="F298" s="17" t="s">
        <v>1246</v>
      </c>
      <c r="G298" s="11">
        <f>VLOOKUP(B298,'[1]APR 2022'!$A:$C,3,FALSE)</f>
        <v>496.36363636363632</v>
      </c>
      <c r="H298" s="12">
        <f>VLOOKUP(B298,'[1]APR 2022'!$A:$D,4,FALSE)</f>
        <v>546</v>
      </c>
      <c r="I298" s="13">
        <f>VLOOKUP(B298,'[1]APR 2022'!$A:$E,5,FALSE)</f>
        <v>655.19999999999993</v>
      </c>
      <c r="J298" s="11">
        <f t="shared" si="25"/>
        <v>600</v>
      </c>
      <c r="K298" s="11">
        <f t="shared" si="25"/>
        <v>700</v>
      </c>
      <c r="L298" s="14">
        <v>230</v>
      </c>
      <c r="M298" s="15"/>
      <c r="N298" s="26">
        <f t="shared" si="20"/>
        <v>230</v>
      </c>
      <c r="O298" s="30">
        <v>22065902</v>
      </c>
      <c r="P298" s="18">
        <f>VLOOKUP(B298,'[1]APR 2022'!$A:$K,11,FALSE)</f>
        <v>46388</v>
      </c>
      <c r="Q298" s="11" t="str">
        <f>VLOOKUP(B298,'[1]APR 2022'!$A:$G,7,FALSE)</f>
        <v>KP04/1</v>
      </c>
      <c r="R298" s="19" t="str">
        <f>VLOOKUP(B298,'[1]APR 2022'!$A:$I,9,FALSE)</f>
        <v>APOTEK BUMI MEDIKA GANESA</v>
      </c>
    </row>
    <row r="299" spans="1:18" ht="18.75" x14ac:dyDescent="0.3">
      <c r="A299" s="8">
        <v>290</v>
      </c>
      <c r="B299" s="20" t="s">
        <v>824</v>
      </c>
      <c r="C299" s="21" t="s">
        <v>825</v>
      </c>
      <c r="D299" s="22">
        <v>100</v>
      </c>
      <c r="E299" s="17" t="s">
        <v>30</v>
      </c>
      <c r="F299" s="17" t="s">
        <v>1246</v>
      </c>
      <c r="G299" s="11">
        <f>VLOOKUP(B299,'[1]MEI 2022'!$A:$C,3,FALSE)</f>
        <v>500.50909090909084</v>
      </c>
      <c r="H299" s="24">
        <f>VLOOKUP(B299,'[1]MEI 2022'!$A:$D,4,FALSE)</f>
        <v>550.55999999999995</v>
      </c>
      <c r="I299" s="13">
        <f>VLOOKUP(B299,'[1]MEI 2022'!$A:$E,5,FALSE)</f>
        <v>660.67199999999991</v>
      </c>
      <c r="J299" s="11">
        <f t="shared" si="25"/>
        <v>600</v>
      </c>
      <c r="K299" s="11">
        <f t="shared" si="25"/>
        <v>700</v>
      </c>
      <c r="L299" s="14"/>
      <c r="M299" s="15">
        <f>VLOOKUP(B299,'[1]MEI 2022'!$A:$B,2,FALSE)</f>
        <v>200</v>
      </c>
      <c r="N299" s="16">
        <f t="shared" si="20"/>
        <v>200</v>
      </c>
      <c r="O299" s="11" t="str">
        <f>VLOOKUP(B299,'[1]MEI 2022'!$A:$L,12,FALSE)</f>
        <v>22065901</v>
      </c>
      <c r="P299" s="18">
        <f>VLOOKUP(B299,'[1]MEI 2022'!$A:$K,11,FALSE)</f>
        <v>46447</v>
      </c>
      <c r="Q299" s="18" t="str">
        <f>VLOOKUP(B299,'[1]MEI 2022'!$A:$G,7,FALSE)</f>
        <v>KP05/2</v>
      </c>
      <c r="R299" s="23" t="str">
        <f>VLOOKUP(B299,'[1]MEI 2022'!$A:$I,9,FALSE)</f>
        <v>PT KUDAMAS JAYA MAKMUR SENTOSA</v>
      </c>
    </row>
    <row r="300" spans="1:18" ht="18.75" x14ac:dyDescent="0.3">
      <c r="A300" s="8">
        <v>291</v>
      </c>
      <c r="B300" s="39" t="s">
        <v>826</v>
      </c>
      <c r="C300" s="40" t="s">
        <v>827</v>
      </c>
      <c r="D300" s="17">
        <v>6</v>
      </c>
      <c r="E300" s="17" t="s">
        <v>364</v>
      </c>
      <c r="F300" s="17" t="s">
        <v>1244</v>
      </c>
      <c r="G300" s="11">
        <v>4688.6592499999997</v>
      </c>
      <c r="H300" s="29">
        <v>5157.5251749999998</v>
      </c>
      <c r="I300" s="13">
        <v>6189.0302099999999</v>
      </c>
      <c r="J300" s="11">
        <v>5200</v>
      </c>
      <c r="K300" s="11">
        <v>6200</v>
      </c>
      <c r="L300" s="14">
        <f>VLOOKUP(B300,'[2]LP OBAT DAN BMHP ALL APRIL'!$B:$BC,54,FALSE)</f>
        <v>11</v>
      </c>
      <c r="M300" s="15"/>
      <c r="N300" s="16">
        <f t="shared" si="20"/>
        <v>11</v>
      </c>
      <c r="O300" s="30" t="s">
        <v>2270</v>
      </c>
      <c r="P300" s="31">
        <v>45260</v>
      </c>
      <c r="Q300" s="32" t="s">
        <v>828</v>
      </c>
      <c r="R300" s="33" t="s">
        <v>175</v>
      </c>
    </row>
    <row r="301" spans="1:18" ht="18.75" x14ac:dyDescent="0.3">
      <c r="A301" s="8">
        <v>292</v>
      </c>
      <c r="B301" s="77" t="s">
        <v>829</v>
      </c>
      <c r="C301" s="38" t="s">
        <v>830</v>
      </c>
      <c r="D301" s="22">
        <v>25</v>
      </c>
      <c r="E301" s="17" t="s">
        <v>831</v>
      </c>
      <c r="F301" s="17" t="s">
        <v>1245</v>
      </c>
      <c r="G301" s="11">
        <v>1000</v>
      </c>
      <c r="H301" s="29">
        <v>1100</v>
      </c>
      <c r="I301" s="13">
        <v>1320</v>
      </c>
      <c r="J301" s="11">
        <v>1100</v>
      </c>
      <c r="K301" s="11">
        <v>1400</v>
      </c>
      <c r="L301" s="14">
        <f>VLOOKUP(B301,'[2]LP OBAT DAN BMHP ALL APRIL'!$B:$BC,54,FALSE)</f>
        <v>50</v>
      </c>
      <c r="M301" s="15"/>
      <c r="N301" s="16">
        <f t="shared" si="20"/>
        <v>50</v>
      </c>
      <c r="O301" s="30" t="s">
        <v>2269</v>
      </c>
      <c r="P301" s="31">
        <v>45261</v>
      </c>
      <c r="Q301" s="32">
        <v>0</v>
      </c>
      <c r="R301" s="33" t="s">
        <v>832</v>
      </c>
    </row>
    <row r="302" spans="1:18" ht="18.75" x14ac:dyDescent="0.3">
      <c r="A302" s="8">
        <v>293</v>
      </c>
      <c r="B302" s="37" t="s">
        <v>833</v>
      </c>
      <c r="C302" s="69" t="s">
        <v>834</v>
      </c>
      <c r="D302" s="22">
        <v>1</v>
      </c>
      <c r="E302" s="17" t="s">
        <v>53</v>
      </c>
      <c r="F302" s="17" t="s">
        <v>1244</v>
      </c>
      <c r="G302" s="11">
        <v>20000</v>
      </c>
      <c r="H302" s="29">
        <v>22000</v>
      </c>
      <c r="I302" s="13">
        <v>26400</v>
      </c>
      <c r="J302" s="11">
        <v>22000</v>
      </c>
      <c r="K302" s="11">
        <v>26400</v>
      </c>
      <c r="L302" s="14">
        <f>VLOOKUP(B302,'[2]LP OBAT DAN BMHP ALL APRIL'!$B:$BC,54,FALSE)</f>
        <v>1</v>
      </c>
      <c r="M302" s="15"/>
      <c r="N302" s="16">
        <f t="shared" si="20"/>
        <v>1</v>
      </c>
      <c r="O302" s="30" t="s">
        <v>725</v>
      </c>
      <c r="P302" s="31">
        <v>44652</v>
      </c>
      <c r="Q302" s="32">
        <v>828467904</v>
      </c>
      <c r="R302" s="33" t="s">
        <v>835</v>
      </c>
    </row>
    <row r="303" spans="1:18" ht="18.75" x14ac:dyDescent="0.3">
      <c r="A303" s="8">
        <v>294</v>
      </c>
      <c r="B303" s="56" t="s">
        <v>836</v>
      </c>
      <c r="C303" s="34" t="s">
        <v>837</v>
      </c>
      <c r="D303" s="17">
        <v>100</v>
      </c>
      <c r="E303" s="17" t="s">
        <v>16</v>
      </c>
      <c r="F303" s="17" t="s">
        <v>1244</v>
      </c>
      <c r="G303" s="11">
        <v>922.72727272727263</v>
      </c>
      <c r="H303" s="24">
        <v>1015</v>
      </c>
      <c r="I303" s="13">
        <v>1218</v>
      </c>
      <c r="J303" s="11">
        <v>1100</v>
      </c>
      <c r="K303" s="11">
        <v>1300</v>
      </c>
      <c r="L303" s="14">
        <f>VLOOKUP(B303,'[2]LP OBAT DAN BMHP ALL APRIL'!$B:$BC,54,FALSE)</f>
        <v>100</v>
      </c>
      <c r="M303" s="15"/>
      <c r="N303" s="16">
        <f t="shared" si="20"/>
        <v>100</v>
      </c>
      <c r="O303" s="30" t="s">
        <v>2268</v>
      </c>
      <c r="P303" s="75">
        <v>44774</v>
      </c>
      <c r="Q303" s="75" t="s">
        <v>838</v>
      </c>
      <c r="R303" s="76" t="s">
        <v>423</v>
      </c>
    </row>
    <row r="304" spans="1:18" ht="18.75" x14ac:dyDescent="0.3">
      <c r="A304" s="8">
        <v>295</v>
      </c>
      <c r="B304" s="20" t="s">
        <v>839</v>
      </c>
      <c r="C304" s="21" t="s">
        <v>840</v>
      </c>
      <c r="D304" s="22">
        <v>1</v>
      </c>
      <c r="E304" s="17" t="s">
        <v>27</v>
      </c>
      <c r="F304" s="17" t="s">
        <v>1244</v>
      </c>
      <c r="G304" s="11">
        <v>33810</v>
      </c>
      <c r="H304" s="24">
        <v>37191</v>
      </c>
      <c r="I304" s="13">
        <v>44629.2</v>
      </c>
      <c r="J304" s="11">
        <v>37200</v>
      </c>
      <c r="K304" s="11">
        <v>44700</v>
      </c>
      <c r="L304" s="14">
        <f>VLOOKUP(B304,'[2]LP OBAT DAN BMHP ALL APRIL'!$B:$BC,54,FALSE)</f>
        <v>5</v>
      </c>
      <c r="M304" s="15"/>
      <c r="N304" s="16">
        <f t="shared" si="20"/>
        <v>5</v>
      </c>
      <c r="O304" s="30" t="s">
        <v>2267</v>
      </c>
      <c r="P304" s="31">
        <v>45139</v>
      </c>
      <c r="Q304" s="32" t="s">
        <v>841</v>
      </c>
      <c r="R304" s="33" t="s">
        <v>842</v>
      </c>
    </row>
    <row r="305" spans="1:18" ht="18.75" x14ac:dyDescent="0.3">
      <c r="A305" s="8">
        <v>296</v>
      </c>
      <c r="B305" s="20" t="s">
        <v>843</v>
      </c>
      <c r="C305" s="21" t="s">
        <v>844</v>
      </c>
      <c r="D305" s="22">
        <v>1</v>
      </c>
      <c r="E305" s="17" t="s">
        <v>27</v>
      </c>
      <c r="F305" s="17" t="s">
        <v>1244</v>
      </c>
      <c r="G305" s="11">
        <v>33810</v>
      </c>
      <c r="H305" s="24">
        <v>37191</v>
      </c>
      <c r="I305" s="13">
        <v>44629.2</v>
      </c>
      <c r="J305" s="11">
        <v>37200</v>
      </c>
      <c r="K305" s="11">
        <v>44700</v>
      </c>
      <c r="L305" s="14">
        <f>VLOOKUP(B305,'[2]LP OBAT DAN BMHP ALL APRIL'!$B:$BC,54,FALSE)</f>
        <v>1</v>
      </c>
      <c r="M305" s="15"/>
      <c r="N305" s="16">
        <f t="shared" si="20"/>
        <v>1</v>
      </c>
      <c r="O305" s="30" t="s">
        <v>2267</v>
      </c>
      <c r="P305" s="31">
        <v>45139</v>
      </c>
      <c r="Q305" s="32" t="s">
        <v>841</v>
      </c>
      <c r="R305" s="33" t="s">
        <v>842</v>
      </c>
    </row>
    <row r="306" spans="1:18" ht="18.75" x14ac:dyDescent="0.3">
      <c r="A306" s="8">
        <v>297</v>
      </c>
      <c r="B306" s="37" t="s">
        <v>845</v>
      </c>
      <c r="C306" s="38" t="s">
        <v>846</v>
      </c>
      <c r="D306" s="22">
        <v>20</v>
      </c>
      <c r="E306" s="17" t="s">
        <v>348</v>
      </c>
      <c r="F306" s="17" t="s">
        <v>1244</v>
      </c>
      <c r="G306" s="11">
        <v>9909.2727272727279</v>
      </c>
      <c r="H306" s="12">
        <v>10900.2</v>
      </c>
      <c r="I306" s="13">
        <v>13080.24</v>
      </c>
      <c r="J306" s="11">
        <v>11000</v>
      </c>
      <c r="K306" s="11">
        <v>13100</v>
      </c>
      <c r="L306" s="14">
        <f>VLOOKUP(B306,'[2]LP OBAT DAN BMHP ALL APRIL'!$B:$BC,54,FALSE)</f>
        <v>5</v>
      </c>
      <c r="M306" s="15"/>
      <c r="N306" s="16">
        <f t="shared" si="20"/>
        <v>5</v>
      </c>
      <c r="O306" s="30" t="s">
        <v>2266</v>
      </c>
      <c r="P306" s="18">
        <v>45352</v>
      </c>
      <c r="Q306" s="11" t="s">
        <v>64</v>
      </c>
      <c r="R306" s="19" t="s">
        <v>65</v>
      </c>
    </row>
    <row r="307" spans="1:18" ht="18.75" x14ac:dyDescent="0.3">
      <c r="A307" s="8">
        <v>298</v>
      </c>
      <c r="B307" s="20" t="s">
        <v>847</v>
      </c>
      <c r="C307" s="21" t="s">
        <v>848</v>
      </c>
      <c r="D307" s="22">
        <v>100</v>
      </c>
      <c r="E307" s="17" t="s">
        <v>30</v>
      </c>
      <c r="F307" s="17" t="s">
        <v>1247</v>
      </c>
      <c r="G307" s="11">
        <v>130.9</v>
      </c>
      <c r="H307" s="29">
        <v>143.99</v>
      </c>
      <c r="I307" s="13">
        <v>172.78800000000001</v>
      </c>
      <c r="J307" s="11">
        <v>200</v>
      </c>
      <c r="K307" s="11">
        <v>200</v>
      </c>
      <c r="L307" s="14">
        <f>VLOOKUP(B307,'[2]LP OBAT DAN BMHP ALL APRIL'!$B:$BC,54,FALSE)</f>
        <v>30</v>
      </c>
      <c r="M307" s="15"/>
      <c r="N307" s="16">
        <f t="shared" si="20"/>
        <v>30</v>
      </c>
      <c r="O307" s="30" t="s">
        <v>2265</v>
      </c>
      <c r="P307" s="67">
        <v>44743</v>
      </c>
      <c r="Q307" s="32" t="s">
        <v>203</v>
      </c>
      <c r="R307" s="19" t="s">
        <v>65</v>
      </c>
    </row>
    <row r="308" spans="1:18" ht="18.75" x14ac:dyDescent="0.3">
      <c r="A308" s="8">
        <v>299</v>
      </c>
      <c r="B308" s="20" t="s">
        <v>849</v>
      </c>
      <c r="C308" s="21" t="s">
        <v>850</v>
      </c>
      <c r="D308" s="22">
        <v>100</v>
      </c>
      <c r="E308" s="22" t="s">
        <v>30</v>
      </c>
      <c r="F308" s="17" t="s">
        <v>1247</v>
      </c>
      <c r="G308" s="11">
        <v>180.005</v>
      </c>
      <c r="H308" s="29">
        <v>198.00550000000001</v>
      </c>
      <c r="I308" s="13">
        <v>237.60660000000001</v>
      </c>
      <c r="J308" s="11">
        <v>200</v>
      </c>
      <c r="K308" s="11">
        <v>300</v>
      </c>
      <c r="L308" s="14">
        <f>VLOOKUP(B308,'[2]LP OBAT DAN BMHP ALL APRIL'!$B:$BC,54,FALSE)</f>
        <v>100</v>
      </c>
      <c r="M308" s="15"/>
      <c r="N308" s="16">
        <f t="shared" si="20"/>
        <v>100</v>
      </c>
      <c r="O308" s="30" t="s">
        <v>2264</v>
      </c>
      <c r="P308" s="31">
        <v>44774</v>
      </c>
      <c r="Q308" s="31" t="s">
        <v>851</v>
      </c>
      <c r="R308" s="68" t="s">
        <v>852</v>
      </c>
    </row>
    <row r="309" spans="1:18" ht="18.75" x14ac:dyDescent="0.3">
      <c r="A309" s="8">
        <v>300</v>
      </c>
      <c r="B309" s="20" t="s">
        <v>853</v>
      </c>
      <c r="C309" s="21" t="s">
        <v>854</v>
      </c>
      <c r="D309" s="22">
        <v>100</v>
      </c>
      <c r="E309" s="17" t="s">
        <v>30</v>
      </c>
      <c r="F309" s="17" t="s">
        <v>1247</v>
      </c>
      <c r="G309" s="11">
        <v>71.05</v>
      </c>
      <c r="H309" s="29">
        <v>78.155000000000001</v>
      </c>
      <c r="I309" s="13">
        <v>93.786000000000001</v>
      </c>
      <c r="J309" s="11">
        <v>100</v>
      </c>
      <c r="K309" s="11">
        <v>100</v>
      </c>
      <c r="L309" s="14">
        <f>VLOOKUP(B309,'[2]LP OBAT DAN BMHP ALL APRIL'!$B:$BC,54,FALSE)</f>
        <v>69</v>
      </c>
      <c r="M309" s="15"/>
      <c r="N309" s="16">
        <f t="shared" si="20"/>
        <v>69</v>
      </c>
      <c r="O309" s="30" t="s">
        <v>2263</v>
      </c>
      <c r="P309" s="31">
        <v>45170</v>
      </c>
      <c r="Q309" s="32">
        <v>2801956245</v>
      </c>
      <c r="R309" s="33" t="s">
        <v>258</v>
      </c>
    </row>
    <row r="310" spans="1:18" ht="18.75" x14ac:dyDescent="0.3">
      <c r="A310" s="8">
        <v>301</v>
      </c>
      <c r="B310" s="20" t="s">
        <v>855</v>
      </c>
      <c r="C310" s="21" t="s">
        <v>856</v>
      </c>
      <c r="D310" s="78">
        <v>100</v>
      </c>
      <c r="E310" s="79" t="s">
        <v>30</v>
      </c>
      <c r="F310" s="17" t="s">
        <v>1247</v>
      </c>
      <c r="G310" s="80">
        <v>71.05</v>
      </c>
      <c r="H310" s="81">
        <v>78.155000000000001</v>
      </c>
      <c r="I310" s="82">
        <v>93.786000000000001</v>
      </c>
      <c r="J310" s="80">
        <v>100</v>
      </c>
      <c r="K310" s="80">
        <v>100</v>
      </c>
      <c r="L310" s="83">
        <f>VLOOKUP(B310,'[2]LP OBAT DAN BMHP ALL APRIL'!$B:$BC,54,FALSE)</f>
        <v>200</v>
      </c>
      <c r="M310" s="84"/>
      <c r="N310" s="85">
        <f t="shared" si="20"/>
        <v>200</v>
      </c>
      <c r="O310" s="86" t="s">
        <v>2263</v>
      </c>
      <c r="P310" s="87">
        <v>45170</v>
      </c>
      <c r="Q310" s="88">
        <v>2802448231</v>
      </c>
      <c r="R310" s="89" t="s">
        <v>56</v>
      </c>
    </row>
    <row r="311" spans="1:18" ht="18.75" x14ac:dyDescent="0.3">
      <c r="A311" s="8">
        <v>302</v>
      </c>
      <c r="B311" s="20" t="s">
        <v>857</v>
      </c>
      <c r="C311" s="21" t="s">
        <v>858</v>
      </c>
      <c r="D311" s="22">
        <v>100</v>
      </c>
      <c r="E311" s="17" t="s">
        <v>30</v>
      </c>
      <c r="F311" s="17" t="s">
        <v>1247</v>
      </c>
      <c r="G311" s="11">
        <v>95.24</v>
      </c>
      <c r="H311" s="29">
        <v>104.764</v>
      </c>
      <c r="I311" s="13">
        <v>125.71679999999999</v>
      </c>
      <c r="J311" s="11">
        <v>200</v>
      </c>
      <c r="K311" s="11">
        <v>200</v>
      </c>
      <c r="L311" s="14">
        <f>VLOOKUP(B311,'[2]LP OBAT DAN BMHP ALL APRIL'!$B:$BC,54,FALSE)</f>
        <v>55</v>
      </c>
      <c r="M311" s="15"/>
      <c r="N311" s="16">
        <f t="shared" si="20"/>
        <v>55</v>
      </c>
      <c r="O311" s="30" t="s">
        <v>2262</v>
      </c>
      <c r="P311" s="31">
        <v>44742</v>
      </c>
      <c r="Q311" s="32">
        <v>2802617392</v>
      </c>
      <c r="R311" s="33" t="s">
        <v>56</v>
      </c>
    </row>
    <row r="312" spans="1:18" ht="18.75" x14ac:dyDescent="0.3">
      <c r="A312" s="8">
        <v>303</v>
      </c>
      <c r="B312" s="37" t="s">
        <v>859</v>
      </c>
      <c r="C312" s="38" t="s">
        <v>860</v>
      </c>
      <c r="D312" s="22">
        <v>1</v>
      </c>
      <c r="E312" s="17" t="s">
        <v>686</v>
      </c>
      <c r="F312" s="17" t="s">
        <v>1248</v>
      </c>
      <c r="G312" s="11">
        <v>4500</v>
      </c>
      <c r="H312" s="12">
        <v>4950</v>
      </c>
      <c r="I312" s="13">
        <v>5940</v>
      </c>
      <c r="J312" s="11">
        <v>5000</v>
      </c>
      <c r="K312" s="11">
        <v>6000</v>
      </c>
      <c r="L312" s="14">
        <f>VLOOKUP(B312,'[2]LP OBAT DAN BMHP ALL APRIL'!$B:$BC,54,FALSE)</f>
        <v>5</v>
      </c>
      <c r="M312" s="15"/>
      <c r="N312" s="16">
        <f t="shared" si="20"/>
        <v>5</v>
      </c>
      <c r="O312" s="30">
        <v>1100621002</v>
      </c>
      <c r="P312" s="18">
        <v>45444</v>
      </c>
      <c r="Q312" s="11" t="s">
        <v>64</v>
      </c>
      <c r="R312" s="19" t="s">
        <v>65</v>
      </c>
    </row>
    <row r="313" spans="1:18" ht="18.75" x14ac:dyDescent="0.3">
      <c r="A313" s="8">
        <v>304</v>
      </c>
      <c r="B313" s="90" t="s">
        <v>861</v>
      </c>
      <c r="C313" s="91" t="s">
        <v>862</v>
      </c>
      <c r="D313" s="8">
        <v>1</v>
      </c>
      <c r="E313" s="8" t="s">
        <v>53</v>
      </c>
      <c r="F313" s="8" t="s">
        <v>1249</v>
      </c>
      <c r="G313" s="19">
        <v>3863.6363636363635</v>
      </c>
      <c r="H313" s="92">
        <v>4250</v>
      </c>
      <c r="I313" s="60">
        <v>5100</v>
      </c>
      <c r="J313" s="19">
        <v>4300</v>
      </c>
      <c r="K313" s="19">
        <v>5100</v>
      </c>
      <c r="L313" s="14">
        <f>VLOOKUP(B313,'[2]LP OBAT DAN BMHP ALL APRIL'!$B:$BC,54,FALSE)</f>
        <v>14</v>
      </c>
      <c r="M313" s="15"/>
      <c r="N313" s="61">
        <f t="shared" si="20"/>
        <v>14</v>
      </c>
      <c r="O313" s="30">
        <v>909161</v>
      </c>
      <c r="P313" s="68">
        <v>45170</v>
      </c>
      <c r="Q313" s="33" t="s">
        <v>863</v>
      </c>
      <c r="R313" s="33" t="s">
        <v>399</v>
      </c>
    </row>
    <row r="314" spans="1:18" ht="18.75" x14ac:dyDescent="0.3">
      <c r="A314" s="8">
        <v>305</v>
      </c>
      <c r="B314" s="27" t="s">
        <v>864</v>
      </c>
      <c r="C314" s="28" t="s">
        <v>865</v>
      </c>
      <c r="D314" s="22">
        <v>30</v>
      </c>
      <c r="E314" s="17" t="s">
        <v>30</v>
      </c>
      <c r="F314" s="17" t="s">
        <v>1246</v>
      </c>
      <c r="G314" s="11">
        <v>2437.5</v>
      </c>
      <c r="H314" s="24">
        <v>2681.25</v>
      </c>
      <c r="I314" s="13">
        <v>3217.5</v>
      </c>
      <c r="J314" s="11">
        <v>2700</v>
      </c>
      <c r="K314" s="11">
        <v>3300</v>
      </c>
      <c r="L314" s="14">
        <f>VLOOKUP(B314,'[2]LP OBAT DAN BMHP ALL APRIL'!$B:$BC,54,FALSE)</f>
        <v>32</v>
      </c>
      <c r="M314" s="15"/>
      <c r="N314" s="16">
        <f t="shared" si="20"/>
        <v>32</v>
      </c>
      <c r="O314" s="30" t="s">
        <v>725</v>
      </c>
      <c r="P314" s="31">
        <v>44652</v>
      </c>
      <c r="Q314" s="32" t="s">
        <v>203</v>
      </c>
      <c r="R314" s="19" t="s">
        <v>65</v>
      </c>
    </row>
    <row r="315" spans="1:18" ht="18.75" x14ac:dyDescent="0.3">
      <c r="A315" s="8">
        <v>306</v>
      </c>
      <c r="B315" s="27" t="s">
        <v>866</v>
      </c>
      <c r="C315" s="28" t="s">
        <v>867</v>
      </c>
      <c r="D315" s="22">
        <v>30</v>
      </c>
      <c r="E315" s="17" t="s">
        <v>30</v>
      </c>
      <c r="F315" s="17" t="s">
        <v>1246</v>
      </c>
      <c r="G315" s="11">
        <v>2437.5</v>
      </c>
      <c r="H315" s="24">
        <v>2681.25</v>
      </c>
      <c r="I315" s="13">
        <v>3217.5</v>
      </c>
      <c r="J315" s="11">
        <v>2700</v>
      </c>
      <c r="K315" s="11">
        <v>3300</v>
      </c>
      <c r="L315" s="14">
        <f>VLOOKUP(B315,'[2]LP OBAT DAN BMHP ALL APRIL'!$B:$BC,54,FALSE)</f>
        <v>40</v>
      </c>
      <c r="M315" s="15"/>
      <c r="N315" s="16">
        <f t="shared" si="20"/>
        <v>40</v>
      </c>
      <c r="O315" s="30" t="s">
        <v>725</v>
      </c>
      <c r="P315" s="31">
        <v>44682</v>
      </c>
      <c r="Q315" s="32" t="s">
        <v>203</v>
      </c>
      <c r="R315" s="19" t="s">
        <v>65</v>
      </c>
    </row>
    <row r="316" spans="1:18" ht="18.75" x14ac:dyDescent="0.3">
      <c r="A316" s="8">
        <v>307</v>
      </c>
      <c r="B316" s="20" t="s">
        <v>868</v>
      </c>
      <c r="C316" s="21" t="s">
        <v>869</v>
      </c>
      <c r="D316" s="17">
        <v>100</v>
      </c>
      <c r="E316" s="17" t="s">
        <v>30</v>
      </c>
      <c r="F316" s="17" t="s">
        <v>1246</v>
      </c>
      <c r="G316" s="11">
        <v>390</v>
      </c>
      <c r="H316" s="24">
        <v>429</v>
      </c>
      <c r="I316" s="13">
        <v>514.79999999999995</v>
      </c>
      <c r="J316" s="11">
        <v>500</v>
      </c>
      <c r="K316" s="11">
        <v>600</v>
      </c>
      <c r="L316" s="14">
        <f>VLOOKUP(B316,'[2]LP OBAT DAN BMHP ALL APRIL'!$B:$BC,54,FALSE)</f>
        <v>108</v>
      </c>
      <c r="M316" s="15"/>
      <c r="N316" s="16">
        <f t="shared" si="20"/>
        <v>108</v>
      </c>
      <c r="O316" s="30" t="s">
        <v>2261</v>
      </c>
      <c r="P316" s="18">
        <v>45139</v>
      </c>
      <c r="Q316" s="18" t="s">
        <v>870</v>
      </c>
      <c r="R316" s="23" t="s">
        <v>423</v>
      </c>
    </row>
  </sheetData>
  <mergeCells count="2">
    <mergeCell ref="J7:O7"/>
    <mergeCell ref="J8:O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S188"/>
  <sheetViews>
    <sheetView topLeftCell="A31" workbookViewId="0">
      <selection activeCell="E8" sqref="E8"/>
    </sheetView>
  </sheetViews>
  <sheetFormatPr defaultRowHeight="15" x14ac:dyDescent="0.25"/>
  <cols>
    <col min="1" max="1" width="11.5703125" customWidth="1"/>
    <col min="2" max="2" width="14.28515625" customWidth="1"/>
    <col min="3" max="3" width="14.5703125" customWidth="1"/>
    <col min="4" max="4" width="13" customWidth="1"/>
    <col min="5" max="5" width="21.7109375" customWidth="1"/>
    <col min="7" max="7" width="9.28515625" customWidth="1"/>
    <col min="8" max="8" width="15.42578125" customWidth="1"/>
    <col min="9" max="9" width="42.42578125" customWidth="1"/>
    <col min="10" max="10" width="39.140625" customWidth="1"/>
    <col min="11" max="11" width="15.28515625" customWidth="1"/>
    <col min="12" max="12" width="14.85546875" customWidth="1"/>
  </cols>
  <sheetData>
    <row r="7" spans="1:19" ht="21" x14ac:dyDescent="0.35">
      <c r="I7" s="96" t="s">
        <v>969</v>
      </c>
      <c r="Q7" s="96"/>
    </row>
    <row r="8" spans="1:19" ht="21" x14ac:dyDescent="0.35">
      <c r="I8" s="97" t="s">
        <v>872</v>
      </c>
      <c r="Q8" s="97"/>
    </row>
    <row r="10" spans="1:19" ht="15.75" x14ac:dyDescent="0.25">
      <c r="A10" s="98" t="s">
        <v>974</v>
      </c>
    </row>
    <row r="12" spans="1:19" ht="15.75" x14ac:dyDescent="0.25">
      <c r="A12" s="99" t="s">
        <v>873</v>
      </c>
      <c r="B12" s="100" t="s">
        <v>871</v>
      </c>
      <c r="C12" s="101" t="s">
        <v>3</v>
      </c>
      <c r="D12" s="101" t="s">
        <v>874</v>
      </c>
      <c r="E12" s="102" t="s">
        <v>875</v>
      </c>
      <c r="F12" s="103"/>
      <c r="G12" s="104" t="s">
        <v>876</v>
      </c>
      <c r="H12" s="105" t="s">
        <v>877</v>
      </c>
      <c r="I12" s="104" t="s">
        <v>878</v>
      </c>
      <c r="J12" s="104" t="s">
        <v>879</v>
      </c>
      <c r="K12" s="106" t="s">
        <v>880</v>
      </c>
      <c r="L12" s="107" t="s">
        <v>881</v>
      </c>
      <c r="M12" s="104" t="s">
        <v>882</v>
      </c>
      <c r="N12" s="104" t="s">
        <v>883</v>
      </c>
      <c r="O12" s="104" t="s">
        <v>884</v>
      </c>
      <c r="P12" s="108" t="s">
        <v>885</v>
      </c>
      <c r="Q12" s="109" t="s">
        <v>886</v>
      </c>
      <c r="R12" s="110" t="s">
        <v>887</v>
      </c>
      <c r="S12" s="111" t="s">
        <v>888</v>
      </c>
    </row>
    <row r="13" spans="1:19" ht="15.75" x14ac:dyDescent="0.25">
      <c r="A13" s="112" t="s">
        <v>77</v>
      </c>
      <c r="B13" s="113">
        <f>M13*VLOOKUP(A13,'[4]STOK MEI'!$B:$BB,3,FALSE)</f>
        <v>600</v>
      </c>
      <c r="C13" s="102">
        <f>D13/1.1</f>
        <v>373.63636363636363</v>
      </c>
      <c r="D13" s="102">
        <f t="shared" ref="D13:D30" si="0">S13/B13</f>
        <v>411</v>
      </c>
      <c r="E13" s="102">
        <f t="shared" ref="E13:E30" si="1">D13*1.2</f>
        <v>493.2</v>
      </c>
      <c r="F13" s="103"/>
      <c r="G13" s="114" t="s">
        <v>889</v>
      </c>
      <c r="H13" s="115">
        <v>44692</v>
      </c>
      <c r="I13" s="116" t="s">
        <v>65</v>
      </c>
      <c r="J13" s="114" t="str">
        <f>VLOOKUP(A13,'[4]STOK MEI'!$B:$BB,2,FALSE)</f>
        <v>Amlodipine tablet 10 mg (13)</v>
      </c>
      <c r="K13" s="117">
        <v>45352</v>
      </c>
      <c r="L13" s="118" t="s">
        <v>890</v>
      </c>
      <c r="M13" s="114">
        <v>6</v>
      </c>
      <c r="N13" s="114" t="s">
        <v>891</v>
      </c>
      <c r="O13" s="114" t="s">
        <v>892</v>
      </c>
      <c r="P13" s="93"/>
      <c r="Q13" s="119"/>
      <c r="R13" s="120">
        <v>41100</v>
      </c>
      <c r="S13" s="121">
        <f t="shared" ref="S13:S30" si="2">R13*M13</f>
        <v>246600</v>
      </c>
    </row>
    <row r="14" spans="1:19" ht="15.75" x14ac:dyDescent="0.25">
      <c r="A14" s="112" t="s">
        <v>282</v>
      </c>
      <c r="B14" s="113">
        <f>M14*VLOOKUP(A14,'[4]STOK MEI'!$B:$BB,3,FALSE)</f>
        <v>500</v>
      </c>
      <c r="C14" s="102">
        <f t="shared" ref="C14:C30" si="3">D14/1.1</f>
        <v>165.90909090909091</v>
      </c>
      <c r="D14" s="102">
        <f t="shared" si="0"/>
        <v>182.5</v>
      </c>
      <c r="E14" s="102">
        <f t="shared" si="1"/>
        <v>219</v>
      </c>
      <c r="F14" s="103"/>
      <c r="G14" s="114" t="str">
        <f>G13</f>
        <v>KP05/2</v>
      </c>
      <c r="H14" s="115">
        <f t="shared" ref="H14:I29" si="4">H13</f>
        <v>44692</v>
      </c>
      <c r="I14" s="116" t="str">
        <f>I13</f>
        <v>PT KUDAMAS JAYA MAKMUR SENTOSA</v>
      </c>
      <c r="J14" s="114" t="str">
        <f>VLOOKUP(A14,'[4]STOK MEI'!$B:$BB,2,FALSE)</f>
        <v>Cetirizine 10 mg tablet (7)</v>
      </c>
      <c r="K14" s="117">
        <v>45323</v>
      </c>
      <c r="L14" s="118" t="s">
        <v>893</v>
      </c>
      <c r="M14" s="114">
        <v>5</v>
      </c>
      <c r="N14" s="114" t="s">
        <v>891</v>
      </c>
      <c r="O14" s="114" t="s">
        <v>892</v>
      </c>
      <c r="P14" s="93"/>
      <c r="Q14" s="119"/>
      <c r="R14" s="120">
        <v>18250</v>
      </c>
      <c r="S14" s="121">
        <f t="shared" si="2"/>
        <v>91250</v>
      </c>
    </row>
    <row r="15" spans="1:19" ht="15.75" x14ac:dyDescent="0.25">
      <c r="A15" s="122" t="s">
        <v>650</v>
      </c>
      <c r="B15" s="113">
        <f>M15*VLOOKUP(A15,'[4]STOK MEI'!$B:$BB,3,FALSE)</f>
        <v>48</v>
      </c>
      <c r="C15" s="102">
        <f t="shared" si="3"/>
        <v>1009.090909090909</v>
      </c>
      <c r="D15" s="102">
        <f t="shared" si="0"/>
        <v>1110</v>
      </c>
      <c r="E15" s="102">
        <f t="shared" si="1"/>
        <v>1332</v>
      </c>
      <c r="F15" s="103"/>
      <c r="G15" s="114" t="str">
        <f t="shared" ref="G15:I30" si="5">G14</f>
        <v>KP05/2</v>
      </c>
      <c r="H15" s="115">
        <f t="shared" si="4"/>
        <v>44692</v>
      </c>
      <c r="I15" s="116" t="str">
        <f t="shared" si="4"/>
        <v>PT KUDAMAS JAYA MAKMUR SENTOSA</v>
      </c>
      <c r="J15" s="114" t="str">
        <f>VLOOKUP(A15,'[4]STOK MEI'!$B:$BB,2,FALSE)</f>
        <v>Nature E Kapsul (10)</v>
      </c>
      <c r="K15" s="117">
        <v>45170</v>
      </c>
      <c r="L15" s="118" t="s">
        <v>894</v>
      </c>
      <c r="M15" s="114">
        <v>3</v>
      </c>
      <c r="N15" s="114" t="s">
        <v>891</v>
      </c>
      <c r="O15" s="114" t="s">
        <v>892</v>
      </c>
      <c r="P15" s="93"/>
      <c r="Q15" s="119"/>
      <c r="R15" s="120">
        <v>17760</v>
      </c>
      <c r="S15" s="121">
        <f t="shared" si="2"/>
        <v>53280</v>
      </c>
    </row>
    <row r="16" spans="1:19" ht="15.75" x14ac:dyDescent="0.25">
      <c r="A16" s="112" t="s">
        <v>299</v>
      </c>
      <c r="B16" s="113">
        <f>M16*VLOOKUP(A16,'[4]STOK MEI'!$B:$BB,3,FALSE)</f>
        <v>100</v>
      </c>
      <c r="C16" s="102">
        <f t="shared" si="3"/>
        <v>679.09090909090901</v>
      </c>
      <c r="D16" s="102">
        <f t="shared" si="0"/>
        <v>747</v>
      </c>
      <c r="E16" s="102">
        <f t="shared" si="1"/>
        <v>896.4</v>
      </c>
      <c r="F16" s="103"/>
      <c r="G16" s="114" t="str">
        <f t="shared" si="5"/>
        <v>KP05/2</v>
      </c>
      <c r="H16" s="115">
        <f t="shared" si="4"/>
        <v>44692</v>
      </c>
      <c r="I16" s="116" t="str">
        <f t="shared" si="4"/>
        <v>PT KUDAMAS JAYA MAKMUR SENTOSA</v>
      </c>
      <c r="J16" s="114" t="str">
        <f>VLOOKUP(A16,'[4]STOK MEI'!$B:$BB,2,FALSE)</f>
        <v>Clindamycin  kapsul 150 mg (5)</v>
      </c>
      <c r="K16" s="117">
        <v>45778</v>
      </c>
      <c r="L16" s="118" t="s">
        <v>895</v>
      </c>
      <c r="M16" s="114">
        <v>1</v>
      </c>
      <c r="N16" s="114" t="s">
        <v>891</v>
      </c>
      <c r="O16" s="114" t="s">
        <v>892</v>
      </c>
      <c r="P16" s="93"/>
      <c r="Q16" s="119"/>
      <c r="R16" s="120">
        <v>74700</v>
      </c>
      <c r="S16" s="121">
        <f t="shared" si="2"/>
        <v>74700</v>
      </c>
    </row>
    <row r="17" spans="1:19" ht="15.75" x14ac:dyDescent="0.25">
      <c r="A17" s="123" t="s">
        <v>443</v>
      </c>
      <c r="B17" s="113">
        <f>M17*VLOOKUP(A17,'[4]STOK MEI'!$B:$BB,3,FALSE)</f>
        <v>200</v>
      </c>
      <c r="C17" s="102">
        <f t="shared" si="3"/>
        <v>206.81818181818181</v>
      </c>
      <c r="D17" s="102">
        <f t="shared" si="0"/>
        <v>227.5</v>
      </c>
      <c r="E17" s="102">
        <f t="shared" si="1"/>
        <v>273</v>
      </c>
      <c r="F17" s="103"/>
      <c r="G17" s="114" t="str">
        <f t="shared" si="5"/>
        <v>KP05/2</v>
      </c>
      <c r="H17" s="115">
        <f t="shared" si="4"/>
        <v>44692</v>
      </c>
      <c r="I17" s="116" t="str">
        <f t="shared" si="4"/>
        <v>PT KUDAMAS JAYA MAKMUR SENTOSA</v>
      </c>
      <c r="J17" s="114" t="str">
        <f>VLOOKUP(A17,'[4]STOK MEI'!$B:$BB,2,FALSE)</f>
        <v>Glimepiride tablet 1 mg (3)</v>
      </c>
      <c r="K17" s="117">
        <v>45658</v>
      </c>
      <c r="L17" s="118" t="s">
        <v>896</v>
      </c>
      <c r="M17" s="114">
        <v>2</v>
      </c>
      <c r="N17" s="114" t="s">
        <v>891</v>
      </c>
      <c r="O17" s="114" t="s">
        <v>892</v>
      </c>
      <c r="P17" s="93"/>
      <c r="Q17" s="119"/>
      <c r="R17" s="120">
        <v>22750</v>
      </c>
      <c r="S17" s="121">
        <f t="shared" si="2"/>
        <v>45500</v>
      </c>
    </row>
    <row r="18" spans="1:19" ht="15.75" x14ac:dyDescent="0.25">
      <c r="A18" s="122" t="s">
        <v>673</v>
      </c>
      <c r="B18" s="113">
        <f>M18*VLOOKUP(A18,'[4]STOK MEI'!$B:$BB,3,FALSE)</f>
        <v>350</v>
      </c>
      <c r="C18" s="102">
        <f t="shared" si="3"/>
        <v>3302.480519480519</v>
      </c>
      <c r="D18" s="102">
        <f t="shared" si="0"/>
        <v>3632.7285714285713</v>
      </c>
      <c r="E18" s="102">
        <f t="shared" si="1"/>
        <v>4359.2742857142857</v>
      </c>
      <c r="F18" s="103"/>
      <c r="G18" s="114" t="str">
        <f t="shared" si="5"/>
        <v>KP05/2</v>
      </c>
      <c r="H18" s="115">
        <f t="shared" si="4"/>
        <v>44692</v>
      </c>
      <c r="I18" s="116" t="str">
        <f t="shared" si="4"/>
        <v>PT KUDAMAS JAYA MAKMUR SENTOSA</v>
      </c>
      <c r="J18" s="114" t="str">
        <f>VLOOKUP(A18,'[4]STOK MEI'!$B:$BB,2,FALSE)</f>
        <v>Neurobion forte Tablet (14)</v>
      </c>
      <c r="K18" s="117">
        <v>45474</v>
      </c>
      <c r="L18" s="118" t="s">
        <v>897</v>
      </c>
      <c r="M18" s="114">
        <v>1</v>
      </c>
      <c r="N18" s="114" t="s">
        <v>891</v>
      </c>
      <c r="O18" s="114" t="s">
        <v>892</v>
      </c>
      <c r="P18" s="93"/>
      <c r="Q18" s="119"/>
      <c r="R18" s="120">
        <v>1271455</v>
      </c>
      <c r="S18" s="121">
        <f t="shared" si="2"/>
        <v>1271455</v>
      </c>
    </row>
    <row r="19" spans="1:19" ht="15.75" x14ac:dyDescent="0.25">
      <c r="A19" s="112" t="s">
        <v>36</v>
      </c>
      <c r="B19" s="113">
        <f>M19*VLOOKUP(A19,'[4]STOK MEI'!$B:$BB,3,FALSE)</f>
        <v>100</v>
      </c>
      <c r="C19" s="102">
        <f t="shared" si="3"/>
        <v>156.36363636363635</v>
      </c>
      <c r="D19" s="102">
        <f t="shared" si="0"/>
        <v>172</v>
      </c>
      <c r="E19" s="102">
        <f t="shared" si="1"/>
        <v>206.4</v>
      </c>
      <c r="F19" s="103"/>
      <c r="G19" s="114" t="str">
        <f t="shared" si="5"/>
        <v>KP05/2</v>
      </c>
      <c r="H19" s="115">
        <f t="shared" si="4"/>
        <v>44692</v>
      </c>
      <c r="I19" s="116" t="str">
        <f t="shared" si="4"/>
        <v>PT KUDAMAS JAYA MAKMUR SENTOSA</v>
      </c>
      <c r="J19" s="114" t="str">
        <f>VLOOKUP(A19,'[4]STOK MEI'!$B:$BB,2,FALSE)</f>
        <v>Allopurinol tablet 100mg (16)</v>
      </c>
      <c r="K19" s="117">
        <v>45323</v>
      </c>
      <c r="L19" s="118" t="s">
        <v>898</v>
      </c>
      <c r="M19" s="114">
        <v>1</v>
      </c>
      <c r="N19" s="114" t="s">
        <v>891</v>
      </c>
      <c r="O19" s="114" t="s">
        <v>892</v>
      </c>
      <c r="P19" s="93"/>
      <c r="Q19" s="119"/>
      <c r="R19" s="120">
        <v>17200</v>
      </c>
      <c r="S19" s="121">
        <f t="shared" si="2"/>
        <v>17200</v>
      </c>
    </row>
    <row r="20" spans="1:19" ht="15.75" x14ac:dyDescent="0.25">
      <c r="A20" s="112" t="s">
        <v>71</v>
      </c>
      <c r="B20" s="113">
        <f>M20*VLOOKUP(A20,'[4]STOK MEI'!$B:$BB,3,FALSE)</f>
        <v>600</v>
      </c>
      <c r="C20" s="102">
        <f t="shared" si="3"/>
        <v>196.81818181818181</v>
      </c>
      <c r="D20" s="102">
        <f t="shared" si="0"/>
        <v>216.5</v>
      </c>
      <c r="E20" s="102">
        <f t="shared" si="1"/>
        <v>259.8</v>
      </c>
      <c r="F20" s="103"/>
      <c r="G20" s="114" t="str">
        <f t="shared" si="5"/>
        <v>KP05/2</v>
      </c>
      <c r="H20" s="115">
        <f t="shared" si="4"/>
        <v>44692</v>
      </c>
      <c r="I20" s="116" t="str">
        <f t="shared" si="4"/>
        <v>PT KUDAMAS JAYA MAKMUR SENTOSA</v>
      </c>
      <c r="J20" s="114" t="str">
        <f>VLOOKUP(A20,'[4]STOK MEI'!$B:$BB,2,FALSE)</f>
        <v>Amlodipine tablet  5 mg (15)</v>
      </c>
      <c r="K20" s="117">
        <v>45352</v>
      </c>
      <c r="L20" s="118" t="s">
        <v>899</v>
      </c>
      <c r="M20" s="114">
        <v>6</v>
      </c>
      <c r="N20" s="114" t="s">
        <v>891</v>
      </c>
      <c r="O20" s="114" t="s">
        <v>892</v>
      </c>
      <c r="P20" s="93"/>
      <c r="Q20" s="119"/>
      <c r="R20" s="120">
        <v>21650</v>
      </c>
      <c r="S20" s="121">
        <f t="shared" si="2"/>
        <v>129900</v>
      </c>
    </row>
    <row r="21" spans="1:19" ht="15.75" x14ac:dyDescent="0.25">
      <c r="A21" s="112" t="s">
        <v>788</v>
      </c>
      <c r="B21" s="113">
        <f>M21*VLOOKUP(A21,'[4]STOK MEI'!$B:$BB,3,FALSE)</f>
        <v>200</v>
      </c>
      <c r="C21" s="102">
        <f t="shared" si="3"/>
        <v>151.36363636363635</v>
      </c>
      <c r="D21" s="102">
        <f t="shared" si="0"/>
        <v>166.5</v>
      </c>
      <c r="E21" s="102">
        <f t="shared" si="1"/>
        <v>199.79999999999998</v>
      </c>
      <c r="F21" s="103"/>
      <c r="G21" s="114" t="str">
        <f t="shared" si="5"/>
        <v>KP05/2</v>
      </c>
      <c r="H21" s="115">
        <f t="shared" si="4"/>
        <v>44692</v>
      </c>
      <c r="I21" s="116" t="str">
        <f t="shared" si="4"/>
        <v>PT KUDAMAS JAYA MAKMUR SENTOSA</v>
      </c>
      <c r="J21" s="114" t="str">
        <f>VLOOKUP(A21,'[4]STOK MEI'!$B:$BB,2,FALSE)</f>
        <v>Simvastatin tablet 10 mg (7)</v>
      </c>
      <c r="K21" s="117">
        <v>45292</v>
      </c>
      <c r="L21" s="118" t="s">
        <v>900</v>
      </c>
      <c r="M21" s="114">
        <v>2</v>
      </c>
      <c r="N21" s="114" t="s">
        <v>891</v>
      </c>
      <c r="O21" s="114" t="s">
        <v>892</v>
      </c>
      <c r="P21" s="93"/>
      <c r="Q21" s="119"/>
      <c r="R21" s="120">
        <v>16650</v>
      </c>
      <c r="S21" s="121">
        <f t="shared" si="2"/>
        <v>33300</v>
      </c>
    </row>
    <row r="22" spans="1:19" ht="15.75" x14ac:dyDescent="0.25">
      <c r="A22" s="122" t="s">
        <v>742</v>
      </c>
      <c r="B22" s="113">
        <f>M22*VLOOKUP(A22,'[4]STOK MEI'!$B:$BB,3,FALSE)</f>
        <v>100</v>
      </c>
      <c r="C22" s="102">
        <f t="shared" si="3"/>
        <v>168.18181818181816</v>
      </c>
      <c r="D22" s="102">
        <f t="shared" si="0"/>
        <v>185</v>
      </c>
      <c r="E22" s="102">
        <f t="shared" si="1"/>
        <v>222</v>
      </c>
      <c r="F22" s="103"/>
      <c r="G22" s="114" t="str">
        <f t="shared" si="5"/>
        <v>KP05/2</v>
      </c>
      <c r="H22" s="115">
        <f t="shared" si="4"/>
        <v>44692</v>
      </c>
      <c r="I22" s="116" t="str">
        <f t="shared" si="4"/>
        <v>PT KUDAMAS JAYA MAKMUR SENTOSA</v>
      </c>
      <c r="J22" s="114" t="str">
        <f>VLOOKUP(A22,'[4]STOK MEI'!$B:$BB,2,FALSE)</f>
        <v>Ranitidin tablet 150 mg (6)</v>
      </c>
      <c r="K22" s="117">
        <v>45292</v>
      </c>
      <c r="L22" s="118" t="s">
        <v>901</v>
      </c>
      <c r="M22" s="114">
        <v>1</v>
      </c>
      <c r="N22" s="114" t="s">
        <v>891</v>
      </c>
      <c r="O22" s="114" t="s">
        <v>892</v>
      </c>
      <c r="P22" s="93"/>
      <c r="Q22" s="119"/>
      <c r="R22" s="120">
        <v>18500</v>
      </c>
      <c r="S22" s="121">
        <f t="shared" si="2"/>
        <v>18500</v>
      </c>
    </row>
    <row r="23" spans="1:19" ht="15.75" x14ac:dyDescent="0.25">
      <c r="A23" s="124" t="s">
        <v>691</v>
      </c>
      <c r="B23" s="113">
        <f>M23*VLOOKUP(A23,'[4]STOK MEI'!$B:$BB,3,FALSE)</f>
        <v>510</v>
      </c>
      <c r="C23" s="102">
        <f t="shared" si="3"/>
        <v>336.36363636363632</v>
      </c>
      <c r="D23" s="102">
        <f t="shared" si="0"/>
        <v>370</v>
      </c>
      <c r="E23" s="102">
        <f t="shared" si="1"/>
        <v>444</v>
      </c>
      <c r="F23" s="103"/>
      <c r="G23" s="114" t="str">
        <f t="shared" si="5"/>
        <v>KP05/2</v>
      </c>
      <c r="H23" s="115">
        <f t="shared" si="4"/>
        <v>44692</v>
      </c>
      <c r="I23" s="116" t="str">
        <f t="shared" si="4"/>
        <v>PT KUDAMAS JAYA MAKMUR SENTOSA</v>
      </c>
      <c r="J23" s="114" t="str">
        <f>VLOOKUP(A23,'[4]STOK MEI'!$B:$BB,2,FALSE)</f>
        <v>Omeprazole kapsul 20 mg (8)</v>
      </c>
      <c r="K23" s="117">
        <v>46082</v>
      </c>
      <c r="L23" s="118" t="s">
        <v>902</v>
      </c>
      <c r="M23" s="114">
        <v>17</v>
      </c>
      <c r="N23" s="114" t="s">
        <v>891</v>
      </c>
      <c r="O23" s="114" t="s">
        <v>892</v>
      </c>
      <c r="P23" s="93"/>
      <c r="Q23" s="119"/>
      <c r="R23" s="120">
        <v>11100</v>
      </c>
      <c r="S23" s="121">
        <f t="shared" si="2"/>
        <v>188700</v>
      </c>
    </row>
    <row r="24" spans="1:19" ht="15.75" x14ac:dyDescent="0.25">
      <c r="A24" s="124" t="s">
        <v>169</v>
      </c>
      <c r="B24" s="113">
        <f>M24*VLOOKUP(A24,'[4]STOK MEI'!$B:$BB,3,FALSE)</f>
        <v>10</v>
      </c>
      <c r="C24" s="102">
        <f t="shared" si="3"/>
        <v>11363.636363636362</v>
      </c>
      <c r="D24" s="102">
        <f t="shared" si="0"/>
        <v>12500</v>
      </c>
      <c r="E24" s="102">
        <f t="shared" si="1"/>
        <v>15000</v>
      </c>
      <c r="F24" s="103"/>
      <c r="G24" s="114" t="str">
        <f t="shared" si="5"/>
        <v>KP05/2</v>
      </c>
      <c r="H24" s="115">
        <f t="shared" si="4"/>
        <v>44692</v>
      </c>
      <c r="I24" s="116" t="str">
        <f t="shared" si="4"/>
        <v>PT KUDAMAS JAYA MAKMUR SENTOSA</v>
      </c>
      <c r="J24" s="114" t="str">
        <f>VLOOKUP(A24,'[4]STOK MEI'!$B:$BB,2,FALSE)</f>
        <v>Betason-N cream 5 g (17)</v>
      </c>
      <c r="K24" s="117">
        <v>45658</v>
      </c>
      <c r="L24" s="118" t="s">
        <v>903</v>
      </c>
      <c r="M24" s="114">
        <v>10</v>
      </c>
      <c r="N24" s="114" t="s">
        <v>904</v>
      </c>
      <c r="O24" s="114" t="s">
        <v>892</v>
      </c>
      <c r="P24" s="93"/>
      <c r="Q24" s="119"/>
      <c r="R24" s="120">
        <v>12500</v>
      </c>
      <c r="S24" s="121">
        <f t="shared" si="2"/>
        <v>125000</v>
      </c>
    </row>
    <row r="25" spans="1:19" ht="15.75" x14ac:dyDescent="0.25">
      <c r="A25" s="112" t="s">
        <v>497</v>
      </c>
      <c r="B25" s="113">
        <f>M25*VLOOKUP(A25,'[4]STOK MEI'!$B:$BB,3,FALSE)</f>
        <v>10</v>
      </c>
      <c r="C25" s="102">
        <f t="shared" si="3"/>
        <v>5045.454545454545</v>
      </c>
      <c r="D25" s="102">
        <f t="shared" si="0"/>
        <v>5550</v>
      </c>
      <c r="E25" s="102">
        <f t="shared" si="1"/>
        <v>6660</v>
      </c>
      <c r="F25" s="103"/>
      <c r="G25" s="114" t="str">
        <f t="shared" si="5"/>
        <v>KP05/2</v>
      </c>
      <c r="H25" s="115">
        <f t="shared" si="4"/>
        <v>44692</v>
      </c>
      <c r="I25" s="116" t="str">
        <f t="shared" si="4"/>
        <v>PT KUDAMAS JAYA MAKMUR SENTOSA</v>
      </c>
      <c r="J25" s="114" t="str">
        <f>VLOOKUP(A25,'[4]STOK MEI'!$B:$BB,2,FALSE)</f>
        <v>Hydrocortison cream 2,5 % (8)</v>
      </c>
      <c r="K25" s="117">
        <v>46388</v>
      </c>
      <c r="L25" s="118" t="s">
        <v>905</v>
      </c>
      <c r="M25" s="114">
        <v>10</v>
      </c>
      <c r="N25" s="114" t="s">
        <v>904</v>
      </c>
      <c r="O25" s="114" t="s">
        <v>892</v>
      </c>
      <c r="P25" s="93"/>
      <c r="Q25" s="119"/>
      <c r="R25" s="120">
        <v>5550</v>
      </c>
      <c r="S25" s="121">
        <f t="shared" si="2"/>
        <v>55500</v>
      </c>
    </row>
    <row r="26" spans="1:19" ht="15.75" x14ac:dyDescent="0.25">
      <c r="A26" s="112" t="s">
        <v>775</v>
      </c>
      <c r="B26" s="113">
        <f>M26*VLOOKUP(A26,'[4]STOK MEI'!$B:$BB,3,FALSE)</f>
        <v>6</v>
      </c>
      <c r="C26" s="102">
        <f t="shared" si="3"/>
        <v>39090.909090909088</v>
      </c>
      <c r="D26" s="102">
        <f t="shared" si="0"/>
        <v>43000</v>
      </c>
      <c r="E26" s="102">
        <f t="shared" si="1"/>
        <v>51600</v>
      </c>
      <c r="F26" s="103"/>
      <c r="G26" s="114" t="str">
        <f t="shared" si="5"/>
        <v>KP05/2</v>
      </c>
      <c r="H26" s="115">
        <f t="shared" si="4"/>
        <v>44692</v>
      </c>
      <c r="I26" s="116" t="str">
        <f t="shared" si="4"/>
        <v>PT KUDAMAS JAYA MAKMUR SENTOSA</v>
      </c>
      <c r="J26" s="114" t="str">
        <f>VLOOKUP(A26,'[4]STOK MEI'!$B:$BB,2,FALSE)</f>
        <v>Scabimite Cr 10 g (7)</v>
      </c>
      <c r="K26" s="117">
        <v>45689</v>
      </c>
      <c r="L26" s="118" t="s">
        <v>906</v>
      </c>
      <c r="M26" s="114">
        <v>6</v>
      </c>
      <c r="N26" s="114" t="s">
        <v>891</v>
      </c>
      <c r="O26" s="114" t="s">
        <v>892</v>
      </c>
      <c r="P26" s="93"/>
      <c r="Q26" s="119"/>
      <c r="R26" s="120">
        <v>43000</v>
      </c>
      <c r="S26" s="121">
        <f t="shared" si="2"/>
        <v>258000</v>
      </c>
    </row>
    <row r="27" spans="1:19" ht="15.75" x14ac:dyDescent="0.25">
      <c r="A27" s="125" t="s">
        <v>558</v>
      </c>
      <c r="B27" s="113">
        <f>M27*VLOOKUP(A27,'[4]STOK MEI'!$B:$BB,3,FALSE)</f>
        <v>1</v>
      </c>
      <c r="C27" s="102">
        <f t="shared" si="3"/>
        <v>19540</v>
      </c>
      <c r="D27" s="102">
        <f t="shared" si="0"/>
        <v>21494</v>
      </c>
      <c r="E27" s="102">
        <f t="shared" si="1"/>
        <v>25792.799999999999</v>
      </c>
      <c r="F27" s="103"/>
      <c r="G27" s="114" t="str">
        <f t="shared" si="5"/>
        <v>KP05/2</v>
      </c>
      <c r="H27" s="115">
        <f t="shared" si="4"/>
        <v>44692</v>
      </c>
      <c r="I27" s="116" t="str">
        <f t="shared" si="4"/>
        <v>PT KUDAMAS JAYA MAKMUR SENTOSA</v>
      </c>
      <c r="J27" s="114" t="str">
        <f>VLOOKUP(A27,'[4]STOK MEI'!$B:$BB,2,FALSE)</f>
        <v>Kutilos Banded 10ml (4)</v>
      </c>
      <c r="K27" s="117">
        <v>45323</v>
      </c>
      <c r="L27" s="118" t="s">
        <v>907</v>
      </c>
      <c r="M27" s="114">
        <v>1</v>
      </c>
      <c r="N27" s="114" t="s">
        <v>908</v>
      </c>
      <c r="O27" s="114" t="s">
        <v>892</v>
      </c>
      <c r="P27" s="93"/>
      <c r="Q27" s="119"/>
      <c r="R27" s="120">
        <v>21494</v>
      </c>
      <c r="S27" s="121">
        <f t="shared" si="2"/>
        <v>21494</v>
      </c>
    </row>
    <row r="28" spans="1:19" ht="15.75" x14ac:dyDescent="0.25">
      <c r="A28" s="125" t="s">
        <v>560</v>
      </c>
      <c r="B28" s="113">
        <f>M28*VLOOKUP(A28,'[4]STOK MEI'!$B:$BB,3,FALSE)</f>
        <v>2</v>
      </c>
      <c r="C28" s="102">
        <f t="shared" si="3"/>
        <v>19540</v>
      </c>
      <c r="D28" s="102">
        <f t="shared" si="0"/>
        <v>21494</v>
      </c>
      <c r="E28" s="102">
        <f t="shared" si="1"/>
        <v>25792.799999999999</v>
      </c>
      <c r="F28" s="103"/>
      <c r="G28" s="114" t="str">
        <f t="shared" si="5"/>
        <v>KP05/2</v>
      </c>
      <c r="H28" s="115">
        <f t="shared" si="4"/>
        <v>44692</v>
      </c>
      <c r="I28" s="116" t="str">
        <f t="shared" si="4"/>
        <v>PT KUDAMAS JAYA MAKMUR SENTOSA</v>
      </c>
      <c r="J28" s="114" t="str">
        <f>VLOOKUP(A28,'[4]STOK MEI'!$B:$BB,2,FALSE)</f>
        <v>Kutilos Banded 10ml (5)</v>
      </c>
      <c r="K28" s="126">
        <v>45292</v>
      </c>
      <c r="L28" s="127" t="s">
        <v>909</v>
      </c>
      <c r="M28" s="114">
        <v>2</v>
      </c>
      <c r="N28" s="114" t="s">
        <v>908</v>
      </c>
      <c r="O28" s="114" t="s">
        <v>892</v>
      </c>
      <c r="P28" s="93"/>
      <c r="Q28" s="119"/>
      <c r="R28" s="120">
        <v>21494</v>
      </c>
      <c r="S28" s="121">
        <f t="shared" si="2"/>
        <v>42988</v>
      </c>
    </row>
    <row r="29" spans="1:19" ht="15.75" x14ac:dyDescent="0.25">
      <c r="A29" s="112" t="s">
        <v>622</v>
      </c>
      <c r="B29" s="113">
        <f>M29*VLOOKUP(A29,'[4]STOK MEI'!$B:$BB,3,FALSE)</f>
        <v>10</v>
      </c>
      <c r="C29" s="102">
        <f t="shared" si="3"/>
        <v>19727.272727272724</v>
      </c>
      <c r="D29" s="102">
        <f t="shared" si="0"/>
        <v>21700</v>
      </c>
      <c r="E29" s="102">
        <f t="shared" si="1"/>
        <v>26040</v>
      </c>
      <c r="F29" s="128"/>
      <c r="G29" s="114" t="str">
        <f t="shared" si="5"/>
        <v>KP05/2</v>
      </c>
      <c r="H29" s="115">
        <f t="shared" si="4"/>
        <v>44692</v>
      </c>
      <c r="I29" s="116" t="str">
        <f t="shared" si="4"/>
        <v>PT KUDAMAS JAYA MAKMUR SENTOSA</v>
      </c>
      <c r="J29" s="114" t="str">
        <f>VLOOKUP(A29,'[4]STOK MEI'!$B:$BB,2,FALSE)</f>
        <v>Minosep Obat Kumur (3)</v>
      </c>
      <c r="K29" s="117">
        <v>45536</v>
      </c>
      <c r="L29" s="118" t="s">
        <v>910</v>
      </c>
      <c r="M29" s="114">
        <v>10</v>
      </c>
      <c r="N29" s="114" t="s">
        <v>891</v>
      </c>
      <c r="O29" s="114" t="s">
        <v>892</v>
      </c>
      <c r="P29" s="93"/>
      <c r="Q29" s="119"/>
      <c r="R29" s="120">
        <v>21700</v>
      </c>
      <c r="S29" s="121">
        <f t="shared" si="2"/>
        <v>217000</v>
      </c>
    </row>
    <row r="30" spans="1:19" ht="15.75" x14ac:dyDescent="0.25">
      <c r="A30" s="112" t="s">
        <v>824</v>
      </c>
      <c r="B30" s="113">
        <f>M30*VLOOKUP(A30,'[4]STOK MEI'!$B:$BB,3,FALSE)</f>
        <v>200</v>
      </c>
      <c r="C30" s="102">
        <f t="shared" si="3"/>
        <v>500.50909090909084</v>
      </c>
      <c r="D30" s="102">
        <f t="shared" si="0"/>
        <v>550.55999999999995</v>
      </c>
      <c r="E30" s="102">
        <f t="shared" si="1"/>
        <v>660.67199999999991</v>
      </c>
      <c r="F30" s="129"/>
      <c r="G30" s="114" t="str">
        <f t="shared" si="5"/>
        <v>KP05/2</v>
      </c>
      <c r="H30" s="115">
        <f t="shared" si="5"/>
        <v>44692</v>
      </c>
      <c r="I30" s="116" t="str">
        <f t="shared" si="5"/>
        <v>PT KUDAMAS JAYA MAKMUR SENTOSA</v>
      </c>
      <c r="J30" s="114" t="str">
        <f>VLOOKUP(A30,'[4]STOK MEI'!$B:$BB,2,FALSE)</f>
        <v>Sumagesic Tablet (5)</v>
      </c>
      <c r="K30" s="117">
        <v>46447</v>
      </c>
      <c r="L30" s="118" t="s">
        <v>911</v>
      </c>
      <c r="M30" s="114">
        <v>2</v>
      </c>
      <c r="N30" s="114" t="s">
        <v>891</v>
      </c>
      <c r="O30" s="114" t="s">
        <v>892</v>
      </c>
      <c r="P30" s="93"/>
      <c r="Q30" s="119"/>
      <c r="R30" s="120">
        <v>55056</v>
      </c>
      <c r="S30" s="121">
        <f t="shared" si="2"/>
        <v>110112</v>
      </c>
    </row>
    <row r="31" spans="1:19" ht="15.75" x14ac:dyDescent="0.25">
      <c r="A31" s="130"/>
      <c r="B31" s="131"/>
      <c r="C31" s="132"/>
      <c r="D31" s="132"/>
      <c r="E31" s="133"/>
      <c r="F31" s="129"/>
      <c r="G31" s="134"/>
      <c r="H31" s="135"/>
      <c r="I31" s="136"/>
      <c r="J31" s="137"/>
      <c r="K31" s="138"/>
      <c r="L31" s="139"/>
      <c r="M31" s="134"/>
      <c r="N31" s="140"/>
      <c r="O31" s="140"/>
      <c r="P31" s="140"/>
      <c r="Q31" s="140"/>
      <c r="R31" s="141" t="s">
        <v>912</v>
      </c>
      <c r="S31" s="142">
        <v>3000478</v>
      </c>
    </row>
    <row r="32" spans="1:19" ht="15.75" x14ac:dyDescent="0.25">
      <c r="A32" s="130"/>
      <c r="B32" s="131"/>
      <c r="C32" s="132"/>
      <c r="D32" s="132"/>
      <c r="E32" s="133"/>
      <c r="F32" s="129"/>
      <c r="G32" s="134"/>
      <c r="H32" s="135"/>
      <c r="I32" s="136"/>
      <c r="J32" s="137"/>
      <c r="K32" s="138"/>
      <c r="L32" s="139"/>
      <c r="M32" s="134"/>
      <c r="N32" s="140"/>
      <c r="O32" s="140"/>
      <c r="P32" s="140"/>
      <c r="Q32" s="140"/>
      <c r="R32" s="141" t="s">
        <v>913</v>
      </c>
      <c r="S32" s="143"/>
    </row>
    <row r="33" spans="1:19" ht="15.75" x14ac:dyDescent="0.25">
      <c r="A33" s="144"/>
      <c r="B33" s="145"/>
      <c r="C33" s="145"/>
      <c r="D33" s="145"/>
      <c r="E33" s="145"/>
      <c r="F33" s="145"/>
      <c r="G33" s="134"/>
      <c r="H33" s="135"/>
      <c r="I33" s="136"/>
      <c r="J33" s="137"/>
      <c r="K33" s="138"/>
      <c r="L33" s="139"/>
      <c r="M33" s="134"/>
      <c r="N33" s="140"/>
      <c r="O33" s="140"/>
      <c r="P33" s="140"/>
      <c r="Q33" s="140"/>
      <c r="R33" s="141" t="s">
        <v>914</v>
      </c>
      <c r="S33" s="143">
        <f>S31</f>
        <v>3000478</v>
      </c>
    </row>
    <row r="34" spans="1:19" ht="15.75" x14ac:dyDescent="0.25">
      <c r="A34" s="144"/>
      <c r="B34" s="145"/>
      <c r="C34" s="145"/>
      <c r="D34" s="145"/>
      <c r="E34" s="145"/>
      <c r="F34" s="145"/>
      <c r="G34" s="134"/>
      <c r="H34" s="135"/>
      <c r="I34" s="136"/>
      <c r="J34" s="137"/>
      <c r="K34" s="138"/>
      <c r="L34" s="139"/>
      <c r="M34" s="134"/>
      <c r="N34" s="140"/>
      <c r="O34" s="140"/>
      <c r="P34" s="140"/>
      <c r="Q34" s="140"/>
      <c r="R34" s="146" t="s">
        <v>915</v>
      </c>
      <c r="S34" s="147"/>
    </row>
    <row r="35" spans="1:19" ht="15.75" x14ac:dyDescent="0.25">
      <c r="A35" s="144"/>
      <c r="B35" s="145"/>
      <c r="C35" s="145"/>
      <c r="D35" s="145"/>
      <c r="E35" s="145"/>
      <c r="F35" s="145"/>
      <c r="G35" s="134"/>
      <c r="H35" s="135"/>
      <c r="I35" s="136"/>
      <c r="J35" s="137"/>
      <c r="K35" s="138"/>
      <c r="L35" s="139"/>
      <c r="M35" s="134"/>
      <c r="N35" s="140"/>
      <c r="O35" s="140"/>
      <c r="P35" s="140"/>
      <c r="Q35" s="140"/>
      <c r="R35" s="146" t="s">
        <v>916</v>
      </c>
      <c r="S35" s="148">
        <f>S33+S34</f>
        <v>3000478</v>
      </c>
    </row>
    <row r="38" spans="1:19" ht="15.75" x14ac:dyDescent="0.25">
      <c r="A38" s="99" t="s">
        <v>873</v>
      </c>
      <c r="B38" s="100" t="s">
        <v>871</v>
      </c>
      <c r="C38" s="101" t="s">
        <v>3</v>
      </c>
      <c r="D38" s="101" t="s">
        <v>874</v>
      </c>
      <c r="E38" s="102" t="s">
        <v>875</v>
      </c>
      <c r="F38" s="103"/>
      <c r="G38" s="104" t="s">
        <v>876</v>
      </c>
      <c r="H38" s="105" t="s">
        <v>877</v>
      </c>
      <c r="I38" s="104" t="s">
        <v>878</v>
      </c>
      <c r="J38" s="104" t="s">
        <v>879</v>
      </c>
      <c r="K38" s="106" t="s">
        <v>880</v>
      </c>
      <c r="L38" s="107" t="s">
        <v>881</v>
      </c>
      <c r="M38" s="104" t="s">
        <v>882</v>
      </c>
      <c r="N38" s="104" t="s">
        <v>883</v>
      </c>
      <c r="O38" s="104" t="s">
        <v>884</v>
      </c>
      <c r="P38" s="108" t="s">
        <v>885</v>
      </c>
      <c r="Q38" s="109" t="s">
        <v>886</v>
      </c>
      <c r="R38" s="110" t="s">
        <v>887</v>
      </c>
      <c r="S38" s="111" t="s">
        <v>888</v>
      </c>
    </row>
    <row r="39" spans="1:19" ht="15.75" x14ac:dyDescent="0.25">
      <c r="A39" s="149" t="s">
        <v>381</v>
      </c>
      <c r="B39" s="113">
        <f>M39*VLOOKUP(A39,'[4]STOK MEI'!$B:$BB,3,FALSE)</f>
        <v>200</v>
      </c>
      <c r="C39" s="102">
        <f>S39/B39</f>
        <v>2200</v>
      </c>
      <c r="D39" s="102">
        <f>C39*1.1</f>
        <v>2420</v>
      </c>
      <c r="E39" s="102">
        <f t="shared" ref="E39" si="6">D39*1.2</f>
        <v>2904</v>
      </c>
      <c r="F39" s="103"/>
      <c r="G39" s="114" t="s">
        <v>917</v>
      </c>
      <c r="H39" s="115">
        <v>44693</v>
      </c>
      <c r="I39" s="116" t="s">
        <v>918</v>
      </c>
      <c r="J39" s="114" t="str">
        <f>VLOOKUP(A39,'[4]STOK MEI'!$B:$BB,2,FALSE)</f>
        <v>Enfavit Tablet (6)</v>
      </c>
      <c r="K39" s="117">
        <v>45536</v>
      </c>
      <c r="L39" s="118" t="s">
        <v>919</v>
      </c>
      <c r="M39" s="114">
        <v>2</v>
      </c>
      <c r="N39" s="114" t="s">
        <v>891</v>
      </c>
      <c r="O39" s="114" t="s">
        <v>892</v>
      </c>
      <c r="P39" s="93">
        <v>220000</v>
      </c>
      <c r="Q39" s="119"/>
      <c r="R39" s="120"/>
      <c r="S39" s="150">
        <f>(M39*P39)-((M39*P39))*Q39/100</f>
        <v>440000</v>
      </c>
    </row>
    <row r="40" spans="1:19" ht="15.75" x14ac:dyDescent="0.25">
      <c r="A40" s="130"/>
      <c r="B40" s="131"/>
      <c r="C40" s="132"/>
      <c r="D40" s="132"/>
      <c r="E40" s="133"/>
      <c r="F40" s="129"/>
      <c r="G40" s="134"/>
      <c r="H40" s="135"/>
      <c r="I40" s="136"/>
      <c r="J40" s="137"/>
      <c r="K40" s="138"/>
      <c r="L40" s="139"/>
      <c r="M40" s="134"/>
      <c r="N40" s="140"/>
      <c r="O40" s="140"/>
      <c r="P40" s="140"/>
      <c r="Q40" s="140"/>
      <c r="R40" s="141" t="s">
        <v>912</v>
      </c>
      <c r="S40" s="142">
        <f>SUM(S39:S39)</f>
        <v>440000</v>
      </c>
    </row>
    <row r="41" spans="1:19" ht="15.75" x14ac:dyDescent="0.25">
      <c r="A41" s="130"/>
      <c r="B41" s="131"/>
      <c r="C41" s="132"/>
      <c r="D41" s="132"/>
      <c r="E41" s="133"/>
      <c r="F41" s="129"/>
      <c r="G41" s="134"/>
      <c r="H41" s="135"/>
      <c r="I41" s="136"/>
      <c r="J41" s="137"/>
      <c r="K41" s="138"/>
      <c r="L41" s="139"/>
      <c r="M41" s="134"/>
      <c r="N41" s="140"/>
      <c r="O41" s="140"/>
      <c r="P41" s="140"/>
      <c r="Q41" s="140"/>
      <c r="R41" s="141" t="s">
        <v>913</v>
      </c>
      <c r="S41" s="143"/>
    </row>
    <row r="42" spans="1:19" ht="15.75" x14ac:dyDescent="0.25">
      <c r="A42" s="144"/>
      <c r="B42" s="145"/>
      <c r="C42" s="145"/>
      <c r="D42" s="145"/>
      <c r="E42" s="145"/>
      <c r="F42" s="145"/>
      <c r="G42" s="134"/>
      <c r="H42" s="135"/>
      <c r="I42" s="136"/>
      <c r="J42" s="137"/>
      <c r="K42" s="138"/>
      <c r="L42" s="139"/>
      <c r="M42" s="134"/>
      <c r="N42" s="140"/>
      <c r="O42" s="140"/>
      <c r="P42" s="140"/>
      <c r="Q42" s="140"/>
      <c r="R42" s="141" t="s">
        <v>914</v>
      </c>
      <c r="S42" s="143">
        <f>S40</f>
        <v>440000</v>
      </c>
    </row>
    <row r="43" spans="1:19" ht="15.75" x14ac:dyDescent="0.25">
      <c r="A43" s="144"/>
      <c r="B43" s="145"/>
      <c r="C43" s="145"/>
      <c r="D43" s="145"/>
      <c r="E43" s="145"/>
      <c r="F43" s="145"/>
      <c r="G43" s="134"/>
      <c r="H43" s="135"/>
      <c r="I43" s="136"/>
      <c r="J43" s="137"/>
      <c r="K43" s="138"/>
      <c r="L43" s="139"/>
      <c r="M43" s="134"/>
      <c r="N43" s="140"/>
      <c r="O43" s="140"/>
      <c r="P43" s="140"/>
      <c r="Q43" s="140"/>
      <c r="R43" s="146" t="s">
        <v>915</v>
      </c>
      <c r="S43" s="147">
        <v>48400</v>
      </c>
    </row>
    <row r="44" spans="1:19" ht="15.75" x14ac:dyDescent="0.25">
      <c r="A44" s="144"/>
      <c r="B44" s="145"/>
      <c r="C44" s="145"/>
      <c r="D44" s="145"/>
      <c r="E44" s="145"/>
      <c r="F44" s="145"/>
      <c r="G44" s="134"/>
      <c r="H44" s="135"/>
      <c r="I44" s="136"/>
      <c r="J44" s="137"/>
      <c r="K44" s="138"/>
      <c r="L44" s="139"/>
      <c r="M44" s="134"/>
      <c r="N44" s="140"/>
      <c r="O44" s="140"/>
      <c r="P44" s="140"/>
      <c r="Q44" s="140"/>
      <c r="R44" s="146" t="s">
        <v>916</v>
      </c>
      <c r="S44" s="148">
        <f>S42+S43</f>
        <v>488400</v>
      </c>
    </row>
    <row r="47" spans="1:19" ht="15.75" x14ac:dyDescent="0.25">
      <c r="A47" s="99" t="s">
        <v>873</v>
      </c>
      <c r="B47" s="100" t="s">
        <v>871</v>
      </c>
      <c r="C47" s="101" t="s">
        <v>3</v>
      </c>
      <c r="D47" s="101" t="s">
        <v>874</v>
      </c>
      <c r="E47" s="102" t="s">
        <v>875</v>
      </c>
      <c r="F47" s="103"/>
      <c r="G47" s="104" t="s">
        <v>876</v>
      </c>
      <c r="H47" s="105" t="s">
        <v>877</v>
      </c>
      <c r="I47" s="104" t="s">
        <v>878</v>
      </c>
      <c r="J47" s="104" t="s">
        <v>879</v>
      </c>
      <c r="K47" s="106" t="s">
        <v>880</v>
      </c>
      <c r="L47" s="107" t="s">
        <v>881</v>
      </c>
      <c r="M47" s="104" t="s">
        <v>882</v>
      </c>
      <c r="N47" s="104" t="s">
        <v>883</v>
      </c>
      <c r="O47" s="104" t="s">
        <v>884</v>
      </c>
      <c r="P47" s="108" t="s">
        <v>885</v>
      </c>
      <c r="Q47" s="109" t="s">
        <v>886</v>
      </c>
      <c r="R47" s="110" t="s">
        <v>887</v>
      </c>
      <c r="S47" s="111" t="s">
        <v>888</v>
      </c>
    </row>
    <row r="48" spans="1:19" ht="15.75" x14ac:dyDescent="0.25">
      <c r="A48" s="122" t="s">
        <v>813</v>
      </c>
      <c r="B48" s="113">
        <f>M48*VLOOKUP(A48,'[4]STOK MEI'!$B:$BB,3,FALSE)</f>
        <v>10</v>
      </c>
      <c r="C48" s="102">
        <f>S48/B48</f>
        <v>15000</v>
      </c>
      <c r="D48" s="102">
        <f>C48*1.1</f>
        <v>16500</v>
      </c>
      <c r="E48" s="102">
        <f t="shared" ref="E48:E50" si="7">D48*1.2</f>
        <v>19800</v>
      </c>
      <c r="F48" s="103"/>
      <c r="G48" s="114" t="s">
        <v>920</v>
      </c>
      <c r="H48" s="115">
        <v>44692</v>
      </c>
      <c r="I48" s="116" t="s">
        <v>921</v>
      </c>
      <c r="J48" s="114" t="str">
        <f>VLOOKUP(A48,'[4]STOK MEI'!$B:$BB,2,FALSE)</f>
        <v>Sucralfate sirup 100mL (14)</v>
      </c>
      <c r="K48" s="117">
        <v>45352</v>
      </c>
      <c r="L48" s="118" t="s">
        <v>922</v>
      </c>
      <c r="M48" s="114">
        <v>10</v>
      </c>
      <c r="N48" s="114" t="s">
        <v>891</v>
      </c>
      <c r="O48" s="114" t="s">
        <v>892</v>
      </c>
      <c r="P48" s="93">
        <v>15000</v>
      </c>
      <c r="Q48" s="119">
        <v>15</v>
      </c>
      <c r="R48" s="120"/>
      <c r="S48" s="150">
        <v>150000</v>
      </c>
    </row>
    <row r="49" spans="1:19" ht="15.75" x14ac:dyDescent="0.25">
      <c r="A49" s="151" t="s">
        <v>716</v>
      </c>
      <c r="B49" s="113">
        <f>M49*VLOOKUP(A49,'[4]STOK MEI'!$B:$BB,3,FALSE)</f>
        <v>200</v>
      </c>
      <c r="C49" s="102">
        <f>S49/B49</f>
        <v>220</v>
      </c>
      <c r="D49" s="102">
        <f t="shared" ref="D49:D50" si="8">C49*1.1</f>
        <v>242.00000000000003</v>
      </c>
      <c r="E49" s="102">
        <f t="shared" si="7"/>
        <v>290.40000000000003</v>
      </c>
      <c r="F49" s="103"/>
      <c r="G49" s="114" t="str">
        <f>G48</f>
        <v>KP05/5</v>
      </c>
      <c r="H49" s="115">
        <f t="shared" ref="H49" si="9">H48</f>
        <v>44692</v>
      </c>
      <c r="I49" s="116" t="str">
        <f>I48</f>
        <v>PT Penta Valent</v>
      </c>
      <c r="J49" s="114" t="str">
        <f>VLOOKUP(A49,'[4]STOK MEI'!$B:$BB,2,FALSE)</f>
        <v>Paracetamol tablet 500mg (PCT) (20)</v>
      </c>
      <c r="K49" s="117">
        <v>46419</v>
      </c>
      <c r="L49" s="118" t="s">
        <v>923</v>
      </c>
      <c r="M49" s="114">
        <v>2</v>
      </c>
      <c r="N49" s="114" t="s">
        <v>891</v>
      </c>
      <c r="O49" s="114" t="s">
        <v>892</v>
      </c>
      <c r="P49" s="93">
        <v>22000</v>
      </c>
      <c r="Q49" s="119">
        <v>8</v>
      </c>
      <c r="R49" s="120"/>
      <c r="S49" s="150">
        <v>44000</v>
      </c>
    </row>
    <row r="50" spans="1:19" ht="15.75" x14ac:dyDescent="0.25">
      <c r="A50" s="152" t="s">
        <v>387</v>
      </c>
      <c r="B50" s="113">
        <f>M50*VLOOKUP(A50,'[4]STOK MEI'!$B:$BB,3,FALSE)</f>
        <v>200</v>
      </c>
      <c r="C50" s="102">
        <f>S50/B50</f>
        <v>1400</v>
      </c>
      <c r="D50" s="102">
        <f t="shared" si="8"/>
        <v>1540.0000000000002</v>
      </c>
      <c r="E50" s="102">
        <f t="shared" si="7"/>
        <v>1848.0000000000002</v>
      </c>
      <c r="F50" s="103"/>
      <c r="G50" s="114" t="str">
        <f t="shared" ref="G50:I50" si="10">G49</f>
        <v>KP05/5</v>
      </c>
      <c r="H50" s="115">
        <f t="shared" si="10"/>
        <v>44692</v>
      </c>
      <c r="I50" s="116" t="str">
        <f t="shared" si="10"/>
        <v>PT Penta Valent</v>
      </c>
      <c r="J50" s="114" t="str">
        <f>VLOOKUP(A50,'[4]STOK MEI'!$B:$BB,2,FALSE)</f>
        <v>Eperisone Tablet 50 mg (7)</v>
      </c>
      <c r="K50" s="117">
        <v>45261</v>
      </c>
      <c r="L50" s="118" t="s">
        <v>924</v>
      </c>
      <c r="M50" s="114">
        <v>4</v>
      </c>
      <c r="N50" s="114" t="s">
        <v>891</v>
      </c>
      <c r="O50" s="114" t="s">
        <v>892</v>
      </c>
      <c r="P50" s="93">
        <v>70000</v>
      </c>
      <c r="Q50" s="119">
        <v>5</v>
      </c>
      <c r="R50" s="120"/>
      <c r="S50" s="150">
        <v>280000</v>
      </c>
    </row>
    <row r="51" spans="1:19" ht="15.75" x14ac:dyDescent="0.25">
      <c r="A51" s="130"/>
      <c r="B51" s="131"/>
      <c r="C51" s="132"/>
      <c r="D51" s="132"/>
      <c r="E51" s="133"/>
      <c r="F51" s="129"/>
      <c r="G51" s="134"/>
      <c r="H51" s="135"/>
      <c r="I51" s="136"/>
      <c r="J51" s="137"/>
      <c r="K51" s="138"/>
      <c r="L51" s="139"/>
      <c r="M51" s="134"/>
      <c r="N51" s="140"/>
      <c r="O51" s="140"/>
      <c r="P51" s="140"/>
      <c r="Q51" s="140"/>
      <c r="R51" s="141" t="s">
        <v>912</v>
      </c>
      <c r="S51" s="142">
        <f>SUM(S48:S50)</f>
        <v>474000</v>
      </c>
    </row>
    <row r="52" spans="1:19" ht="15.75" x14ac:dyDescent="0.25">
      <c r="A52" s="130"/>
      <c r="B52" s="131"/>
      <c r="C52" s="132"/>
      <c r="D52" s="132"/>
      <c r="E52" s="133"/>
      <c r="F52" s="129"/>
      <c r="G52" s="134"/>
      <c r="H52" s="135"/>
      <c r="I52" s="136"/>
      <c r="J52" s="137"/>
      <c r="K52" s="138"/>
      <c r="L52" s="139"/>
      <c r="M52" s="134"/>
      <c r="N52" s="140"/>
      <c r="O52" s="140"/>
      <c r="P52" s="140"/>
      <c r="Q52" s="140"/>
      <c r="R52" s="141" t="s">
        <v>913</v>
      </c>
      <c r="S52" s="143">
        <v>40020</v>
      </c>
    </row>
    <row r="53" spans="1:19" ht="15.75" x14ac:dyDescent="0.25">
      <c r="A53" s="144"/>
      <c r="B53" s="145"/>
      <c r="C53" s="145"/>
      <c r="D53" s="145"/>
      <c r="E53" s="145"/>
      <c r="F53" s="145"/>
      <c r="G53" s="134"/>
      <c r="H53" s="135"/>
      <c r="I53" s="136"/>
      <c r="J53" s="137"/>
      <c r="K53" s="138"/>
      <c r="L53" s="139"/>
      <c r="M53" s="134"/>
      <c r="N53" s="140"/>
      <c r="O53" s="140"/>
      <c r="P53" s="140"/>
      <c r="Q53" s="140"/>
      <c r="R53" s="141" t="s">
        <v>914</v>
      </c>
      <c r="S53" s="143">
        <v>433980</v>
      </c>
    </row>
    <row r="54" spans="1:19" ht="15.75" x14ac:dyDescent="0.25">
      <c r="A54" s="144"/>
      <c r="B54" s="145"/>
      <c r="C54" s="145"/>
      <c r="D54" s="145"/>
      <c r="E54" s="145"/>
      <c r="F54" s="145"/>
      <c r="G54" s="134"/>
      <c r="H54" s="135"/>
      <c r="I54" s="136"/>
      <c r="J54" s="137"/>
      <c r="K54" s="138"/>
      <c r="L54" s="139"/>
      <c r="M54" s="134"/>
      <c r="N54" s="140"/>
      <c r="O54" s="140"/>
      <c r="P54" s="140"/>
      <c r="Q54" s="140"/>
      <c r="R54" s="146" t="s">
        <v>915</v>
      </c>
      <c r="S54" s="147">
        <v>47737</v>
      </c>
    </row>
    <row r="55" spans="1:19" ht="15.75" x14ac:dyDescent="0.25">
      <c r="A55" s="144"/>
      <c r="B55" s="145"/>
      <c r="C55" s="145"/>
      <c r="D55" s="145"/>
      <c r="E55" s="145"/>
      <c r="F55" s="145"/>
      <c r="G55" s="134"/>
      <c r="H55" s="135"/>
      <c r="I55" s="136"/>
      <c r="J55" s="137"/>
      <c r="K55" s="138"/>
      <c r="L55" s="139"/>
      <c r="M55" s="134"/>
      <c r="N55" s="140"/>
      <c r="O55" s="140"/>
      <c r="P55" s="140"/>
      <c r="Q55" s="140"/>
      <c r="R55" s="146" t="s">
        <v>916</v>
      </c>
      <c r="S55" s="148">
        <f>S53+S54</f>
        <v>481717</v>
      </c>
    </row>
    <row r="58" spans="1:19" ht="15.75" x14ac:dyDescent="0.25">
      <c r="A58" s="99" t="s">
        <v>873</v>
      </c>
      <c r="B58" s="100" t="s">
        <v>871</v>
      </c>
      <c r="C58" s="101" t="s">
        <v>3</v>
      </c>
      <c r="D58" s="101" t="s">
        <v>874</v>
      </c>
      <c r="E58" s="102" t="s">
        <v>875</v>
      </c>
      <c r="F58" s="103"/>
      <c r="G58" s="104" t="s">
        <v>876</v>
      </c>
      <c r="H58" s="105" t="s">
        <v>877</v>
      </c>
      <c r="I58" s="104" t="s">
        <v>878</v>
      </c>
      <c r="J58" s="104" t="s">
        <v>879</v>
      </c>
      <c r="K58" s="106" t="s">
        <v>880</v>
      </c>
      <c r="L58" s="107" t="s">
        <v>881</v>
      </c>
      <c r="M58" s="104" t="s">
        <v>882</v>
      </c>
      <c r="N58" s="104" t="s">
        <v>883</v>
      </c>
      <c r="O58" s="104" t="s">
        <v>884</v>
      </c>
      <c r="P58" s="108" t="s">
        <v>885</v>
      </c>
      <c r="Q58" s="109" t="s">
        <v>886</v>
      </c>
      <c r="R58" s="110" t="s">
        <v>887</v>
      </c>
      <c r="S58" s="111" t="s">
        <v>888</v>
      </c>
    </row>
    <row r="59" spans="1:19" ht="15.75" x14ac:dyDescent="0.25">
      <c r="A59" s="153" t="s">
        <v>160</v>
      </c>
      <c r="B59" s="113">
        <f>M59*VLOOKUP(A59,'[4]STOK MEI'!$B:$BB,3,FALSE)</f>
        <v>6</v>
      </c>
      <c r="C59" s="102">
        <f t="shared" ref="C59:C65" si="11">S59/B59</f>
        <v>5090</v>
      </c>
      <c r="D59" s="102">
        <f>C59*1.1</f>
        <v>5599</v>
      </c>
      <c r="E59" s="102">
        <f t="shared" ref="E59:E65" si="12">D59*1.2</f>
        <v>6718.8</v>
      </c>
      <c r="F59" s="103"/>
      <c r="G59" s="114" t="s">
        <v>925</v>
      </c>
      <c r="H59" s="115">
        <v>44693</v>
      </c>
      <c r="I59" s="116" t="s">
        <v>926</v>
      </c>
      <c r="J59" s="114" t="str">
        <f>VLOOKUP(A59,'[4]STOK MEI'!$B:$BB,2,FALSE)</f>
        <v>Betametason 0,1% cream 5 g (8)</v>
      </c>
      <c r="K59" s="117">
        <v>45292</v>
      </c>
      <c r="L59" s="118" t="s">
        <v>927</v>
      </c>
      <c r="M59" s="114">
        <v>6</v>
      </c>
      <c r="N59" s="114" t="s">
        <v>891</v>
      </c>
      <c r="O59" s="114" t="s">
        <v>892</v>
      </c>
      <c r="P59" s="93">
        <v>5090</v>
      </c>
      <c r="Q59" s="119"/>
      <c r="R59" s="120"/>
      <c r="S59" s="150">
        <f t="shared" ref="S59:S65" si="13">(M59*P59)-((M59*P59))*Q59/100</f>
        <v>30540</v>
      </c>
    </row>
    <row r="60" spans="1:19" ht="15.75" x14ac:dyDescent="0.25">
      <c r="A60" s="153" t="s">
        <v>430</v>
      </c>
      <c r="B60" s="113">
        <f>M60*VLOOKUP(A60,'[4]STOK MEI'!$B:$BB,3,FALSE)</f>
        <v>10</v>
      </c>
      <c r="C60" s="102">
        <f t="shared" si="11"/>
        <v>5454.6</v>
      </c>
      <c r="D60" s="102">
        <f t="shared" ref="D60:D65" si="14">C60*1.1</f>
        <v>6000.0600000000013</v>
      </c>
      <c r="E60" s="102">
        <f t="shared" si="12"/>
        <v>7200.072000000001</v>
      </c>
      <c r="F60" s="103"/>
      <c r="G60" s="114" t="str">
        <f>G59</f>
        <v>KP05/6</v>
      </c>
      <c r="H60" s="115">
        <f t="shared" ref="H60" si="15">H59</f>
        <v>44693</v>
      </c>
      <c r="I60" s="116" t="str">
        <f>I59</f>
        <v>PT Singgasana Witra Suryamas</v>
      </c>
      <c r="J60" s="114" t="str">
        <f>VLOOKUP(A60,'[4]STOK MEI'!$B:$BB,2,FALSE)</f>
        <v>Gentamicin Salep Kulit 0,1%  (5 g) (6)</v>
      </c>
      <c r="K60" s="117">
        <v>45992</v>
      </c>
      <c r="L60" s="118" t="s">
        <v>928</v>
      </c>
      <c r="M60" s="114">
        <v>10</v>
      </c>
      <c r="N60" s="114" t="s">
        <v>891</v>
      </c>
      <c r="O60" s="114" t="s">
        <v>892</v>
      </c>
      <c r="P60" s="93">
        <v>6000</v>
      </c>
      <c r="Q60" s="119">
        <v>9.09</v>
      </c>
      <c r="R60" s="120"/>
      <c r="S60" s="150">
        <f t="shared" si="13"/>
        <v>54546</v>
      </c>
    </row>
    <row r="61" spans="1:19" ht="15.75" x14ac:dyDescent="0.25">
      <c r="A61" s="153" t="s">
        <v>507</v>
      </c>
      <c r="B61" s="113">
        <f>M61*VLOOKUP(A61,'[4]STOK MEI'!$B:$BB,3,FALSE)</f>
        <v>200</v>
      </c>
      <c r="C61" s="102">
        <f t="shared" si="11"/>
        <v>318.16344000000004</v>
      </c>
      <c r="D61" s="102">
        <f t="shared" si="14"/>
        <v>349.97978400000005</v>
      </c>
      <c r="E61" s="102">
        <f t="shared" si="12"/>
        <v>419.97574080000004</v>
      </c>
      <c r="F61" s="103"/>
      <c r="G61" s="114" t="str">
        <f t="shared" ref="G61:I65" si="16">G60</f>
        <v>KP05/6</v>
      </c>
      <c r="H61" s="115">
        <f t="shared" si="16"/>
        <v>44693</v>
      </c>
      <c r="I61" s="116" t="str">
        <f t="shared" si="16"/>
        <v>PT Singgasana Witra Suryamas</v>
      </c>
      <c r="J61" s="114" t="str">
        <f>VLOOKUP(A61,'[4]STOK MEI'!$B:$BB,2,FALSE)</f>
        <v>Ibuprofen tablet 400 mg (11)</v>
      </c>
      <c r="K61" s="117">
        <v>46419</v>
      </c>
      <c r="L61" s="118" t="s">
        <v>929</v>
      </c>
      <c r="M61" s="114">
        <v>2</v>
      </c>
      <c r="N61" s="114" t="s">
        <v>891</v>
      </c>
      <c r="O61" s="114" t="s">
        <v>892</v>
      </c>
      <c r="P61" s="93">
        <v>38472</v>
      </c>
      <c r="Q61" s="119">
        <v>17.3</v>
      </c>
      <c r="R61" s="120"/>
      <c r="S61" s="150">
        <f t="shared" si="13"/>
        <v>63632.688000000002</v>
      </c>
    </row>
    <row r="62" spans="1:19" ht="15.75" x14ac:dyDescent="0.25">
      <c r="A62" s="154" t="s">
        <v>643</v>
      </c>
      <c r="B62" s="113">
        <f>M62*VLOOKUP(A62,'[4]STOK MEI'!$B:$BB,3,FALSE)</f>
        <v>100</v>
      </c>
      <c r="C62" s="102">
        <f t="shared" si="11"/>
        <v>300</v>
      </c>
      <c r="D62" s="102">
        <f t="shared" si="14"/>
        <v>330</v>
      </c>
      <c r="E62" s="102">
        <f t="shared" si="12"/>
        <v>396</v>
      </c>
      <c r="F62" s="103"/>
      <c r="G62" s="114" t="str">
        <f t="shared" si="16"/>
        <v>KP05/6</v>
      </c>
      <c r="H62" s="115">
        <f t="shared" si="16"/>
        <v>44693</v>
      </c>
      <c r="I62" s="116" t="str">
        <f t="shared" si="16"/>
        <v>PT Singgasana Witra Suryamas</v>
      </c>
      <c r="J62" s="114" t="str">
        <f>VLOOKUP(A62,'[4]STOK MEI'!$B:$BB,2,FALSE)</f>
        <v>Natrium Diklofenak tablet 50 mg (12)</v>
      </c>
      <c r="K62" s="117">
        <v>45261</v>
      </c>
      <c r="L62" s="118" t="s">
        <v>930</v>
      </c>
      <c r="M62" s="114">
        <v>2</v>
      </c>
      <c r="N62" s="114" t="s">
        <v>891</v>
      </c>
      <c r="O62" s="114" t="s">
        <v>892</v>
      </c>
      <c r="P62" s="93">
        <v>15000</v>
      </c>
      <c r="Q62" s="119">
        <v>0</v>
      </c>
      <c r="R62" s="120"/>
      <c r="S62" s="150">
        <f t="shared" si="13"/>
        <v>30000</v>
      </c>
    </row>
    <row r="63" spans="1:19" ht="15.75" x14ac:dyDescent="0.25">
      <c r="A63" s="155" t="s">
        <v>123</v>
      </c>
      <c r="B63" s="113">
        <f>M63*VLOOKUP(A63,'[4]STOK MEI'!$B:$BB,3,FALSE)</f>
        <v>200</v>
      </c>
      <c r="C63" s="102">
        <f t="shared" si="11"/>
        <v>275</v>
      </c>
      <c r="D63" s="102">
        <f t="shared" si="14"/>
        <v>302.5</v>
      </c>
      <c r="E63" s="102">
        <f t="shared" si="12"/>
        <v>363</v>
      </c>
      <c r="F63" s="103"/>
      <c r="G63" s="114" t="str">
        <f t="shared" si="16"/>
        <v>KP05/6</v>
      </c>
      <c r="H63" s="115">
        <f t="shared" si="16"/>
        <v>44693</v>
      </c>
      <c r="I63" s="116" t="str">
        <f t="shared" si="16"/>
        <v>PT Singgasana Witra Suryamas</v>
      </c>
      <c r="J63" s="114" t="str">
        <f>VLOOKUP(A63,'[4]STOK MEI'!$B:$BB,2,FALSE)</f>
        <v>Asam Mefenamat tablet 500 mg (13)</v>
      </c>
      <c r="K63" s="117">
        <v>45292</v>
      </c>
      <c r="L63" s="118" t="s">
        <v>931</v>
      </c>
      <c r="M63" s="114">
        <v>2</v>
      </c>
      <c r="N63" s="114" t="s">
        <v>891</v>
      </c>
      <c r="O63" s="114" t="s">
        <v>892</v>
      </c>
      <c r="P63" s="93">
        <v>27500</v>
      </c>
      <c r="Q63" s="119">
        <v>0</v>
      </c>
      <c r="R63" s="120"/>
      <c r="S63" s="150">
        <f t="shared" si="13"/>
        <v>55000</v>
      </c>
    </row>
    <row r="64" spans="1:19" ht="15.75" x14ac:dyDescent="0.25">
      <c r="A64" s="156" t="s">
        <v>590</v>
      </c>
      <c r="B64" s="113">
        <f>M64*VLOOKUP(A64,'[4]STOK MEI'!$B:$BB,3,FALSE)</f>
        <v>400</v>
      </c>
      <c r="C64" s="102">
        <f t="shared" si="11"/>
        <v>172.72499999999999</v>
      </c>
      <c r="D64" s="102">
        <f t="shared" si="14"/>
        <v>189.9975</v>
      </c>
      <c r="E64" s="102">
        <f t="shared" si="12"/>
        <v>227.99699999999999</v>
      </c>
      <c r="F64" s="103"/>
      <c r="G64" s="114" t="str">
        <f t="shared" si="16"/>
        <v>KP05/6</v>
      </c>
      <c r="H64" s="115">
        <f t="shared" si="16"/>
        <v>44693</v>
      </c>
      <c r="I64" s="116" t="str">
        <f t="shared" si="16"/>
        <v>PT Singgasana Witra Suryamas</v>
      </c>
      <c r="J64" s="114" t="str">
        <f>VLOOKUP(A64,'[4]STOK MEI'!$B:$BB,2,FALSE)</f>
        <v xml:space="preserve">Metformin tablet 500 mg (12) </v>
      </c>
      <c r="K64" s="117">
        <v>45323</v>
      </c>
      <c r="L64" s="118" t="s">
        <v>932</v>
      </c>
      <c r="M64" s="114">
        <v>2</v>
      </c>
      <c r="N64" s="114" t="s">
        <v>891</v>
      </c>
      <c r="O64" s="114" t="s">
        <v>892</v>
      </c>
      <c r="P64" s="93">
        <v>35000</v>
      </c>
      <c r="Q64" s="119">
        <v>1.3</v>
      </c>
      <c r="R64" s="120"/>
      <c r="S64" s="150">
        <f t="shared" si="13"/>
        <v>69090</v>
      </c>
    </row>
    <row r="65" spans="1:19" ht="15.75" x14ac:dyDescent="0.25">
      <c r="A65" s="157" t="s">
        <v>570</v>
      </c>
      <c r="B65" s="113">
        <f>M65*VLOOKUP(A65,'[4]STOK MEI'!$B:$BB,3,FALSE)</f>
        <v>200</v>
      </c>
      <c r="C65" s="102">
        <f t="shared" si="11"/>
        <v>199.2</v>
      </c>
      <c r="D65" s="102">
        <f t="shared" si="14"/>
        <v>219.12</v>
      </c>
      <c r="E65" s="102">
        <f t="shared" si="12"/>
        <v>262.94400000000002</v>
      </c>
      <c r="F65" s="103"/>
      <c r="G65" s="114" t="str">
        <f t="shared" si="16"/>
        <v>KP05/6</v>
      </c>
      <c r="H65" s="115">
        <f t="shared" si="16"/>
        <v>44693</v>
      </c>
      <c r="I65" s="116" t="str">
        <f t="shared" si="16"/>
        <v>PT Singgasana Witra Suryamas</v>
      </c>
      <c r="J65" s="114" t="str">
        <f>VLOOKUP(A65,'[4]STOK MEI'!$B:$BB,2,FALSE)</f>
        <v>Lopamid 2mg Tablet (4)</v>
      </c>
      <c r="K65" s="117">
        <v>45352</v>
      </c>
      <c r="L65" s="118" t="s">
        <v>933</v>
      </c>
      <c r="M65" s="114">
        <v>2</v>
      </c>
      <c r="N65" s="114" t="s">
        <v>891</v>
      </c>
      <c r="O65" s="114" t="s">
        <v>892</v>
      </c>
      <c r="P65" s="93">
        <v>24000</v>
      </c>
      <c r="Q65" s="119">
        <v>17</v>
      </c>
      <c r="R65" s="120"/>
      <c r="S65" s="150">
        <f t="shared" si="13"/>
        <v>39840</v>
      </c>
    </row>
    <row r="66" spans="1:19" ht="15.75" x14ac:dyDescent="0.25">
      <c r="A66" s="130"/>
      <c r="B66" s="131"/>
      <c r="C66" s="132"/>
      <c r="D66" s="132"/>
      <c r="E66" s="133"/>
      <c r="F66" s="129"/>
      <c r="G66" s="134"/>
      <c r="H66" s="135"/>
      <c r="I66" s="136"/>
      <c r="J66" s="137"/>
      <c r="K66" s="138"/>
      <c r="L66" s="139"/>
      <c r="M66" s="134"/>
      <c r="N66" s="140"/>
      <c r="O66" s="140"/>
      <c r="P66" s="140"/>
      <c r="Q66" s="140"/>
      <c r="R66" s="141" t="s">
        <v>912</v>
      </c>
      <c r="S66" s="142">
        <f>SUM(S59:S65)</f>
        <v>342648.68799999997</v>
      </c>
    </row>
    <row r="67" spans="1:19" ht="15.75" x14ac:dyDescent="0.25">
      <c r="A67" s="130"/>
      <c r="B67" s="131"/>
      <c r="C67" s="132"/>
      <c r="D67" s="132"/>
      <c r="E67" s="133"/>
      <c r="F67" s="129"/>
      <c r="G67" s="134"/>
      <c r="H67" s="135"/>
      <c r="I67" s="136"/>
      <c r="J67" s="137"/>
      <c r="K67" s="138"/>
      <c r="L67" s="139"/>
      <c r="M67" s="134"/>
      <c r="N67" s="140"/>
      <c r="O67" s="140"/>
      <c r="P67" s="140"/>
      <c r="Q67" s="140"/>
      <c r="R67" s="141" t="s">
        <v>913</v>
      </c>
      <c r="S67" s="143"/>
    </row>
    <row r="68" spans="1:19" ht="15.75" x14ac:dyDescent="0.25">
      <c r="A68" s="144"/>
      <c r="B68" s="145"/>
      <c r="C68" s="145"/>
      <c r="D68" s="145"/>
      <c r="E68" s="145"/>
      <c r="F68" s="145"/>
      <c r="G68" s="134"/>
      <c r="H68" s="135"/>
      <c r="I68" s="136"/>
      <c r="J68" s="137"/>
      <c r="K68" s="138"/>
      <c r="L68" s="139"/>
      <c r="M68" s="134"/>
      <c r="N68" s="140"/>
      <c r="O68" s="140"/>
      <c r="P68" s="140"/>
      <c r="Q68" s="140"/>
      <c r="R68" s="141" t="s">
        <v>914</v>
      </c>
      <c r="S68" s="143">
        <f>S66</f>
        <v>342648.68799999997</v>
      </c>
    </row>
    <row r="69" spans="1:19" ht="15.75" x14ac:dyDescent="0.25">
      <c r="A69" s="144"/>
      <c r="B69" s="145"/>
      <c r="C69" s="145"/>
      <c r="D69" s="145"/>
      <c r="E69" s="145"/>
      <c r="F69" s="145"/>
      <c r="G69" s="134"/>
      <c r="H69" s="135"/>
      <c r="I69" s="136"/>
      <c r="J69" s="137"/>
      <c r="K69" s="138"/>
      <c r="L69" s="139"/>
      <c r="M69" s="134"/>
      <c r="N69" s="140"/>
      <c r="O69" s="140"/>
      <c r="P69" s="140"/>
      <c r="Q69" s="140"/>
      <c r="R69" s="146" t="s">
        <v>915</v>
      </c>
      <c r="S69" s="147">
        <v>37691</v>
      </c>
    </row>
    <row r="70" spans="1:19" ht="15.75" x14ac:dyDescent="0.25">
      <c r="A70" s="144"/>
      <c r="B70" s="145"/>
      <c r="C70" s="145"/>
      <c r="D70" s="145"/>
      <c r="E70" s="145"/>
      <c r="F70" s="145"/>
      <c r="G70" s="134"/>
      <c r="H70" s="135"/>
      <c r="I70" s="136"/>
      <c r="J70" s="137"/>
      <c r="K70" s="138"/>
      <c r="L70" s="139"/>
      <c r="M70" s="134"/>
      <c r="N70" s="140"/>
      <c r="O70" s="140"/>
      <c r="P70" s="140"/>
      <c r="Q70" s="140"/>
      <c r="R70" s="146" t="s">
        <v>916</v>
      </c>
      <c r="S70" s="148">
        <f>S68+S69</f>
        <v>380339.68799999997</v>
      </c>
    </row>
    <row r="73" spans="1:19" ht="15.75" x14ac:dyDescent="0.25">
      <c r="A73" s="99" t="s">
        <v>873</v>
      </c>
      <c r="B73" s="100" t="s">
        <v>871</v>
      </c>
      <c r="C73" s="101" t="s">
        <v>3</v>
      </c>
      <c r="D73" s="101" t="s">
        <v>874</v>
      </c>
      <c r="E73" s="102" t="s">
        <v>875</v>
      </c>
      <c r="F73" s="103"/>
      <c r="G73" s="104" t="s">
        <v>876</v>
      </c>
      <c r="H73" s="105" t="s">
        <v>877</v>
      </c>
      <c r="I73" s="104" t="s">
        <v>878</v>
      </c>
      <c r="J73" s="104" t="s">
        <v>879</v>
      </c>
      <c r="K73" s="106" t="s">
        <v>880</v>
      </c>
      <c r="L73" s="107" t="s">
        <v>881</v>
      </c>
      <c r="M73" s="104" t="s">
        <v>882</v>
      </c>
      <c r="N73" s="104" t="s">
        <v>883</v>
      </c>
      <c r="O73" s="104" t="s">
        <v>884</v>
      </c>
      <c r="P73" s="108" t="s">
        <v>885</v>
      </c>
      <c r="Q73" s="109" t="s">
        <v>886</v>
      </c>
      <c r="R73" s="110" t="s">
        <v>887</v>
      </c>
      <c r="S73" s="111" t="s">
        <v>888</v>
      </c>
    </row>
    <row r="74" spans="1:19" ht="15.75" x14ac:dyDescent="0.25">
      <c r="A74" s="153" t="s">
        <v>23</v>
      </c>
      <c r="B74" s="113">
        <f>M74*VLOOKUP(A74,'[4]STOK MEI'!$B:$BB,3,FALSE)</f>
        <v>100</v>
      </c>
      <c r="C74" s="102">
        <f>S74/B74</f>
        <v>509.04</v>
      </c>
      <c r="D74" s="102">
        <f>C74*1.1</f>
        <v>559.94400000000007</v>
      </c>
      <c r="E74" s="102">
        <f t="shared" ref="E74:E78" si="17">D74*1.2</f>
        <v>671.93280000000004</v>
      </c>
      <c r="F74" s="103"/>
      <c r="G74" s="114" t="s">
        <v>934</v>
      </c>
      <c r="H74" s="115">
        <v>44693</v>
      </c>
      <c r="I74" s="116" t="s">
        <v>935</v>
      </c>
      <c r="J74" s="114" t="str">
        <f>VLOOKUP(A74,'[4]STOK MEI'!$B:$BB,2,FALSE)</f>
        <v>Acyclovir  tablet 400 mg (6)</v>
      </c>
      <c r="K74" s="117">
        <v>45352</v>
      </c>
      <c r="L74" s="118" t="s">
        <v>936</v>
      </c>
      <c r="M74" s="114">
        <v>1</v>
      </c>
      <c r="N74" s="114" t="s">
        <v>891</v>
      </c>
      <c r="O74" s="114" t="s">
        <v>892</v>
      </c>
      <c r="P74" s="93">
        <v>60000</v>
      </c>
      <c r="Q74" s="119">
        <v>15.16</v>
      </c>
      <c r="R74" s="120"/>
      <c r="S74" s="150">
        <f>(M74*P74)-((M74*P74))*Q74/100</f>
        <v>50904</v>
      </c>
    </row>
    <row r="75" spans="1:19" ht="15.75" x14ac:dyDescent="0.25">
      <c r="A75" s="153" t="s">
        <v>43</v>
      </c>
      <c r="B75" s="113">
        <f>M75*VLOOKUP(A75,'[4]STOK MEI'!$B:$BB,3,FALSE)</f>
        <v>200</v>
      </c>
      <c r="C75" s="102">
        <f>S75/B75</f>
        <v>369.39</v>
      </c>
      <c r="D75" s="102">
        <f t="shared" ref="D75:D78" si="18">C75*1.1</f>
        <v>406.32900000000001</v>
      </c>
      <c r="E75" s="102">
        <f t="shared" si="17"/>
        <v>487.59479999999996</v>
      </c>
      <c r="F75" s="103"/>
      <c r="G75" s="114" t="str">
        <f>G74</f>
        <v>KP05/7</v>
      </c>
      <c r="H75" s="115">
        <f t="shared" ref="H75" si="19">H74</f>
        <v>44693</v>
      </c>
      <c r="I75" s="116" t="str">
        <f>I74</f>
        <v>PT PLANET EXCELENCIA PHARMACY</v>
      </c>
      <c r="J75" s="114" t="str">
        <f>VLOOKUP(A75,'[4]STOK MEI'!$B:$BB,2,FALSE)</f>
        <v>Allopurinol tablet 300 mg (7)</v>
      </c>
      <c r="K75" s="117">
        <v>45292</v>
      </c>
      <c r="L75" s="118" t="s">
        <v>937</v>
      </c>
      <c r="M75" s="114">
        <v>2</v>
      </c>
      <c r="N75" s="114" t="s">
        <v>891</v>
      </c>
      <c r="O75" s="114" t="s">
        <v>892</v>
      </c>
      <c r="P75" s="93">
        <v>42000</v>
      </c>
      <c r="Q75" s="119">
        <v>12.05</v>
      </c>
      <c r="R75" s="120"/>
      <c r="S75" s="150">
        <f>(M75*P75)-((M75*P75))*Q75/100</f>
        <v>73878</v>
      </c>
    </row>
    <row r="76" spans="1:19" ht="15.75" x14ac:dyDescent="0.25">
      <c r="A76" s="153" t="s">
        <v>238</v>
      </c>
      <c r="B76" s="113">
        <f>M76*VLOOKUP(A76,'[4]STOK MEI'!$B:$BB,3,FALSE)</f>
        <v>100</v>
      </c>
      <c r="C76" s="102">
        <f>S76/B76</f>
        <v>720.85</v>
      </c>
      <c r="D76" s="102">
        <f t="shared" si="18"/>
        <v>792.93500000000006</v>
      </c>
      <c r="E76" s="102">
        <f t="shared" si="17"/>
        <v>951.52200000000005</v>
      </c>
      <c r="F76" s="103"/>
      <c r="G76" s="114" t="str">
        <f t="shared" ref="G76:I78" si="20">G75</f>
        <v>KP05/7</v>
      </c>
      <c r="H76" s="115">
        <f t="shared" si="20"/>
        <v>44693</v>
      </c>
      <c r="I76" s="116" t="str">
        <f t="shared" si="20"/>
        <v>PT PLANET EXCELENCIA PHARMACY</v>
      </c>
      <c r="J76" s="114" t="str">
        <f>VLOOKUP(A76,'[4]STOK MEI'!$B:$BB,2,FALSE)</f>
        <v>Cefixime Kapsul 100 mg (4)</v>
      </c>
      <c r="K76" s="117">
        <v>45292</v>
      </c>
      <c r="L76" s="118" t="s">
        <v>938</v>
      </c>
      <c r="M76" s="114">
        <v>2</v>
      </c>
      <c r="N76" s="114" t="s">
        <v>891</v>
      </c>
      <c r="O76" s="114" t="s">
        <v>892</v>
      </c>
      <c r="P76" s="93">
        <v>65000</v>
      </c>
      <c r="Q76" s="119">
        <v>44.55</v>
      </c>
      <c r="R76" s="120"/>
      <c r="S76" s="150">
        <f>(M76*P76)-((M76*P76))*Q76/100</f>
        <v>72085</v>
      </c>
    </row>
    <row r="77" spans="1:19" ht="15.75" x14ac:dyDescent="0.25">
      <c r="A77" s="153" t="s">
        <v>248</v>
      </c>
      <c r="B77" s="113">
        <f>M77*VLOOKUP(A77,'[4]STOK MEI'!$B:$BB,3,FALSE)</f>
        <v>200</v>
      </c>
      <c r="C77" s="102">
        <f>S77/B77</f>
        <v>1585.6107999999999</v>
      </c>
      <c r="D77" s="102">
        <f t="shared" si="18"/>
        <v>1744.1718800000001</v>
      </c>
      <c r="E77" s="102">
        <f t="shared" si="17"/>
        <v>2093.0062560000001</v>
      </c>
      <c r="F77" s="103"/>
      <c r="G77" s="114" t="str">
        <f t="shared" si="20"/>
        <v>KP05/7</v>
      </c>
      <c r="H77" s="115">
        <f t="shared" si="20"/>
        <v>44693</v>
      </c>
      <c r="I77" s="116" t="str">
        <f t="shared" si="20"/>
        <v>PT PLANET EXCELENCIA PHARMACY</v>
      </c>
      <c r="J77" s="114" t="str">
        <f>VLOOKUP(A77,'[4]STOK MEI'!$B:$BB,2,FALSE)</f>
        <v>Cefixime Kapsul 200 mg (5)</v>
      </c>
      <c r="K77" s="117">
        <v>45139</v>
      </c>
      <c r="L77" s="118" t="s">
        <v>939</v>
      </c>
      <c r="M77" s="114">
        <v>2</v>
      </c>
      <c r="N77" s="114" t="s">
        <v>891</v>
      </c>
      <c r="O77" s="114" t="s">
        <v>892</v>
      </c>
      <c r="P77" s="93">
        <v>366700</v>
      </c>
      <c r="Q77" s="119">
        <v>56.76</v>
      </c>
      <c r="R77" s="120"/>
      <c r="S77" s="150">
        <f>(M77*P77)-((M77*P77))*Q77/100</f>
        <v>317122.15999999997</v>
      </c>
    </row>
    <row r="78" spans="1:19" ht="15.75" x14ac:dyDescent="0.25">
      <c r="A78" s="155" t="s">
        <v>360</v>
      </c>
      <c r="B78" s="113">
        <f>M78*VLOOKUP(A78,'[4]STOK MEI'!$B:$BB,3,FALSE)</f>
        <v>100</v>
      </c>
      <c r="C78" s="102">
        <f>S78/B78</f>
        <v>127.995</v>
      </c>
      <c r="D78" s="102">
        <f t="shared" si="18"/>
        <v>140.79450000000003</v>
      </c>
      <c r="E78" s="102">
        <f t="shared" si="17"/>
        <v>168.95340000000002</v>
      </c>
      <c r="F78" s="103"/>
      <c r="G78" s="114" t="str">
        <f t="shared" si="20"/>
        <v>KP05/7</v>
      </c>
      <c r="H78" s="115">
        <f t="shared" si="20"/>
        <v>44693</v>
      </c>
      <c r="I78" s="116" t="str">
        <f t="shared" si="20"/>
        <v>PT PLANET EXCELENCIA PHARMACY</v>
      </c>
      <c r="J78" s="114" t="str">
        <f>VLOOKUP(A78,'[4]STOK MEI'!$B:$BB,2,FALSE)</f>
        <v>Domperidon tablet 10 mg (8)</v>
      </c>
      <c r="K78" s="117">
        <v>45566</v>
      </c>
      <c r="L78" s="118" t="s">
        <v>940</v>
      </c>
      <c r="M78" s="114">
        <v>1</v>
      </c>
      <c r="N78" s="114" t="s">
        <v>891</v>
      </c>
      <c r="O78" s="114" t="s">
        <v>892</v>
      </c>
      <c r="P78" s="93">
        <v>17500</v>
      </c>
      <c r="Q78" s="119">
        <v>26.86</v>
      </c>
      <c r="R78" s="120"/>
      <c r="S78" s="150">
        <f>(M78*P78)-((M78*P78))*Q78/100</f>
        <v>12799.5</v>
      </c>
    </row>
    <row r="79" spans="1:19" ht="15.75" x14ac:dyDescent="0.25">
      <c r="A79" s="130"/>
      <c r="B79" s="131"/>
      <c r="C79" s="132"/>
      <c r="D79" s="132"/>
      <c r="E79" s="133"/>
      <c r="F79" s="129"/>
      <c r="G79" s="134"/>
      <c r="H79" s="135"/>
      <c r="I79" s="136"/>
      <c r="J79" s="137"/>
      <c r="K79" s="138"/>
      <c r="L79" s="139"/>
      <c r="M79" s="134"/>
      <c r="N79" s="140"/>
      <c r="O79" s="140"/>
      <c r="P79" s="140"/>
      <c r="Q79" s="140"/>
      <c r="R79" s="141" t="s">
        <v>912</v>
      </c>
      <c r="S79" s="142">
        <f>SUM(S74:S78)</f>
        <v>526788.65999999992</v>
      </c>
    </row>
    <row r="80" spans="1:19" ht="15.75" x14ac:dyDescent="0.25">
      <c r="A80" s="130"/>
      <c r="B80" s="131"/>
      <c r="C80" s="132"/>
      <c r="D80" s="132"/>
      <c r="E80" s="133"/>
      <c r="F80" s="129"/>
      <c r="G80" s="134"/>
      <c r="H80" s="135"/>
      <c r="I80" s="136"/>
      <c r="J80" s="137"/>
      <c r="K80" s="138"/>
      <c r="L80" s="139"/>
      <c r="M80" s="134"/>
      <c r="N80" s="140"/>
      <c r="O80" s="140"/>
      <c r="P80" s="140"/>
      <c r="Q80" s="140"/>
      <c r="R80" s="141" t="s">
        <v>913</v>
      </c>
      <c r="S80" s="143"/>
    </row>
    <row r="81" spans="1:19" ht="15.75" x14ac:dyDescent="0.25">
      <c r="A81" s="144"/>
      <c r="B81" s="145"/>
      <c r="C81" s="145"/>
      <c r="D81" s="145"/>
      <c r="E81" s="145"/>
      <c r="F81" s="145"/>
      <c r="G81" s="134"/>
      <c r="H81" s="135"/>
      <c r="I81" s="136"/>
      <c r="J81" s="137"/>
      <c r="K81" s="138"/>
      <c r="L81" s="139"/>
      <c r="M81" s="134"/>
      <c r="N81" s="140"/>
      <c r="O81" s="140"/>
      <c r="P81" s="140"/>
      <c r="Q81" s="140"/>
      <c r="R81" s="141" t="s">
        <v>914</v>
      </c>
      <c r="S81" s="143">
        <f>S79</f>
        <v>526788.65999999992</v>
      </c>
    </row>
    <row r="82" spans="1:19" ht="15.75" x14ac:dyDescent="0.25">
      <c r="A82" s="144"/>
      <c r="B82" s="145"/>
      <c r="C82" s="145"/>
      <c r="D82" s="145"/>
      <c r="E82" s="145"/>
      <c r="F82" s="145"/>
      <c r="G82" s="134"/>
      <c r="H82" s="135"/>
      <c r="I82" s="136"/>
      <c r="J82" s="137"/>
      <c r="K82" s="138"/>
      <c r="L82" s="139"/>
      <c r="M82" s="134"/>
      <c r="N82" s="140"/>
      <c r="O82" s="140"/>
      <c r="P82" s="140"/>
      <c r="Q82" s="140"/>
      <c r="R82" s="146" t="s">
        <v>915</v>
      </c>
      <c r="S82" s="147">
        <v>57945</v>
      </c>
    </row>
    <row r="83" spans="1:19" ht="15.75" x14ac:dyDescent="0.25">
      <c r="A83" s="144"/>
      <c r="B83" s="145"/>
      <c r="C83" s="145"/>
      <c r="D83" s="145"/>
      <c r="E83" s="145"/>
      <c r="F83" s="145"/>
      <c r="G83" s="134"/>
      <c r="H83" s="135"/>
      <c r="I83" s="136"/>
      <c r="J83" s="137"/>
      <c r="K83" s="138"/>
      <c r="L83" s="139"/>
      <c r="M83" s="134"/>
      <c r="N83" s="140"/>
      <c r="O83" s="140"/>
      <c r="P83" s="140"/>
      <c r="Q83" s="140"/>
      <c r="R83" s="146" t="s">
        <v>916</v>
      </c>
      <c r="S83" s="148">
        <f>S81+S82</f>
        <v>584733.65999999992</v>
      </c>
    </row>
    <row r="86" spans="1:19" ht="15.75" x14ac:dyDescent="0.25">
      <c r="A86" s="99" t="s">
        <v>873</v>
      </c>
      <c r="B86" s="100" t="s">
        <v>871</v>
      </c>
      <c r="C86" s="101" t="s">
        <v>3</v>
      </c>
      <c r="D86" s="101" t="s">
        <v>874</v>
      </c>
      <c r="E86" s="102" t="s">
        <v>875</v>
      </c>
      <c r="F86" s="103"/>
      <c r="G86" s="104" t="s">
        <v>876</v>
      </c>
      <c r="H86" s="105" t="s">
        <v>877</v>
      </c>
      <c r="I86" s="104" t="s">
        <v>878</v>
      </c>
      <c r="J86" s="104" t="s">
        <v>879</v>
      </c>
      <c r="K86" s="106" t="s">
        <v>880</v>
      </c>
      <c r="L86" s="107" t="s">
        <v>881</v>
      </c>
      <c r="M86" s="104" t="s">
        <v>882</v>
      </c>
      <c r="N86" s="104" t="s">
        <v>883</v>
      </c>
      <c r="O86" s="104" t="s">
        <v>941</v>
      </c>
      <c r="P86" s="108" t="s">
        <v>885</v>
      </c>
      <c r="Q86" s="109" t="s">
        <v>886</v>
      </c>
      <c r="R86" s="110" t="s">
        <v>887</v>
      </c>
      <c r="S86" s="111" t="s">
        <v>888</v>
      </c>
    </row>
    <row r="87" spans="1:19" ht="15.75" x14ac:dyDescent="0.25">
      <c r="A87" s="158" t="s">
        <v>794</v>
      </c>
      <c r="B87" s="113">
        <f>M87*VLOOKUP(A87,'[4]STOK MEI'!$B:$BB,3,FALSE)</f>
        <v>100</v>
      </c>
      <c r="C87" s="102">
        <f>D87/1.1</f>
        <v>764.5454545454545</v>
      </c>
      <c r="D87" s="102">
        <f>S87/B87</f>
        <v>841</v>
      </c>
      <c r="E87" s="102">
        <f t="shared" ref="E87" si="21">D87*1.2</f>
        <v>1009.1999999999999</v>
      </c>
      <c r="F87" s="103"/>
      <c r="G87" s="114" t="s">
        <v>942</v>
      </c>
      <c r="H87" s="115">
        <v>44694</v>
      </c>
      <c r="I87" s="116" t="s">
        <v>195</v>
      </c>
      <c r="J87" s="114" t="str">
        <f>VLOOKUP(A87,'[4]STOK MEI'!$B:$BB,2,FALSE)</f>
        <v>Simvastatin tablet 20 mg (4)</v>
      </c>
      <c r="K87" s="117">
        <v>45352</v>
      </c>
      <c r="L87" s="118" t="s">
        <v>943</v>
      </c>
      <c r="M87" s="114">
        <v>1</v>
      </c>
      <c r="N87" s="114" t="s">
        <v>891</v>
      </c>
      <c r="O87" s="114" t="s">
        <v>944</v>
      </c>
      <c r="P87" s="93"/>
      <c r="Q87" s="119"/>
      <c r="R87" s="120">
        <v>84100</v>
      </c>
      <c r="S87" s="121">
        <f>R87*M87</f>
        <v>84100</v>
      </c>
    </row>
    <row r="88" spans="1:19" ht="15.75" x14ac:dyDescent="0.25">
      <c r="A88" s="130"/>
      <c r="B88" s="131"/>
      <c r="C88" s="132"/>
      <c r="D88" s="132"/>
      <c r="E88" s="133"/>
      <c r="F88" s="129"/>
      <c r="G88" s="134"/>
      <c r="H88" s="135"/>
      <c r="I88" s="136"/>
      <c r="J88" s="137"/>
      <c r="K88" s="138"/>
      <c r="L88" s="139"/>
      <c r="M88" s="134"/>
      <c r="N88" s="140"/>
      <c r="O88" s="140"/>
      <c r="P88" s="140"/>
      <c r="Q88" s="140"/>
      <c r="R88" s="141" t="s">
        <v>912</v>
      </c>
      <c r="S88" s="142">
        <f>S87</f>
        <v>84100</v>
      </c>
    </row>
    <row r="89" spans="1:19" ht="15.75" x14ac:dyDescent="0.25">
      <c r="A89" s="130"/>
      <c r="B89" s="131"/>
      <c r="C89" s="132"/>
      <c r="D89" s="132"/>
      <c r="E89" s="133"/>
      <c r="F89" s="129"/>
      <c r="G89" s="134"/>
      <c r="H89" s="135"/>
      <c r="I89" s="136"/>
      <c r="J89" s="137"/>
      <c r="K89" s="138"/>
      <c r="L89" s="139"/>
      <c r="M89" s="134"/>
      <c r="N89" s="140"/>
      <c r="O89" s="140"/>
      <c r="P89" s="140"/>
      <c r="Q89" s="140"/>
      <c r="R89" s="141" t="s">
        <v>913</v>
      </c>
      <c r="S89" s="143"/>
    </row>
    <row r="90" spans="1:19" ht="15.75" x14ac:dyDescent="0.25">
      <c r="A90" s="144"/>
      <c r="B90" s="145"/>
      <c r="C90" s="145"/>
      <c r="D90" s="145"/>
      <c r="E90" s="145"/>
      <c r="F90" s="145"/>
      <c r="G90" s="134"/>
      <c r="H90" s="135"/>
      <c r="I90" s="136"/>
      <c r="J90" s="137"/>
      <c r="K90" s="138"/>
      <c r="L90" s="139"/>
      <c r="M90" s="134"/>
      <c r="N90" s="140"/>
      <c r="O90" s="140"/>
      <c r="P90" s="140"/>
      <c r="Q90" s="140"/>
      <c r="R90" s="141" t="s">
        <v>914</v>
      </c>
      <c r="S90" s="143">
        <f>S88</f>
        <v>84100</v>
      </c>
    </row>
    <row r="91" spans="1:19" ht="15.75" x14ac:dyDescent="0.25">
      <c r="A91" s="144"/>
      <c r="B91" s="145"/>
      <c r="C91" s="145"/>
      <c r="D91" s="145"/>
      <c r="E91" s="145"/>
      <c r="F91" s="145"/>
      <c r="G91" s="134"/>
      <c r="H91" s="135"/>
      <c r="I91" s="136"/>
      <c r="J91" s="137"/>
      <c r="K91" s="138"/>
      <c r="L91" s="139"/>
      <c r="M91" s="134"/>
      <c r="N91" s="140"/>
      <c r="O91" s="140"/>
      <c r="P91" s="140"/>
      <c r="Q91" s="140"/>
      <c r="R91" s="146" t="s">
        <v>915</v>
      </c>
      <c r="S91" s="147"/>
    </row>
    <row r="92" spans="1:19" ht="15.75" x14ac:dyDescent="0.25">
      <c r="A92" s="144"/>
      <c r="B92" s="145"/>
      <c r="C92" s="145"/>
      <c r="D92" s="145"/>
      <c r="E92" s="145"/>
      <c r="F92" s="145"/>
      <c r="G92" s="134"/>
      <c r="H92" s="135"/>
      <c r="I92" s="136"/>
      <c r="J92" s="137"/>
      <c r="K92" s="138"/>
      <c r="L92" s="139"/>
      <c r="M92" s="134"/>
      <c r="N92" s="140"/>
      <c r="O92" s="140"/>
      <c r="P92" s="140"/>
      <c r="Q92" s="140"/>
      <c r="R92" s="146" t="s">
        <v>916</v>
      </c>
      <c r="S92" s="148">
        <f>S90+S91</f>
        <v>84100</v>
      </c>
    </row>
    <row r="95" spans="1:19" ht="15.75" x14ac:dyDescent="0.25">
      <c r="A95" s="99" t="s">
        <v>873</v>
      </c>
      <c r="B95" s="100" t="s">
        <v>871</v>
      </c>
      <c r="C95" s="101" t="s">
        <v>3</v>
      </c>
      <c r="D95" s="101" t="s">
        <v>874</v>
      </c>
      <c r="E95" s="102" t="s">
        <v>875</v>
      </c>
      <c r="F95" s="103"/>
      <c r="G95" s="104" t="s">
        <v>876</v>
      </c>
      <c r="H95" s="105" t="s">
        <v>877</v>
      </c>
      <c r="I95" s="104" t="s">
        <v>878</v>
      </c>
      <c r="J95" s="104" t="s">
        <v>879</v>
      </c>
      <c r="K95" s="106" t="s">
        <v>880</v>
      </c>
      <c r="L95" s="107" t="s">
        <v>881</v>
      </c>
      <c r="M95" s="104" t="s">
        <v>882</v>
      </c>
      <c r="N95" s="104" t="s">
        <v>883</v>
      </c>
      <c r="O95" s="104" t="s">
        <v>884</v>
      </c>
      <c r="P95" s="108" t="s">
        <v>885</v>
      </c>
      <c r="Q95" s="109" t="s">
        <v>886</v>
      </c>
      <c r="R95" s="110" t="s">
        <v>887</v>
      </c>
      <c r="S95" s="111" t="s">
        <v>888</v>
      </c>
    </row>
    <row r="96" spans="1:19" ht="15.75" x14ac:dyDescent="0.25">
      <c r="A96" s="157" t="s">
        <v>259</v>
      </c>
      <c r="B96" s="113">
        <f>M96*VLOOKUP(A96,'[4]STOK MEI'!$B:$BB,3,FALSE)</f>
        <v>12</v>
      </c>
      <c r="C96" s="102">
        <f>S96/B96</f>
        <v>17325</v>
      </c>
      <c r="D96" s="102">
        <f>C96*1.1</f>
        <v>19057.5</v>
      </c>
      <c r="E96" s="102">
        <f t="shared" ref="E96" si="22">D96*1.2</f>
        <v>22869</v>
      </c>
      <c r="F96" s="103"/>
      <c r="G96" s="114" t="s">
        <v>945</v>
      </c>
      <c r="H96" s="115">
        <v>44698</v>
      </c>
      <c r="I96" s="116" t="s">
        <v>918</v>
      </c>
      <c r="J96" s="114" t="str">
        <f>VLOOKUP(A96,'[4]STOK MEI'!$B:$BB,2,FALSE)</f>
        <v>Cendo Lyteers MND (4)</v>
      </c>
      <c r="K96" s="117">
        <v>45689</v>
      </c>
      <c r="L96" s="118" t="s">
        <v>946</v>
      </c>
      <c r="M96" s="114">
        <v>12</v>
      </c>
      <c r="N96" s="114" t="s">
        <v>891</v>
      </c>
      <c r="O96" s="114" t="s">
        <v>892</v>
      </c>
      <c r="P96" s="93">
        <v>19250</v>
      </c>
      <c r="Q96" s="119">
        <v>10</v>
      </c>
      <c r="R96" s="120"/>
      <c r="S96" s="159">
        <f>(M96*P96)-((M96*P96))*Q96/100</f>
        <v>207900</v>
      </c>
    </row>
    <row r="97" spans="1:19" ht="15.75" x14ac:dyDescent="0.25">
      <c r="A97" s="130"/>
      <c r="B97" s="131"/>
      <c r="C97" s="132"/>
      <c r="D97" s="132"/>
      <c r="E97" s="133"/>
      <c r="F97" s="129"/>
      <c r="G97" s="134"/>
      <c r="H97" s="135"/>
      <c r="I97" s="136"/>
      <c r="J97" s="137"/>
      <c r="K97" s="138"/>
      <c r="L97" s="139"/>
      <c r="M97" s="134"/>
      <c r="N97" s="140"/>
      <c r="O97" s="140"/>
      <c r="P97" s="140"/>
      <c r="Q97" s="140"/>
      <c r="R97" s="141" t="s">
        <v>912</v>
      </c>
      <c r="S97" s="142">
        <f>SUM(S96:S96)</f>
        <v>207900</v>
      </c>
    </row>
    <row r="98" spans="1:19" ht="15.75" x14ac:dyDescent="0.25">
      <c r="A98" s="130"/>
      <c r="B98" s="131"/>
      <c r="C98" s="132"/>
      <c r="D98" s="132"/>
      <c r="E98" s="133"/>
      <c r="F98" s="129"/>
      <c r="G98" s="134"/>
      <c r="H98" s="135"/>
      <c r="I98" s="136"/>
      <c r="J98" s="137"/>
      <c r="K98" s="138"/>
      <c r="L98" s="139"/>
      <c r="M98" s="134"/>
      <c r="N98" s="140"/>
      <c r="O98" s="140"/>
      <c r="P98" s="140"/>
      <c r="Q98" s="140"/>
      <c r="R98" s="141" t="s">
        <v>913</v>
      </c>
      <c r="S98" s="143"/>
    </row>
    <row r="99" spans="1:19" ht="15.75" x14ac:dyDescent="0.25">
      <c r="A99" s="144"/>
      <c r="B99" s="145"/>
      <c r="C99" s="145"/>
      <c r="D99" s="145"/>
      <c r="E99" s="145"/>
      <c r="F99" s="145"/>
      <c r="G99" s="134"/>
      <c r="H99" s="135"/>
      <c r="I99" s="136"/>
      <c r="J99" s="137"/>
      <c r="K99" s="138"/>
      <c r="L99" s="139"/>
      <c r="M99" s="134"/>
      <c r="N99" s="140"/>
      <c r="O99" s="140"/>
      <c r="P99" s="140"/>
      <c r="Q99" s="140"/>
      <c r="R99" s="141" t="s">
        <v>914</v>
      </c>
      <c r="S99" s="143">
        <f>S97</f>
        <v>207900</v>
      </c>
    </row>
    <row r="100" spans="1:19" ht="15.75" x14ac:dyDescent="0.25">
      <c r="A100" s="144"/>
      <c r="B100" s="145"/>
      <c r="C100" s="145"/>
      <c r="D100" s="145"/>
      <c r="E100" s="145"/>
      <c r="F100" s="145"/>
      <c r="G100" s="134"/>
      <c r="H100" s="135"/>
      <c r="I100" s="136"/>
      <c r="J100" s="137"/>
      <c r="K100" s="138"/>
      <c r="L100" s="139"/>
      <c r="M100" s="134"/>
      <c r="N100" s="140"/>
      <c r="O100" s="140"/>
      <c r="P100" s="140"/>
      <c r="Q100" s="140"/>
      <c r="R100" s="146" t="s">
        <v>915</v>
      </c>
      <c r="S100" s="147">
        <v>22869</v>
      </c>
    </row>
    <row r="101" spans="1:19" ht="15.75" x14ac:dyDescent="0.25">
      <c r="A101" s="144"/>
      <c r="B101" s="145"/>
      <c r="C101" s="145"/>
      <c r="D101" s="145"/>
      <c r="E101" s="145"/>
      <c r="F101" s="145"/>
      <c r="G101" s="134"/>
      <c r="H101" s="135"/>
      <c r="I101" s="136"/>
      <c r="J101" s="137"/>
      <c r="K101" s="138"/>
      <c r="L101" s="139"/>
      <c r="M101" s="134"/>
      <c r="N101" s="140"/>
      <c r="O101" s="140"/>
      <c r="P101" s="140"/>
      <c r="Q101" s="140"/>
      <c r="R101" s="146" t="s">
        <v>916</v>
      </c>
      <c r="S101" s="148">
        <f>S99+S100</f>
        <v>230769</v>
      </c>
    </row>
    <row r="104" spans="1:19" ht="15.75" x14ac:dyDescent="0.25">
      <c r="A104" s="99" t="s">
        <v>873</v>
      </c>
      <c r="B104" s="100" t="s">
        <v>871</v>
      </c>
      <c r="C104" s="101" t="s">
        <v>3</v>
      </c>
      <c r="D104" s="101" t="s">
        <v>874</v>
      </c>
      <c r="E104" s="102" t="s">
        <v>875</v>
      </c>
      <c r="F104" s="103"/>
      <c r="G104" s="104" t="s">
        <v>876</v>
      </c>
      <c r="H104" s="105" t="s">
        <v>877</v>
      </c>
      <c r="I104" s="104" t="s">
        <v>878</v>
      </c>
      <c r="J104" s="104" t="s">
        <v>879</v>
      </c>
      <c r="K104" s="106" t="s">
        <v>880</v>
      </c>
      <c r="L104" s="107" t="s">
        <v>881</v>
      </c>
      <c r="M104" s="104" t="s">
        <v>882</v>
      </c>
      <c r="N104" s="104" t="s">
        <v>883</v>
      </c>
      <c r="O104" s="104" t="s">
        <v>884</v>
      </c>
      <c r="P104" s="108" t="s">
        <v>885</v>
      </c>
      <c r="Q104" s="109" t="s">
        <v>886</v>
      </c>
      <c r="R104" s="110" t="s">
        <v>887</v>
      </c>
      <c r="S104" s="111" t="s">
        <v>888</v>
      </c>
    </row>
    <row r="105" spans="1:19" ht="15.75" x14ac:dyDescent="0.25">
      <c r="A105" s="153" t="s">
        <v>38</v>
      </c>
      <c r="B105" s="113">
        <f>M105*VLOOKUP(A105,'[4]STOK MEI'!$B:$BB,3,FALSE)</f>
        <v>100</v>
      </c>
      <c r="C105" s="102">
        <f>D105/1.1</f>
        <v>156.36363636363635</v>
      </c>
      <c r="D105" s="102">
        <f>S105/B105</f>
        <v>172</v>
      </c>
      <c r="E105" s="102">
        <f t="shared" ref="E105:E107" si="23">D105*1.2</f>
        <v>206.4</v>
      </c>
      <c r="F105" s="103"/>
      <c r="G105" s="114" t="s">
        <v>947</v>
      </c>
      <c r="H105" s="115">
        <v>44699</v>
      </c>
      <c r="I105" s="116" t="s">
        <v>65</v>
      </c>
      <c r="J105" s="114" t="str">
        <f>VLOOKUP(A105,'[4]STOK MEI'!$B:$BB,2,FALSE)</f>
        <v>Allopurinol tablet 100mg (17)</v>
      </c>
      <c r="K105" s="117">
        <v>45323</v>
      </c>
      <c r="L105" s="118" t="s">
        <v>948</v>
      </c>
      <c r="M105" s="114">
        <v>1</v>
      </c>
      <c r="N105" s="114" t="s">
        <v>891</v>
      </c>
      <c r="O105" s="114" t="s">
        <v>892</v>
      </c>
      <c r="P105" s="93"/>
      <c r="Q105" s="119"/>
      <c r="R105" s="120">
        <v>17200</v>
      </c>
      <c r="S105" s="121">
        <f>R105*M105</f>
        <v>17200</v>
      </c>
    </row>
    <row r="106" spans="1:19" ht="15.75" x14ac:dyDescent="0.25">
      <c r="A106" s="153" t="s">
        <v>73</v>
      </c>
      <c r="B106" s="113">
        <f>M106*VLOOKUP(A106,'[4]STOK MEI'!$B:$BB,3,FALSE)</f>
        <v>300</v>
      </c>
      <c r="C106" s="102">
        <f t="shared" ref="C106:C107" si="24">D106/1.1</f>
        <v>196.81818181818181</v>
      </c>
      <c r="D106" s="102">
        <f>S106/B106</f>
        <v>216.5</v>
      </c>
      <c r="E106" s="102">
        <f t="shared" si="23"/>
        <v>259.8</v>
      </c>
      <c r="F106" s="103"/>
      <c r="G106" s="114" t="str">
        <f>G105</f>
        <v>KP05/10</v>
      </c>
      <c r="H106" s="115">
        <f t="shared" ref="H106" si="25">H105</f>
        <v>44699</v>
      </c>
      <c r="I106" s="116" t="str">
        <f>I105</f>
        <v>PT KUDAMAS JAYA MAKMUR SENTOSA</v>
      </c>
      <c r="J106" s="114" t="str">
        <f>VLOOKUP(A106,'[4]STOK MEI'!$B:$BB,2,FALSE)</f>
        <v>Amlodipine tablet  5 mg (16)</v>
      </c>
      <c r="K106" s="117">
        <v>45352</v>
      </c>
      <c r="L106" s="118" t="s">
        <v>899</v>
      </c>
      <c r="M106" s="114">
        <v>3</v>
      </c>
      <c r="N106" s="114" t="s">
        <v>891</v>
      </c>
      <c r="O106" s="114" t="s">
        <v>892</v>
      </c>
      <c r="P106" s="93"/>
      <c r="Q106" s="119"/>
      <c r="R106" s="120">
        <v>21650</v>
      </c>
      <c r="S106" s="121">
        <f>R106*M106</f>
        <v>64950</v>
      </c>
    </row>
    <row r="107" spans="1:19" ht="15.75" x14ac:dyDescent="0.25">
      <c r="A107" s="156" t="s">
        <v>592</v>
      </c>
      <c r="B107" s="113">
        <f>M107*VLOOKUP(A107,'[4]STOK MEI'!$B:$BB,3,FALSE)</f>
        <v>600</v>
      </c>
      <c r="C107" s="102">
        <f t="shared" si="24"/>
        <v>159.09090909090907</v>
      </c>
      <c r="D107" s="102">
        <f>S107/B107</f>
        <v>175</v>
      </c>
      <c r="E107" s="102">
        <f t="shared" si="23"/>
        <v>210</v>
      </c>
      <c r="F107" s="103"/>
      <c r="G107" s="114" t="str">
        <f t="shared" ref="G107:I107" si="26">G106</f>
        <v>KP05/10</v>
      </c>
      <c r="H107" s="115">
        <f t="shared" si="26"/>
        <v>44699</v>
      </c>
      <c r="I107" s="116" t="str">
        <f t="shared" si="26"/>
        <v>PT KUDAMAS JAYA MAKMUR SENTOSA</v>
      </c>
      <c r="J107" s="114" t="str">
        <f>VLOOKUP(A107,'[4]STOK MEI'!$B:$BB,2,FALSE)</f>
        <v xml:space="preserve">Metformin tablet 500 mg (13) </v>
      </c>
      <c r="K107" s="117">
        <v>45383</v>
      </c>
      <c r="L107" s="118" t="s">
        <v>949</v>
      </c>
      <c r="M107" s="114">
        <v>3</v>
      </c>
      <c r="N107" s="114" t="s">
        <v>891</v>
      </c>
      <c r="O107" s="114" t="s">
        <v>892</v>
      </c>
      <c r="P107" s="93"/>
      <c r="Q107" s="119"/>
      <c r="R107" s="120">
        <v>35000</v>
      </c>
      <c r="S107" s="121">
        <f>R107*M107</f>
        <v>105000</v>
      </c>
    </row>
    <row r="108" spans="1:19" ht="15.75" x14ac:dyDescent="0.25">
      <c r="A108" s="130"/>
      <c r="B108" s="131"/>
      <c r="C108" s="132"/>
      <c r="D108" s="132"/>
      <c r="E108" s="133"/>
      <c r="F108" s="129"/>
      <c r="G108" s="134"/>
      <c r="H108" s="135"/>
      <c r="I108" s="136"/>
      <c r="J108" s="137"/>
      <c r="K108" s="138"/>
      <c r="L108" s="139"/>
      <c r="M108" s="134"/>
      <c r="N108" s="140"/>
      <c r="O108" s="140"/>
      <c r="P108" s="140"/>
      <c r="Q108" s="140"/>
      <c r="R108" s="141" t="s">
        <v>912</v>
      </c>
      <c r="S108" s="142">
        <f>SUM(S105:S107)</f>
        <v>187150</v>
      </c>
    </row>
    <row r="109" spans="1:19" ht="15.75" x14ac:dyDescent="0.25">
      <c r="A109" s="130"/>
      <c r="B109" s="131"/>
      <c r="C109" s="132"/>
      <c r="D109" s="132"/>
      <c r="E109" s="133"/>
      <c r="F109" s="129"/>
      <c r="G109" s="134"/>
      <c r="H109" s="135"/>
      <c r="I109" s="136"/>
      <c r="J109" s="137"/>
      <c r="K109" s="138"/>
      <c r="L109" s="139"/>
      <c r="M109" s="134"/>
      <c r="N109" s="140"/>
      <c r="O109" s="140"/>
      <c r="P109" s="140"/>
      <c r="Q109" s="140"/>
      <c r="R109" s="141" t="s">
        <v>913</v>
      </c>
      <c r="S109" s="143"/>
    </row>
    <row r="110" spans="1:19" ht="15.75" x14ac:dyDescent="0.25">
      <c r="A110" s="144"/>
      <c r="B110" s="145"/>
      <c r="C110" s="145"/>
      <c r="D110" s="145"/>
      <c r="E110" s="145"/>
      <c r="F110" s="145"/>
      <c r="G110" s="134"/>
      <c r="H110" s="135"/>
      <c r="I110" s="136"/>
      <c r="J110" s="137"/>
      <c r="K110" s="138"/>
      <c r="L110" s="139"/>
      <c r="M110" s="134"/>
      <c r="N110" s="140"/>
      <c r="O110" s="140"/>
      <c r="P110" s="140"/>
      <c r="Q110" s="140"/>
      <c r="R110" s="141" t="s">
        <v>914</v>
      </c>
      <c r="S110" s="143">
        <f>S108</f>
        <v>187150</v>
      </c>
    </row>
    <row r="111" spans="1:19" ht="15.75" x14ac:dyDescent="0.25">
      <c r="A111" s="144"/>
      <c r="B111" s="145"/>
      <c r="C111" s="145"/>
      <c r="D111" s="145"/>
      <c r="E111" s="145"/>
      <c r="F111" s="145"/>
      <c r="G111" s="134"/>
      <c r="H111" s="135"/>
      <c r="I111" s="136"/>
      <c r="J111" s="137"/>
      <c r="K111" s="138"/>
      <c r="L111" s="139"/>
      <c r="M111" s="134"/>
      <c r="N111" s="140"/>
      <c r="O111" s="140"/>
      <c r="P111" s="140"/>
      <c r="Q111" s="140"/>
      <c r="R111" s="146" t="s">
        <v>915</v>
      </c>
      <c r="S111" s="147"/>
    </row>
    <row r="112" spans="1:19" ht="15.75" x14ac:dyDescent="0.25">
      <c r="A112" s="144"/>
      <c r="B112" s="145"/>
      <c r="C112" s="145"/>
      <c r="D112" s="145"/>
      <c r="E112" s="145"/>
      <c r="F112" s="145"/>
      <c r="G112" s="134"/>
      <c r="H112" s="135"/>
      <c r="I112" s="136"/>
      <c r="J112" s="137"/>
      <c r="K112" s="138"/>
      <c r="L112" s="139"/>
      <c r="M112" s="134"/>
      <c r="N112" s="140"/>
      <c r="O112" s="140"/>
      <c r="P112" s="140"/>
      <c r="Q112" s="140"/>
      <c r="R112" s="146" t="s">
        <v>916</v>
      </c>
      <c r="S112" s="148">
        <f>S110+S111</f>
        <v>187150</v>
      </c>
    </row>
    <row r="115" spans="1:19" ht="15.75" x14ac:dyDescent="0.25">
      <c r="A115" s="99" t="s">
        <v>873</v>
      </c>
      <c r="B115" s="100" t="s">
        <v>871</v>
      </c>
      <c r="C115" s="101" t="s">
        <v>3</v>
      </c>
      <c r="D115" s="101" t="s">
        <v>874</v>
      </c>
      <c r="E115" s="102" t="s">
        <v>875</v>
      </c>
      <c r="F115" s="103"/>
      <c r="G115" s="104" t="s">
        <v>876</v>
      </c>
      <c r="H115" s="105" t="s">
        <v>877</v>
      </c>
      <c r="I115" s="104" t="s">
        <v>878</v>
      </c>
      <c r="J115" s="104" t="s">
        <v>879</v>
      </c>
      <c r="K115" s="106" t="s">
        <v>880</v>
      </c>
      <c r="L115" s="107" t="s">
        <v>881</v>
      </c>
      <c r="M115" s="104" t="s">
        <v>882</v>
      </c>
      <c r="N115" s="104" t="s">
        <v>883</v>
      </c>
      <c r="O115" s="104" t="s">
        <v>884</v>
      </c>
      <c r="P115" s="108" t="s">
        <v>885</v>
      </c>
      <c r="Q115" s="109" t="s">
        <v>886</v>
      </c>
      <c r="R115" s="110" t="s">
        <v>887</v>
      </c>
      <c r="S115" s="111" t="s">
        <v>888</v>
      </c>
    </row>
    <row r="116" spans="1:19" ht="15.75" x14ac:dyDescent="0.25">
      <c r="A116" s="153" t="s">
        <v>476</v>
      </c>
      <c r="B116" s="113">
        <f>M116*VLOOKUP(A116,'[4]STOK MEI'!$B:$BB,3,FALSE)</f>
        <v>20</v>
      </c>
      <c r="C116" s="102">
        <f>D116/1.1</f>
        <v>2637.409090909091</v>
      </c>
      <c r="D116" s="102">
        <f>S116/B116</f>
        <v>2901.15</v>
      </c>
      <c r="E116" s="102">
        <f t="shared" ref="E116" si="27">D116*1.2</f>
        <v>3481.38</v>
      </c>
      <c r="F116" s="103"/>
      <c r="G116" s="114" t="s">
        <v>950</v>
      </c>
      <c r="H116" s="115">
        <v>44699</v>
      </c>
      <c r="I116" s="116" t="s">
        <v>65</v>
      </c>
      <c r="J116" s="114" t="str">
        <f>VLOOKUP(A116,'[4]STOK MEI'!$B:$BB,2,FALSE)</f>
        <v>Hansaplast Rol 1 m (4)</v>
      </c>
      <c r="K116" s="117">
        <v>45597</v>
      </c>
      <c r="L116" s="118" t="s">
        <v>951</v>
      </c>
      <c r="M116" s="114">
        <v>1</v>
      </c>
      <c r="N116" s="114" t="s">
        <v>891</v>
      </c>
      <c r="O116" s="114" t="s">
        <v>892</v>
      </c>
      <c r="P116" s="93"/>
      <c r="Q116" s="119"/>
      <c r="R116" s="120">
        <v>58023</v>
      </c>
      <c r="S116" s="121">
        <f>R116*M116</f>
        <v>58023</v>
      </c>
    </row>
    <row r="117" spans="1:19" ht="15.75" x14ac:dyDescent="0.25">
      <c r="A117" s="130"/>
      <c r="B117" s="131"/>
      <c r="C117" s="132"/>
      <c r="D117" s="132"/>
      <c r="E117" s="133"/>
      <c r="F117" s="129"/>
      <c r="G117" s="134"/>
      <c r="H117" s="135"/>
      <c r="I117" s="136"/>
      <c r="J117" s="137"/>
      <c r="K117" s="138"/>
      <c r="L117" s="139"/>
      <c r="M117" s="134"/>
      <c r="N117" s="140"/>
      <c r="O117" s="140"/>
      <c r="P117" s="140"/>
      <c r="Q117" s="140"/>
      <c r="R117" s="141" t="s">
        <v>912</v>
      </c>
      <c r="S117" s="142">
        <f>SUM(S116:S116)</f>
        <v>58023</v>
      </c>
    </row>
    <row r="118" spans="1:19" ht="15.75" x14ac:dyDescent="0.25">
      <c r="A118" s="130"/>
      <c r="B118" s="131"/>
      <c r="C118" s="132"/>
      <c r="D118" s="132"/>
      <c r="E118" s="133"/>
      <c r="F118" s="129"/>
      <c r="G118" s="134"/>
      <c r="H118" s="135"/>
      <c r="I118" s="136"/>
      <c r="J118" s="137"/>
      <c r="K118" s="138"/>
      <c r="L118" s="139"/>
      <c r="M118" s="134"/>
      <c r="N118" s="140"/>
      <c r="O118" s="140"/>
      <c r="P118" s="140"/>
      <c r="Q118" s="140"/>
      <c r="R118" s="141" t="s">
        <v>913</v>
      </c>
      <c r="S118" s="143"/>
    </row>
    <row r="119" spans="1:19" ht="15.75" x14ac:dyDescent="0.25">
      <c r="A119" s="144"/>
      <c r="B119" s="145"/>
      <c r="C119" s="145"/>
      <c r="D119" s="145"/>
      <c r="E119" s="145"/>
      <c r="F119" s="145"/>
      <c r="G119" s="134"/>
      <c r="H119" s="135"/>
      <c r="I119" s="136"/>
      <c r="J119" s="137"/>
      <c r="K119" s="138"/>
      <c r="L119" s="139"/>
      <c r="M119" s="134"/>
      <c r="N119" s="140"/>
      <c r="O119" s="140"/>
      <c r="P119" s="140"/>
      <c r="Q119" s="140"/>
      <c r="R119" s="141" t="s">
        <v>914</v>
      </c>
      <c r="S119" s="143">
        <f>S117</f>
        <v>58023</v>
      </c>
    </row>
    <row r="120" spans="1:19" ht="15.75" x14ac:dyDescent="0.25">
      <c r="A120" s="144"/>
      <c r="B120" s="145"/>
      <c r="C120" s="145"/>
      <c r="D120" s="145"/>
      <c r="E120" s="145"/>
      <c r="F120" s="145"/>
      <c r="G120" s="134"/>
      <c r="H120" s="135"/>
      <c r="I120" s="136"/>
      <c r="J120" s="137"/>
      <c r="K120" s="138"/>
      <c r="L120" s="139"/>
      <c r="M120" s="134"/>
      <c r="N120" s="140"/>
      <c r="O120" s="140"/>
      <c r="P120" s="140"/>
      <c r="Q120" s="140"/>
      <c r="R120" s="146" t="s">
        <v>915</v>
      </c>
      <c r="S120" s="147"/>
    </row>
    <row r="121" spans="1:19" ht="15.75" x14ac:dyDescent="0.25">
      <c r="A121" s="144"/>
      <c r="B121" s="145"/>
      <c r="C121" s="145"/>
      <c r="D121" s="145"/>
      <c r="E121" s="145"/>
      <c r="F121" s="145"/>
      <c r="G121" s="134"/>
      <c r="H121" s="135"/>
      <c r="I121" s="136"/>
      <c r="J121" s="137"/>
      <c r="K121" s="138"/>
      <c r="L121" s="139"/>
      <c r="M121" s="134"/>
      <c r="N121" s="140"/>
      <c r="O121" s="140"/>
      <c r="P121" s="140"/>
      <c r="Q121" s="140"/>
      <c r="R121" s="146" t="s">
        <v>916</v>
      </c>
      <c r="S121" s="148">
        <f>S119+S120</f>
        <v>58023</v>
      </c>
    </row>
    <row r="124" spans="1:19" ht="15.75" x14ac:dyDescent="0.25">
      <c r="A124" s="99" t="s">
        <v>873</v>
      </c>
      <c r="B124" s="100" t="s">
        <v>871</v>
      </c>
      <c r="C124" s="101" t="s">
        <v>3</v>
      </c>
      <c r="D124" s="101" t="s">
        <v>874</v>
      </c>
      <c r="E124" s="102" t="s">
        <v>875</v>
      </c>
      <c r="F124" s="103"/>
      <c r="G124" s="104" t="s">
        <v>876</v>
      </c>
      <c r="H124" s="105" t="s">
        <v>877</v>
      </c>
      <c r="I124" s="104" t="s">
        <v>878</v>
      </c>
      <c r="J124" s="104" t="s">
        <v>879</v>
      </c>
      <c r="K124" s="106" t="s">
        <v>880</v>
      </c>
      <c r="L124" s="107" t="s">
        <v>881</v>
      </c>
      <c r="M124" s="104" t="s">
        <v>882</v>
      </c>
      <c r="N124" s="104" t="s">
        <v>883</v>
      </c>
      <c r="O124" s="104" t="s">
        <v>884</v>
      </c>
      <c r="P124" s="108" t="s">
        <v>885</v>
      </c>
      <c r="Q124" s="109" t="s">
        <v>886</v>
      </c>
      <c r="R124" s="110" t="s">
        <v>887</v>
      </c>
      <c r="S124" s="111" t="s">
        <v>888</v>
      </c>
    </row>
    <row r="125" spans="1:19" ht="15.75" x14ac:dyDescent="0.25">
      <c r="A125" s="155" t="s">
        <v>227</v>
      </c>
      <c r="B125" s="113">
        <f>M125*VLOOKUP(A125,'[4]STOK MEI'!$B:$BB,3,FALSE)</f>
        <v>200</v>
      </c>
      <c r="C125" s="102">
        <f>D125/1.1</f>
        <v>600</v>
      </c>
      <c r="D125" s="102">
        <f>S125/B125</f>
        <v>660</v>
      </c>
      <c r="E125" s="102">
        <f t="shared" ref="E125:E126" si="28">D125*1.2</f>
        <v>792</v>
      </c>
      <c r="F125" s="103"/>
      <c r="G125" s="114" t="s">
        <v>952</v>
      </c>
      <c r="H125" s="115">
        <v>44699</v>
      </c>
      <c r="I125" s="116" t="s">
        <v>65</v>
      </c>
      <c r="J125" s="114" t="str">
        <f>VLOOKUP(A125,'[4]STOK MEI'!$B:$BB,2,FALSE)</f>
        <v>Cefadroxil kapsul 500 mg (7)</v>
      </c>
      <c r="K125" s="117">
        <v>46023</v>
      </c>
      <c r="L125" s="118" t="s">
        <v>953</v>
      </c>
      <c r="M125" s="114">
        <v>2</v>
      </c>
      <c r="N125" s="114" t="s">
        <v>891</v>
      </c>
      <c r="O125" s="114" t="s">
        <v>892</v>
      </c>
      <c r="P125" s="93"/>
      <c r="Q125" s="119"/>
      <c r="R125" s="120">
        <v>66000</v>
      </c>
      <c r="S125" s="160">
        <f>R125*M125</f>
        <v>132000</v>
      </c>
    </row>
    <row r="126" spans="1:19" ht="15.75" x14ac:dyDescent="0.25">
      <c r="A126" s="153" t="s">
        <v>796</v>
      </c>
      <c r="B126" s="113">
        <f>M126*VLOOKUP(A126,'[4]STOK MEI'!$B:$BB,3,FALSE)</f>
        <v>90</v>
      </c>
      <c r="C126" s="102">
        <f t="shared" ref="C126" si="29">D126/1.1</f>
        <v>397.51515151515144</v>
      </c>
      <c r="D126" s="102">
        <f>S126/B126</f>
        <v>437.26666666666665</v>
      </c>
      <c r="E126" s="102">
        <f t="shared" si="28"/>
        <v>524.71999999999991</v>
      </c>
      <c r="F126" s="103"/>
      <c r="G126" s="114" t="str">
        <f>G125</f>
        <v>KP05/12</v>
      </c>
      <c r="H126" s="115">
        <f t="shared" ref="H126" si="30">H125</f>
        <v>44699</v>
      </c>
      <c r="I126" s="116" t="str">
        <f>I125</f>
        <v>PT KUDAMAS JAYA MAKMUR SENTOSA</v>
      </c>
      <c r="J126" s="114" t="str">
        <f>VLOOKUP(A126,'[4]STOK MEI'!$B:$BB,2,FALSE)</f>
        <v>Simvastatin tablet 20 mg (5)</v>
      </c>
      <c r="K126" s="117">
        <v>45627</v>
      </c>
      <c r="L126" s="118" t="s">
        <v>954</v>
      </c>
      <c r="M126" s="114">
        <v>3</v>
      </c>
      <c r="N126" s="114" t="s">
        <v>891</v>
      </c>
      <c r="O126" s="114" t="s">
        <v>892</v>
      </c>
      <c r="P126" s="93"/>
      <c r="Q126" s="119"/>
      <c r="R126" s="120">
        <v>13118</v>
      </c>
      <c r="S126" s="160">
        <f>R126*M126</f>
        <v>39354</v>
      </c>
    </row>
    <row r="127" spans="1:19" ht="15.75" x14ac:dyDescent="0.25">
      <c r="A127" s="130"/>
      <c r="B127" s="131"/>
      <c r="C127" s="132"/>
      <c r="D127" s="132"/>
      <c r="E127" s="133"/>
      <c r="F127" s="129"/>
      <c r="G127" s="134"/>
      <c r="H127" s="135"/>
      <c r="I127" s="136"/>
      <c r="J127" s="137"/>
      <c r="K127" s="138"/>
      <c r="L127" s="139"/>
      <c r="M127" s="134"/>
      <c r="N127" s="140"/>
      <c r="O127" s="140"/>
      <c r="P127" s="140"/>
      <c r="Q127" s="140"/>
      <c r="R127" s="141" t="s">
        <v>912</v>
      </c>
      <c r="S127" s="142">
        <f>SUM(S125:S126)</f>
        <v>171354</v>
      </c>
    </row>
    <row r="128" spans="1:19" ht="15.75" x14ac:dyDescent="0.25">
      <c r="A128" s="130"/>
      <c r="B128" s="131"/>
      <c r="C128" s="132"/>
      <c r="D128" s="132"/>
      <c r="E128" s="133"/>
      <c r="F128" s="129"/>
      <c r="G128" s="134"/>
      <c r="H128" s="135"/>
      <c r="I128" s="136"/>
      <c r="J128" s="137"/>
      <c r="K128" s="138"/>
      <c r="L128" s="139"/>
      <c r="M128" s="134"/>
      <c r="N128" s="140"/>
      <c r="O128" s="140"/>
      <c r="P128" s="140"/>
      <c r="Q128" s="140"/>
      <c r="R128" s="141" t="s">
        <v>913</v>
      </c>
      <c r="S128" s="143"/>
    </row>
    <row r="129" spans="1:19" ht="15.75" x14ac:dyDescent="0.25">
      <c r="A129" s="144"/>
      <c r="B129" s="145"/>
      <c r="C129" s="145"/>
      <c r="D129" s="145"/>
      <c r="E129" s="145"/>
      <c r="F129" s="145"/>
      <c r="G129" s="134"/>
      <c r="H129" s="135"/>
      <c r="I129" s="136"/>
      <c r="J129" s="137"/>
      <c r="K129" s="138"/>
      <c r="L129" s="139"/>
      <c r="M129" s="134"/>
      <c r="N129" s="140"/>
      <c r="O129" s="140"/>
      <c r="P129" s="140"/>
      <c r="Q129" s="140"/>
      <c r="R129" s="141" t="s">
        <v>914</v>
      </c>
      <c r="S129" s="143">
        <f>S127</f>
        <v>171354</v>
      </c>
    </row>
    <row r="130" spans="1:19" ht="15.75" x14ac:dyDescent="0.25">
      <c r="A130" s="144"/>
      <c r="B130" s="145"/>
      <c r="C130" s="145"/>
      <c r="D130" s="145"/>
      <c r="E130" s="145"/>
      <c r="F130" s="145"/>
      <c r="G130" s="134"/>
      <c r="H130" s="135"/>
      <c r="I130" s="136"/>
      <c r="J130" s="137"/>
      <c r="K130" s="138"/>
      <c r="L130" s="139"/>
      <c r="M130" s="134"/>
      <c r="N130" s="140"/>
      <c r="O130" s="140"/>
      <c r="P130" s="140"/>
      <c r="Q130" s="140"/>
      <c r="R130" s="146" t="s">
        <v>915</v>
      </c>
      <c r="S130" s="147"/>
    </row>
    <row r="131" spans="1:19" ht="15.75" x14ac:dyDescent="0.25">
      <c r="A131" s="144"/>
      <c r="B131" s="145"/>
      <c r="C131" s="145"/>
      <c r="D131" s="145"/>
      <c r="E131" s="145"/>
      <c r="F131" s="145"/>
      <c r="G131" s="134"/>
      <c r="H131" s="135"/>
      <c r="I131" s="136"/>
      <c r="J131" s="137"/>
      <c r="K131" s="138"/>
      <c r="L131" s="139"/>
      <c r="M131" s="134"/>
      <c r="N131" s="140"/>
      <c r="O131" s="140"/>
      <c r="P131" s="140"/>
      <c r="Q131" s="140"/>
      <c r="R131" s="146" t="s">
        <v>916</v>
      </c>
      <c r="S131" s="148">
        <f>S129+S130</f>
        <v>171354</v>
      </c>
    </row>
    <row r="134" spans="1:19" ht="15.75" x14ac:dyDescent="0.25">
      <c r="A134" s="99" t="s">
        <v>873</v>
      </c>
      <c r="B134" s="100" t="s">
        <v>871</v>
      </c>
      <c r="C134" s="101" t="s">
        <v>3</v>
      </c>
      <c r="D134" s="101" t="s">
        <v>874</v>
      </c>
      <c r="E134" s="102" t="s">
        <v>875</v>
      </c>
      <c r="F134" s="103"/>
      <c r="G134" s="104" t="s">
        <v>876</v>
      </c>
      <c r="H134" s="105" t="s">
        <v>877</v>
      </c>
      <c r="I134" s="104" t="s">
        <v>878</v>
      </c>
      <c r="J134" s="104" t="s">
        <v>879</v>
      </c>
      <c r="K134" s="106" t="s">
        <v>880</v>
      </c>
      <c r="L134" s="107" t="s">
        <v>881</v>
      </c>
      <c r="M134" s="104" t="s">
        <v>882</v>
      </c>
      <c r="N134" s="104" t="s">
        <v>883</v>
      </c>
      <c r="O134" s="104" t="s">
        <v>941</v>
      </c>
      <c r="P134" s="108" t="s">
        <v>885</v>
      </c>
      <c r="Q134" s="109" t="s">
        <v>886</v>
      </c>
      <c r="R134" s="110" t="s">
        <v>887</v>
      </c>
      <c r="S134" s="111" t="s">
        <v>888</v>
      </c>
    </row>
    <row r="135" spans="1:19" ht="15.75" x14ac:dyDescent="0.25">
      <c r="A135" s="158" t="s">
        <v>780</v>
      </c>
      <c r="B135" s="113">
        <f>M135*VLOOKUP(A135,'[4]STOK MEI'!$B:$BB,3,FALSE)</f>
        <v>100</v>
      </c>
      <c r="C135" s="102">
        <f>D135/1.1</f>
        <v>757.57272727272721</v>
      </c>
      <c r="D135" s="102">
        <f>S135/B135</f>
        <v>833.33</v>
      </c>
      <c r="E135" s="102">
        <f t="shared" ref="E135" si="31">D135*1.2</f>
        <v>999.99599999999998</v>
      </c>
      <c r="F135" s="103"/>
      <c r="G135" s="114" t="s">
        <v>955</v>
      </c>
      <c r="H135" s="115">
        <v>44699</v>
      </c>
      <c r="I135" s="116" t="s">
        <v>195</v>
      </c>
      <c r="J135" s="114" t="str">
        <f>VLOOKUP(A135,'[4]STOK MEI'!$B:$BB,2,FALSE)</f>
        <v>Selediar Tablet (2)</v>
      </c>
      <c r="K135" s="117">
        <v>44896</v>
      </c>
      <c r="L135" s="118" t="s">
        <v>779</v>
      </c>
      <c r="M135" s="114">
        <v>1</v>
      </c>
      <c r="N135" s="114" t="s">
        <v>891</v>
      </c>
      <c r="O135" s="114" t="s">
        <v>944</v>
      </c>
      <c r="P135" s="93"/>
      <c r="Q135" s="119"/>
      <c r="R135" s="161">
        <v>83333</v>
      </c>
      <c r="S135" s="121">
        <f>R135*M135</f>
        <v>83333</v>
      </c>
    </row>
    <row r="136" spans="1:19" ht="15.75" x14ac:dyDescent="0.25">
      <c r="A136" s="130"/>
      <c r="B136" s="131"/>
      <c r="C136" s="132"/>
      <c r="D136" s="132"/>
      <c r="E136" s="133"/>
      <c r="F136" s="129"/>
      <c r="G136" s="134"/>
      <c r="H136" s="135"/>
      <c r="I136" s="136"/>
      <c r="J136" s="137"/>
      <c r="K136" s="138"/>
      <c r="L136" s="139"/>
      <c r="M136" s="134"/>
      <c r="N136" s="140"/>
      <c r="O136" s="140"/>
      <c r="P136" s="140"/>
      <c r="Q136" s="140"/>
      <c r="R136" s="141" t="s">
        <v>912</v>
      </c>
      <c r="S136" s="142">
        <f>S135</f>
        <v>83333</v>
      </c>
    </row>
    <row r="137" spans="1:19" ht="15.75" x14ac:dyDescent="0.25">
      <c r="A137" s="130"/>
      <c r="B137" s="131"/>
      <c r="C137" s="132"/>
      <c r="D137" s="132"/>
      <c r="E137" s="133"/>
      <c r="F137" s="129"/>
      <c r="G137" s="134"/>
      <c r="H137" s="135"/>
      <c r="I137" s="136"/>
      <c r="J137" s="137"/>
      <c r="K137" s="138"/>
      <c r="L137" s="139"/>
      <c r="M137" s="134"/>
      <c r="N137" s="140"/>
      <c r="O137" s="140"/>
      <c r="P137" s="140"/>
      <c r="Q137" s="140"/>
      <c r="R137" s="141" t="s">
        <v>913</v>
      </c>
      <c r="S137" s="143"/>
    </row>
    <row r="138" spans="1:19" ht="15.75" x14ac:dyDescent="0.25">
      <c r="A138" s="144"/>
      <c r="B138" s="145"/>
      <c r="C138" s="145"/>
      <c r="D138" s="145"/>
      <c r="E138" s="145"/>
      <c r="F138" s="145"/>
      <c r="G138" s="134"/>
      <c r="H138" s="135"/>
      <c r="I138" s="136"/>
      <c r="J138" s="137"/>
      <c r="K138" s="138"/>
      <c r="L138" s="139"/>
      <c r="M138" s="134"/>
      <c r="N138" s="140"/>
      <c r="O138" s="140"/>
      <c r="P138" s="140"/>
      <c r="Q138" s="140"/>
      <c r="R138" s="141" t="s">
        <v>914</v>
      </c>
      <c r="S138" s="143">
        <f>S136</f>
        <v>83333</v>
      </c>
    </row>
    <row r="139" spans="1:19" ht="15.75" x14ac:dyDescent="0.25">
      <c r="A139" s="144"/>
      <c r="B139" s="145"/>
      <c r="C139" s="145"/>
      <c r="D139" s="145"/>
      <c r="E139" s="145"/>
      <c r="F139" s="145"/>
      <c r="G139" s="134"/>
      <c r="H139" s="135"/>
      <c r="I139" s="136"/>
      <c r="J139" s="137"/>
      <c r="K139" s="138"/>
      <c r="L139" s="139"/>
      <c r="M139" s="134"/>
      <c r="N139" s="140"/>
      <c r="O139" s="140"/>
      <c r="P139" s="140"/>
      <c r="Q139" s="140"/>
      <c r="R139" s="146" t="s">
        <v>915</v>
      </c>
      <c r="S139" s="147"/>
    </row>
    <row r="140" spans="1:19" ht="15.75" x14ac:dyDescent="0.25">
      <c r="A140" s="144"/>
      <c r="B140" s="145"/>
      <c r="C140" s="145"/>
      <c r="D140" s="145"/>
      <c r="E140" s="145"/>
      <c r="F140" s="145"/>
      <c r="G140" s="134"/>
      <c r="H140" s="135"/>
      <c r="I140" s="136"/>
      <c r="J140" s="137"/>
      <c r="K140" s="138"/>
      <c r="L140" s="139"/>
      <c r="M140" s="134"/>
      <c r="N140" s="140"/>
      <c r="O140" s="140"/>
      <c r="P140" s="140"/>
      <c r="Q140" s="140"/>
      <c r="R140" s="146" t="s">
        <v>916</v>
      </c>
      <c r="S140" s="148">
        <f>S138+S139</f>
        <v>83333</v>
      </c>
    </row>
    <row r="143" spans="1:19" ht="15.75" x14ac:dyDescent="0.25">
      <c r="A143" s="99" t="s">
        <v>873</v>
      </c>
      <c r="B143" s="100" t="s">
        <v>871</v>
      </c>
      <c r="C143" s="101" t="s">
        <v>3</v>
      </c>
      <c r="D143" s="101" t="s">
        <v>874</v>
      </c>
      <c r="E143" s="102" t="s">
        <v>875</v>
      </c>
      <c r="F143" s="103"/>
      <c r="G143" s="104" t="s">
        <v>876</v>
      </c>
      <c r="H143" s="105" t="s">
        <v>877</v>
      </c>
      <c r="I143" s="104" t="s">
        <v>878</v>
      </c>
      <c r="J143" s="104" t="s">
        <v>879</v>
      </c>
      <c r="K143" s="106" t="s">
        <v>880</v>
      </c>
      <c r="L143" s="107" t="s">
        <v>881</v>
      </c>
      <c r="M143" s="104" t="s">
        <v>882</v>
      </c>
      <c r="N143" s="104" t="s">
        <v>883</v>
      </c>
      <c r="O143" s="104" t="s">
        <v>941</v>
      </c>
      <c r="P143" s="108" t="s">
        <v>885</v>
      </c>
      <c r="Q143" s="109" t="s">
        <v>886</v>
      </c>
      <c r="R143" s="110" t="s">
        <v>887</v>
      </c>
      <c r="S143" s="111" t="s">
        <v>888</v>
      </c>
    </row>
    <row r="144" spans="1:19" ht="15.75" x14ac:dyDescent="0.25">
      <c r="A144" s="162" t="s">
        <v>125</v>
      </c>
      <c r="B144" s="113">
        <f>M144*VLOOKUP(A144,'[4]STOK MEI'!$B:$BB,3,FALSE)</f>
        <v>100</v>
      </c>
      <c r="C144" s="102">
        <f>D144/1.1</f>
        <v>275.45454545454544</v>
      </c>
      <c r="D144" s="102">
        <f>S144/B144</f>
        <v>303</v>
      </c>
      <c r="E144" s="102">
        <f t="shared" ref="E144" si="32">D144*1.2</f>
        <v>363.59999999999997</v>
      </c>
      <c r="F144" s="103"/>
      <c r="G144" s="114" t="s">
        <v>956</v>
      </c>
      <c r="H144" s="115">
        <v>44699</v>
      </c>
      <c r="I144" s="116" t="s">
        <v>195</v>
      </c>
      <c r="J144" s="114" t="str">
        <f>VLOOKUP(A144,'[4]STOK MEI'!$B:$BB,2,FALSE)</f>
        <v>Asam Mefenamat tablet 500 mg (14)</v>
      </c>
      <c r="K144" s="117">
        <v>45261</v>
      </c>
      <c r="L144" s="118" t="s">
        <v>957</v>
      </c>
      <c r="M144" s="114">
        <v>1</v>
      </c>
      <c r="N144" s="114" t="s">
        <v>891</v>
      </c>
      <c r="O144" s="114" t="s">
        <v>944</v>
      </c>
      <c r="P144" s="93"/>
      <c r="Q144" s="119"/>
      <c r="R144" s="161">
        <v>30300</v>
      </c>
      <c r="S144" s="121">
        <f>R144*M144</f>
        <v>30300</v>
      </c>
    </row>
    <row r="145" spans="1:19" ht="15.75" x14ac:dyDescent="0.25">
      <c r="A145" s="130"/>
      <c r="B145" s="131"/>
      <c r="C145" s="132"/>
      <c r="D145" s="132"/>
      <c r="E145" s="133"/>
      <c r="F145" s="129"/>
      <c r="G145" s="134"/>
      <c r="H145" s="135"/>
      <c r="I145" s="136"/>
      <c r="J145" s="137"/>
      <c r="K145" s="138"/>
      <c r="L145" s="139"/>
      <c r="M145" s="134"/>
      <c r="N145" s="140"/>
      <c r="O145" s="140"/>
      <c r="P145" s="140"/>
      <c r="Q145" s="140"/>
      <c r="R145" s="141" t="s">
        <v>912</v>
      </c>
      <c r="S145" s="142">
        <f>S144</f>
        <v>30300</v>
      </c>
    </row>
    <row r="146" spans="1:19" ht="15.75" x14ac:dyDescent="0.25">
      <c r="A146" s="130"/>
      <c r="B146" s="131"/>
      <c r="C146" s="132"/>
      <c r="D146" s="132"/>
      <c r="E146" s="133"/>
      <c r="F146" s="129"/>
      <c r="G146" s="134"/>
      <c r="H146" s="135"/>
      <c r="I146" s="136"/>
      <c r="J146" s="137"/>
      <c r="K146" s="138"/>
      <c r="L146" s="139"/>
      <c r="M146" s="134"/>
      <c r="N146" s="140"/>
      <c r="O146" s="140"/>
      <c r="P146" s="140"/>
      <c r="Q146" s="140"/>
      <c r="R146" s="141" t="s">
        <v>913</v>
      </c>
      <c r="S146" s="143"/>
    </row>
    <row r="147" spans="1:19" ht="15.75" x14ac:dyDescent="0.25">
      <c r="A147" s="144"/>
      <c r="B147" s="145"/>
      <c r="C147" s="145"/>
      <c r="D147" s="145"/>
      <c r="E147" s="145"/>
      <c r="F147" s="145"/>
      <c r="G147" s="134"/>
      <c r="H147" s="135"/>
      <c r="I147" s="136"/>
      <c r="J147" s="137"/>
      <c r="K147" s="138"/>
      <c r="L147" s="139"/>
      <c r="M147" s="134"/>
      <c r="N147" s="140"/>
      <c r="O147" s="140"/>
      <c r="P147" s="140"/>
      <c r="Q147" s="140"/>
      <c r="R147" s="141" t="s">
        <v>914</v>
      </c>
      <c r="S147" s="143">
        <f>S145</f>
        <v>30300</v>
      </c>
    </row>
    <row r="148" spans="1:19" ht="15.75" x14ac:dyDescent="0.25">
      <c r="A148" s="144"/>
      <c r="B148" s="145"/>
      <c r="C148" s="145"/>
      <c r="D148" s="145"/>
      <c r="E148" s="145"/>
      <c r="F148" s="145"/>
      <c r="G148" s="134"/>
      <c r="H148" s="135"/>
      <c r="I148" s="136"/>
      <c r="J148" s="137"/>
      <c r="K148" s="138"/>
      <c r="L148" s="139"/>
      <c r="M148" s="134"/>
      <c r="N148" s="140"/>
      <c r="O148" s="140"/>
      <c r="P148" s="140"/>
      <c r="Q148" s="140"/>
      <c r="R148" s="146" t="s">
        <v>915</v>
      </c>
      <c r="S148" s="147"/>
    </row>
    <row r="149" spans="1:19" ht="15.75" x14ac:dyDescent="0.25">
      <c r="A149" s="144"/>
      <c r="B149" s="145"/>
      <c r="C149" s="145"/>
      <c r="D149" s="145"/>
      <c r="E149" s="145"/>
      <c r="F149" s="145"/>
      <c r="G149" s="134"/>
      <c r="H149" s="135"/>
      <c r="I149" s="136"/>
      <c r="J149" s="137"/>
      <c r="K149" s="138"/>
      <c r="L149" s="139"/>
      <c r="M149" s="134"/>
      <c r="N149" s="140"/>
      <c r="O149" s="140"/>
      <c r="P149" s="140"/>
      <c r="Q149" s="140"/>
      <c r="R149" s="146" t="s">
        <v>916</v>
      </c>
      <c r="S149" s="148">
        <f>S147+S148</f>
        <v>30300</v>
      </c>
    </row>
    <row r="152" spans="1:19" ht="15.75" x14ac:dyDescent="0.25">
      <c r="A152" s="99" t="s">
        <v>873</v>
      </c>
      <c r="B152" s="100" t="s">
        <v>871</v>
      </c>
      <c r="C152" s="101" t="s">
        <v>3</v>
      </c>
      <c r="D152" s="101" t="s">
        <v>874</v>
      </c>
      <c r="E152" s="102" t="s">
        <v>875</v>
      </c>
      <c r="F152" s="103"/>
      <c r="G152" s="104" t="s">
        <v>876</v>
      </c>
      <c r="H152" s="105" t="s">
        <v>877</v>
      </c>
      <c r="I152" s="104" t="s">
        <v>878</v>
      </c>
      <c r="J152" s="104" t="s">
        <v>879</v>
      </c>
      <c r="K152" s="106" t="s">
        <v>880</v>
      </c>
      <c r="L152" s="107" t="s">
        <v>881</v>
      </c>
      <c r="M152" s="104" t="s">
        <v>882</v>
      </c>
      <c r="N152" s="104" t="s">
        <v>883</v>
      </c>
      <c r="O152" s="104" t="s">
        <v>941</v>
      </c>
      <c r="P152" s="108" t="s">
        <v>885</v>
      </c>
      <c r="Q152" s="109" t="s">
        <v>886</v>
      </c>
      <c r="R152" s="110" t="s">
        <v>887</v>
      </c>
      <c r="S152" s="111" t="s">
        <v>888</v>
      </c>
    </row>
    <row r="153" spans="1:19" ht="15.75" x14ac:dyDescent="0.25">
      <c r="A153" s="163" t="s">
        <v>518</v>
      </c>
      <c r="B153" s="113">
        <f>M153*VLOOKUP(A153,'[4]STOK MEI'!$B:$BB,3,FALSE)</f>
        <v>100</v>
      </c>
      <c r="C153" s="102">
        <f>D153/1.1</f>
        <v>439.99999999999994</v>
      </c>
      <c r="D153" s="102">
        <f>S153/B153</f>
        <v>484</v>
      </c>
      <c r="E153" s="102">
        <f t="shared" ref="E153:E154" si="33">D153*1.2</f>
        <v>580.79999999999995</v>
      </c>
      <c r="F153" s="164"/>
      <c r="G153" s="114" t="str">
        <f>G154</f>
        <v>KP05/15</v>
      </c>
      <c r="H153" s="165">
        <f>H154</f>
        <v>44699</v>
      </c>
      <c r="I153" s="166" t="str">
        <f>I154</f>
        <v>APOTEK BUMI MEDIKA GANESA</v>
      </c>
      <c r="J153" s="114" t="str">
        <f>VLOOKUP(A153,'[4]STOK MEI'!$B:$BB,2,FALSE)</f>
        <v>Intunal Tablet (4)</v>
      </c>
      <c r="K153" s="167" t="s">
        <v>958</v>
      </c>
      <c r="L153" s="168" t="s">
        <v>959</v>
      </c>
      <c r="M153" s="114">
        <v>1</v>
      </c>
      <c r="N153" s="114" t="s">
        <v>891</v>
      </c>
      <c r="O153" s="114" t="s">
        <v>944</v>
      </c>
      <c r="P153" s="120"/>
      <c r="Q153" s="119"/>
      <c r="R153" s="169">
        <v>48400</v>
      </c>
      <c r="S153" s="121">
        <f>R153*M153</f>
        <v>48400</v>
      </c>
    </row>
    <row r="154" spans="1:19" ht="15.75" x14ac:dyDescent="0.25">
      <c r="A154" s="153" t="s">
        <v>582</v>
      </c>
      <c r="B154" s="113">
        <f>M154*VLOOKUP(A154,'[4]STOK MEI'!$B:$BB,3,FALSE)</f>
        <v>50</v>
      </c>
      <c r="C154" s="102">
        <f>D154/1.1</f>
        <v>308.18181818181813</v>
      </c>
      <c r="D154" s="102">
        <f>S154/B154</f>
        <v>339</v>
      </c>
      <c r="E154" s="102">
        <f t="shared" si="33"/>
        <v>406.8</v>
      </c>
      <c r="F154" s="103"/>
      <c r="G154" s="114" t="s">
        <v>960</v>
      </c>
      <c r="H154" s="115">
        <v>44699</v>
      </c>
      <c r="I154" s="116" t="s">
        <v>195</v>
      </c>
      <c r="J154" s="114" t="str">
        <f>VLOOKUP(A154,'[4]STOK MEI'!$B:$BB,2,FALSE)</f>
        <v>Meloxicam 7,5 mg Tablet (7)</v>
      </c>
      <c r="K154" s="117">
        <v>45261</v>
      </c>
      <c r="L154" s="118" t="s">
        <v>957</v>
      </c>
      <c r="M154" s="114">
        <v>1</v>
      </c>
      <c r="N154" s="114" t="s">
        <v>891</v>
      </c>
      <c r="O154" s="114" t="s">
        <v>944</v>
      </c>
      <c r="P154" s="93"/>
      <c r="Q154" s="119"/>
      <c r="R154" s="161">
        <v>16950</v>
      </c>
      <c r="S154" s="121">
        <f>R154*M154</f>
        <v>16950</v>
      </c>
    </row>
    <row r="155" spans="1:19" ht="15.75" x14ac:dyDescent="0.25">
      <c r="A155" s="130"/>
      <c r="B155" s="131"/>
      <c r="C155" s="132"/>
      <c r="D155" s="132"/>
      <c r="E155" s="133"/>
      <c r="F155" s="129"/>
      <c r="G155" s="134"/>
      <c r="H155" s="135"/>
      <c r="I155" s="136"/>
      <c r="J155" s="137"/>
      <c r="K155" s="138"/>
      <c r="L155" s="139"/>
      <c r="M155" s="134"/>
      <c r="N155" s="140"/>
      <c r="O155" s="140"/>
      <c r="P155" s="140"/>
      <c r="Q155" s="140"/>
      <c r="R155" s="141" t="s">
        <v>912</v>
      </c>
      <c r="S155" s="142">
        <f>SUM(S153:S154)</f>
        <v>65350</v>
      </c>
    </row>
    <row r="156" spans="1:19" ht="15.75" x14ac:dyDescent="0.25">
      <c r="A156" s="130"/>
      <c r="B156" s="131"/>
      <c r="C156" s="132"/>
      <c r="D156" s="132"/>
      <c r="E156" s="133"/>
      <c r="F156" s="129"/>
      <c r="G156" s="134"/>
      <c r="H156" s="135"/>
      <c r="I156" s="136"/>
      <c r="J156" s="137"/>
      <c r="K156" s="138"/>
      <c r="L156" s="139"/>
      <c r="M156" s="134"/>
      <c r="N156" s="140"/>
      <c r="O156" s="140"/>
      <c r="P156" s="140"/>
      <c r="Q156" s="140"/>
      <c r="R156" s="141" t="s">
        <v>913</v>
      </c>
      <c r="S156" s="143"/>
    </row>
    <row r="157" spans="1:19" ht="15.75" x14ac:dyDescent="0.25">
      <c r="A157" s="144"/>
      <c r="B157" s="145"/>
      <c r="C157" s="145"/>
      <c r="D157" s="145"/>
      <c r="E157" s="145"/>
      <c r="F157" s="145"/>
      <c r="G157" s="134"/>
      <c r="H157" s="135"/>
      <c r="I157" s="136"/>
      <c r="J157" s="137"/>
      <c r="K157" s="138"/>
      <c r="L157" s="139"/>
      <c r="M157" s="134"/>
      <c r="N157" s="140"/>
      <c r="O157" s="140"/>
      <c r="P157" s="140"/>
      <c r="Q157" s="140"/>
      <c r="R157" s="141" t="s">
        <v>914</v>
      </c>
      <c r="S157" s="143">
        <f>S155</f>
        <v>65350</v>
      </c>
    </row>
    <row r="158" spans="1:19" ht="15.75" x14ac:dyDescent="0.25">
      <c r="A158" s="144"/>
      <c r="B158" s="145"/>
      <c r="C158" s="145"/>
      <c r="D158" s="145"/>
      <c r="E158" s="145"/>
      <c r="F158" s="145"/>
      <c r="G158" s="134"/>
      <c r="H158" s="135"/>
      <c r="I158" s="136"/>
      <c r="J158" s="137"/>
      <c r="K158" s="138"/>
      <c r="L158" s="139"/>
      <c r="M158" s="134"/>
      <c r="N158" s="140"/>
      <c r="O158" s="140"/>
      <c r="P158" s="140"/>
      <c r="Q158" s="140"/>
      <c r="R158" s="146" t="s">
        <v>915</v>
      </c>
      <c r="S158" s="147"/>
    </row>
    <row r="159" spans="1:19" ht="15.75" x14ac:dyDescent="0.25">
      <c r="A159" s="144"/>
      <c r="B159" s="145"/>
      <c r="C159" s="145"/>
      <c r="D159" s="145"/>
      <c r="E159" s="145"/>
      <c r="F159" s="145"/>
      <c r="G159" s="134"/>
      <c r="H159" s="135"/>
      <c r="I159" s="136"/>
      <c r="J159" s="137"/>
      <c r="K159" s="138"/>
      <c r="L159" s="139"/>
      <c r="M159" s="134"/>
      <c r="N159" s="140"/>
      <c r="O159" s="140"/>
      <c r="P159" s="140"/>
      <c r="Q159" s="140"/>
      <c r="R159" s="146" t="s">
        <v>916</v>
      </c>
      <c r="S159" s="148">
        <f>S157+S158</f>
        <v>65350</v>
      </c>
    </row>
    <row r="162" spans="1:19" ht="15.75" x14ac:dyDescent="0.25">
      <c r="A162" s="99" t="s">
        <v>873</v>
      </c>
      <c r="B162" s="100" t="s">
        <v>871</v>
      </c>
      <c r="C162" s="101" t="s">
        <v>3</v>
      </c>
      <c r="D162" s="101" t="s">
        <v>874</v>
      </c>
      <c r="E162" s="102" t="s">
        <v>875</v>
      </c>
      <c r="F162" s="103"/>
      <c r="G162" s="104" t="s">
        <v>876</v>
      </c>
      <c r="H162" s="105" t="s">
        <v>877</v>
      </c>
      <c r="I162" s="104" t="s">
        <v>878</v>
      </c>
      <c r="J162" s="104" t="s">
        <v>879</v>
      </c>
      <c r="K162" s="106" t="s">
        <v>880</v>
      </c>
      <c r="L162" s="107" t="s">
        <v>881</v>
      </c>
      <c r="M162" s="104" t="s">
        <v>882</v>
      </c>
      <c r="N162" s="104" t="s">
        <v>883</v>
      </c>
      <c r="O162" s="104" t="s">
        <v>941</v>
      </c>
      <c r="P162" s="108" t="s">
        <v>885</v>
      </c>
      <c r="Q162" s="109" t="s">
        <v>886</v>
      </c>
      <c r="R162" s="110" t="s">
        <v>887</v>
      </c>
      <c r="S162" s="111" t="s">
        <v>888</v>
      </c>
    </row>
    <row r="163" spans="1:19" ht="15.75" x14ac:dyDescent="0.25">
      <c r="A163" s="153" t="s">
        <v>240</v>
      </c>
      <c r="B163" s="113">
        <f>M163*VLOOKUP(A163,'[4]STOK MEI'!$B:$BB,3,FALSE)</f>
        <v>50</v>
      </c>
      <c r="C163" s="102">
        <f>D163/1.1</f>
        <v>700</v>
      </c>
      <c r="D163" s="102">
        <f>S163/B163</f>
        <v>770</v>
      </c>
      <c r="E163" s="102">
        <f t="shared" ref="E163" si="34">D163*1.2</f>
        <v>924</v>
      </c>
      <c r="F163" s="164"/>
      <c r="G163" s="114" t="s">
        <v>961</v>
      </c>
      <c r="H163" s="165">
        <v>44712</v>
      </c>
      <c r="I163" s="116" t="s">
        <v>195</v>
      </c>
      <c r="J163" s="114" t="str">
        <f>VLOOKUP(A163,'[4]STOK MEI'!$B:$BB,2,FALSE)</f>
        <v>Cefixime Kapsul 100 mg (5)</v>
      </c>
      <c r="K163" s="167" t="s">
        <v>962</v>
      </c>
      <c r="L163" s="168" t="s">
        <v>963</v>
      </c>
      <c r="M163" s="114">
        <v>1</v>
      </c>
      <c r="N163" s="114" t="s">
        <v>891</v>
      </c>
      <c r="O163" s="114" t="s">
        <v>944</v>
      </c>
      <c r="P163" s="120"/>
      <c r="Q163" s="119"/>
      <c r="R163" s="169">
        <v>38500</v>
      </c>
      <c r="S163" s="121">
        <f>R163*M163</f>
        <v>38500</v>
      </c>
    </row>
    <row r="164" spans="1:19" ht="15.75" x14ac:dyDescent="0.25">
      <c r="A164" s="130"/>
      <c r="B164" s="131"/>
      <c r="C164" s="132"/>
      <c r="D164" s="132"/>
      <c r="E164" s="133"/>
      <c r="F164" s="129"/>
      <c r="G164" s="134"/>
      <c r="H164" s="135"/>
      <c r="I164" s="136"/>
      <c r="J164" s="137"/>
      <c r="K164" s="138"/>
      <c r="L164" s="139"/>
      <c r="M164" s="134"/>
      <c r="N164" s="140"/>
      <c r="O164" s="140"/>
      <c r="P164" s="140"/>
      <c r="Q164" s="140"/>
      <c r="R164" s="141" t="s">
        <v>912</v>
      </c>
      <c r="S164" s="142">
        <f>SUM(S163:S163)</f>
        <v>38500</v>
      </c>
    </row>
    <row r="165" spans="1:19" ht="15.75" x14ac:dyDescent="0.25">
      <c r="A165" s="130"/>
      <c r="B165" s="131"/>
      <c r="C165" s="132"/>
      <c r="D165" s="132"/>
      <c r="E165" s="133"/>
      <c r="F165" s="129"/>
      <c r="G165" s="134"/>
      <c r="H165" s="135"/>
      <c r="I165" s="136"/>
      <c r="J165" s="137"/>
      <c r="K165" s="138"/>
      <c r="L165" s="139"/>
      <c r="M165" s="134"/>
      <c r="N165" s="140"/>
      <c r="O165" s="140"/>
      <c r="P165" s="140"/>
      <c r="Q165" s="140"/>
      <c r="R165" s="141" t="s">
        <v>913</v>
      </c>
      <c r="S165" s="143"/>
    </row>
    <row r="166" spans="1:19" ht="15.75" x14ac:dyDescent="0.25">
      <c r="A166" s="144"/>
      <c r="B166" s="145"/>
      <c r="C166" s="145"/>
      <c r="D166" s="145"/>
      <c r="E166" s="145"/>
      <c r="F166" s="145"/>
      <c r="G166" s="134"/>
      <c r="H166" s="135"/>
      <c r="I166" s="136"/>
      <c r="J166" s="137"/>
      <c r="K166" s="138"/>
      <c r="L166" s="139"/>
      <c r="M166" s="134"/>
      <c r="N166" s="140"/>
      <c r="O166" s="140"/>
      <c r="P166" s="140"/>
      <c r="Q166" s="140"/>
      <c r="R166" s="141" t="s">
        <v>914</v>
      </c>
      <c r="S166" s="143">
        <f>S164</f>
        <v>38500</v>
      </c>
    </row>
    <row r="167" spans="1:19" ht="15.75" x14ac:dyDescent="0.25">
      <c r="A167" s="144"/>
      <c r="B167" s="145"/>
      <c r="C167" s="145"/>
      <c r="D167" s="145"/>
      <c r="E167" s="145"/>
      <c r="F167" s="145"/>
      <c r="G167" s="134"/>
      <c r="H167" s="135"/>
      <c r="I167" s="136"/>
      <c r="J167" s="137"/>
      <c r="K167" s="138"/>
      <c r="L167" s="139"/>
      <c r="M167" s="134"/>
      <c r="N167" s="140"/>
      <c r="O167" s="140"/>
      <c r="P167" s="140"/>
      <c r="Q167" s="140"/>
      <c r="R167" s="146" t="s">
        <v>915</v>
      </c>
      <c r="S167" s="147"/>
    </row>
    <row r="168" spans="1:19" ht="15.75" x14ac:dyDescent="0.25">
      <c r="A168" s="144"/>
      <c r="B168" s="145"/>
      <c r="C168" s="145"/>
      <c r="D168" s="145"/>
      <c r="E168" s="145"/>
      <c r="F168" s="145"/>
      <c r="G168" s="134"/>
      <c r="H168" s="135"/>
      <c r="I168" s="136"/>
      <c r="J168" s="137"/>
      <c r="K168" s="138"/>
      <c r="L168" s="139"/>
      <c r="M168" s="134"/>
      <c r="N168" s="140"/>
      <c r="O168" s="140"/>
      <c r="P168" s="140"/>
      <c r="Q168" s="140"/>
      <c r="R168" s="146" t="s">
        <v>916</v>
      </c>
      <c r="S168" s="148">
        <f>S166+S167</f>
        <v>38500</v>
      </c>
    </row>
    <row r="171" spans="1:19" ht="15.75" x14ac:dyDescent="0.25">
      <c r="A171" s="145" t="s">
        <v>964</v>
      </c>
    </row>
    <row r="173" spans="1:19" ht="15.75" x14ac:dyDescent="0.25">
      <c r="A173" s="99" t="s">
        <v>873</v>
      </c>
      <c r="B173" s="100" t="s">
        <v>871</v>
      </c>
      <c r="C173" s="101" t="s">
        <v>3</v>
      </c>
      <c r="D173" s="101" t="s">
        <v>874</v>
      </c>
      <c r="E173" s="102" t="s">
        <v>875</v>
      </c>
      <c r="F173" s="103"/>
      <c r="G173" s="104" t="s">
        <v>876</v>
      </c>
      <c r="H173" s="105" t="s">
        <v>877</v>
      </c>
      <c r="I173" s="104" t="s">
        <v>878</v>
      </c>
      <c r="J173" s="104" t="s">
        <v>879</v>
      </c>
      <c r="K173" s="106" t="s">
        <v>880</v>
      </c>
      <c r="L173" s="107" t="s">
        <v>881</v>
      </c>
      <c r="M173" s="104" t="s">
        <v>882</v>
      </c>
      <c r="N173" s="104" t="s">
        <v>883</v>
      </c>
      <c r="O173" s="104"/>
      <c r="P173" s="108" t="s">
        <v>885</v>
      </c>
      <c r="Q173" s="109" t="s">
        <v>886</v>
      </c>
      <c r="R173" s="110" t="s">
        <v>887</v>
      </c>
      <c r="S173" s="111" t="s">
        <v>888</v>
      </c>
    </row>
    <row r="174" spans="1:19" ht="15.75" x14ac:dyDescent="0.25">
      <c r="A174" s="157" t="s">
        <v>94</v>
      </c>
      <c r="B174" s="113">
        <f>M174*VLOOKUP(A174,'[4]STOK MEI'!$B:$BB,3,FALSE)</f>
        <v>200</v>
      </c>
      <c r="C174" s="102">
        <f>S174/B174</f>
        <v>1550</v>
      </c>
      <c r="D174" s="102">
        <f>C174*1.1</f>
        <v>1705.0000000000002</v>
      </c>
      <c r="E174" s="102">
        <f t="shared" ref="E174" si="35">D174*1.2</f>
        <v>2046.0000000000002</v>
      </c>
      <c r="F174" s="103"/>
      <c r="G174" s="114" t="s">
        <v>965</v>
      </c>
      <c r="H174" s="115">
        <v>44693</v>
      </c>
      <c r="I174" s="116" t="s">
        <v>91</v>
      </c>
      <c r="J174" s="114" t="str">
        <f>VLOOKUP(A174,'[4]STOK MEI'!$B:$BB,2,FALSE)</f>
        <v>Analsik tablet (5)</v>
      </c>
      <c r="K174" s="117">
        <v>45292</v>
      </c>
      <c r="L174" s="118" t="s">
        <v>966</v>
      </c>
      <c r="M174" s="114">
        <v>2</v>
      </c>
      <c r="N174" s="114" t="s">
        <v>891</v>
      </c>
      <c r="O174" s="114"/>
      <c r="P174" s="93">
        <v>155000</v>
      </c>
      <c r="Q174" s="119"/>
      <c r="R174" s="120"/>
      <c r="S174" s="150">
        <f>(M174*P174)-((M174*P174))*Q174/100</f>
        <v>310000</v>
      </c>
    </row>
    <row r="175" spans="1:19" ht="15.75" x14ac:dyDescent="0.25">
      <c r="A175" s="130"/>
      <c r="B175" s="131"/>
      <c r="C175" s="132"/>
      <c r="D175" s="132"/>
      <c r="E175" s="133"/>
      <c r="F175" s="129"/>
      <c r="G175" s="134"/>
      <c r="H175" s="135"/>
      <c r="I175" s="136"/>
      <c r="J175" s="137"/>
      <c r="K175" s="138"/>
      <c r="L175" s="139"/>
      <c r="M175" s="134"/>
      <c r="N175" s="140"/>
      <c r="O175" s="140"/>
      <c r="P175" s="140"/>
      <c r="Q175" s="140"/>
      <c r="R175" s="141" t="s">
        <v>912</v>
      </c>
      <c r="S175" s="142">
        <f>SUM(S174:S174)</f>
        <v>310000</v>
      </c>
    </row>
    <row r="176" spans="1:19" ht="15.75" x14ac:dyDescent="0.25">
      <c r="A176" s="130"/>
      <c r="B176" s="131"/>
      <c r="C176" s="132"/>
      <c r="D176" s="132"/>
      <c r="E176" s="133"/>
      <c r="F176" s="129"/>
      <c r="G176" s="134"/>
      <c r="H176" s="135"/>
      <c r="I176" s="136"/>
      <c r="J176" s="137"/>
      <c r="K176" s="138"/>
      <c r="L176" s="139"/>
      <c r="M176" s="134"/>
      <c r="N176" s="140"/>
      <c r="O176" s="140"/>
      <c r="P176" s="140"/>
      <c r="Q176" s="140"/>
      <c r="R176" s="141" t="s">
        <v>913</v>
      </c>
      <c r="S176" s="143"/>
    </row>
    <row r="177" spans="1:19" ht="15.75" x14ac:dyDescent="0.25">
      <c r="A177" s="144"/>
      <c r="B177" s="145"/>
      <c r="C177" s="145"/>
      <c r="D177" s="145"/>
      <c r="E177" s="145"/>
      <c r="F177" s="145"/>
      <c r="G177" s="134"/>
      <c r="H177" s="135"/>
      <c r="I177" s="136"/>
      <c r="J177" s="137"/>
      <c r="K177" s="138"/>
      <c r="L177" s="139"/>
      <c r="M177" s="134"/>
      <c r="N177" s="140"/>
      <c r="O177" s="140"/>
      <c r="P177" s="140"/>
      <c r="Q177" s="140"/>
      <c r="R177" s="141" t="s">
        <v>914</v>
      </c>
      <c r="S177" s="143">
        <f>S175</f>
        <v>310000</v>
      </c>
    </row>
    <row r="178" spans="1:19" ht="15.75" x14ac:dyDescent="0.25">
      <c r="A178" s="144"/>
      <c r="B178" s="145"/>
      <c r="C178" s="145"/>
      <c r="D178" s="145"/>
      <c r="E178" s="145"/>
      <c r="F178" s="145"/>
      <c r="G178" s="134"/>
      <c r="H178" s="135"/>
      <c r="I178" s="136"/>
      <c r="J178" s="137"/>
      <c r="K178" s="138"/>
      <c r="L178" s="139"/>
      <c r="M178" s="134"/>
      <c r="N178" s="140"/>
      <c r="O178" s="140"/>
      <c r="P178" s="140"/>
      <c r="Q178" s="140"/>
      <c r="R178" s="146" t="s">
        <v>915</v>
      </c>
      <c r="S178" s="147">
        <v>34100</v>
      </c>
    </row>
    <row r="179" spans="1:19" ht="15.75" x14ac:dyDescent="0.25">
      <c r="A179" s="144"/>
      <c r="B179" s="145"/>
      <c r="C179" s="145"/>
      <c r="D179" s="145"/>
      <c r="E179" s="145"/>
      <c r="F179" s="145"/>
      <c r="G179" s="134"/>
      <c r="H179" s="135"/>
      <c r="I179" s="136"/>
      <c r="J179" s="137"/>
      <c r="K179" s="138"/>
      <c r="L179" s="139"/>
      <c r="M179" s="134"/>
      <c r="N179" s="140"/>
      <c r="O179" s="140"/>
      <c r="P179" s="140"/>
      <c r="Q179" s="140"/>
      <c r="R179" s="146" t="s">
        <v>916</v>
      </c>
      <c r="S179" s="148">
        <f>S177+S178</f>
        <v>344100</v>
      </c>
    </row>
    <row r="182" spans="1:19" ht="15.75" x14ac:dyDescent="0.25">
      <c r="A182" s="99" t="s">
        <v>873</v>
      </c>
      <c r="B182" s="100" t="s">
        <v>871</v>
      </c>
      <c r="C182" s="101" t="s">
        <v>3</v>
      </c>
      <c r="D182" s="101" t="s">
        <v>874</v>
      </c>
      <c r="E182" s="102" t="s">
        <v>875</v>
      </c>
      <c r="F182" s="103"/>
      <c r="G182" s="104" t="s">
        <v>876</v>
      </c>
      <c r="H182" s="105" t="s">
        <v>877</v>
      </c>
      <c r="I182" s="104" t="s">
        <v>878</v>
      </c>
      <c r="J182" s="104" t="s">
        <v>879</v>
      </c>
      <c r="K182" s="106" t="s">
        <v>880</v>
      </c>
      <c r="L182" s="107" t="s">
        <v>881</v>
      </c>
      <c r="M182" s="104" t="s">
        <v>882</v>
      </c>
      <c r="N182" s="104" t="s">
        <v>883</v>
      </c>
      <c r="O182" s="104"/>
      <c r="P182" s="108" t="s">
        <v>885</v>
      </c>
      <c r="Q182" s="109" t="s">
        <v>886</v>
      </c>
      <c r="R182" s="110" t="s">
        <v>887</v>
      </c>
      <c r="S182" s="111" t="s">
        <v>888</v>
      </c>
    </row>
    <row r="183" spans="1:19" ht="15.75" x14ac:dyDescent="0.25">
      <c r="A183" s="153" t="s">
        <v>330</v>
      </c>
      <c r="B183" s="113">
        <f>M183*VLOOKUP(A183,'[4]STOK MEI'!$B:$BB,3,FALSE)</f>
        <v>200</v>
      </c>
      <c r="C183" s="102">
        <f>S183/B183</f>
        <v>1360</v>
      </c>
      <c r="D183" s="102">
        <f>C183*1.1</f>
        <v>1496.0000000000002</v>
      </c>
      <c r="E183" s="102">
        <f t="shared" ref="E183" si="36">D183*1.2</f>
        <v>1795.2000000000003</v>
      </c>
      <c r="F183" s="103"/>
      <c r="G183" s="114" t="s">
        <v>967</v>
      </c>
      <c r="H183" s="115">
        <v>44693</v>
      </c>
      <c r="I183" s="116" t="s">
        <v>918</v>
      </c>
      <c r="J183" s="114" t="str">
        <f>VLOOKUP(A183,'[4]STOK MEI'!$B:$BB,2,FALSE)</f>
        <v>Crofed Tablet (11)</v>
      </c>
      <c r="K183" s="117">
        <v>45748</v>
      </c>
      <c r="L183" s="118" t="s">
        <v>968</v>
      </c>
      <c r="M183" s="114">
        <v>2</v>
      </c>
      <c r="N183" s="114" t="s">
        <v>891</v>
      </c>
      <c r="O183" s="114"/>
      <c r="P183" s="93">
        <v>136000</v>
      </c>
      <c r="Q183" s="119"/>
      <c r="R183" s="120"/>
      <c r="S183" s="150">
        <f>(M183*P183)-((M183*P183))*Q183/100</f>
        <v>272000</v>
      </c>
    </row>
    <row r="184" spans="1:19" ht="15.75" x14ac:dyDescent="0.25">
      <c r="A184" s="130"/>
      <c r="B184" s="131"/>
      <c r="C184" s="132"/>
      <c r="D184" s="132"/>
      <c r="E184" s="133"/>
      <c r="F184" s="129"/>
      <c r="G184" s="134"/>
      <c r="H184" s="135"/>
      <c r="I184" s="136"/>
      <c r="J184" s="137"/>
      <c r="K184" s="138"/>
      <c r="L184" s="139"/>
      <c r="M184" s="134"/>
      <c r="N184" s="140"/>
      <c r="O184" s="140"/>
      <c r="P184" s="140"/>
      <c r="Q184" s="140"/>
      <c r="R184" s="141" t="s">
        <v>912</v>
      </c>
      <c r="S184" s="142">
        <f>SUM(S183:S183)</f>
        <v>272000</v>
      </c>
    </row>
    <row r="185" spans="1:19" ht="15.75" x14ac:dyDescent="0.25">
      <c r="A185" s="130"/>
      <c r="B185" s="131"/>
      <c r="C185" s="132"/>
      <c r="D185" s="132"/>
      <c r="E185" s="133"/>
      <c r="F185" s="129"/>
      <c r="G185" s="134"/>
      <c r="H185" s="135"/>
      <c r="I185" s="136"/>
      <c r="J185" s="137"/>
      <c r="K185" s="138"/>
      <c r="L185" s="139"/>
      <c r="M185" s="134"/>
      <c r="N185" s="140"/>
      <c r="O185" s="140"/>
      <c r="P185" s="140"/>
      <c r="Q185" s="140"/>
      <c r="R185" s="141" t="s">
        <v>913</v>
      </c>
      <c r="S185" s="143"/>
    </row>
    <row r="186" spans="1:19" ht="15.75" x14ac:dyDescent="0.25">
      <c r="A186" s="144"/>
      <c r="B186" s="145"/>
      <c r="C186" s="145"/>
      <c r="D186" s="145"/>
      <c r="E186" s="145"/>
      <c r="F186" s="145"/>
      <c r="G186" s="134"/>
      <c r="H186" s="135"/>
      <c r="I186" s="136"/>
      <c r="J186" s="137"/>
      <c r="K186" s="138"/>
      <c r="L186" s="139"/>
      <c r="M186" s="134"/>
      <c r="N186" s="140"/>
      <c r="O186" s="140"/>
      <c r="P186" s="140"/>
      <c r="Q186" s="140"/>
      <c r="R186" s="141" t="s">
        <v>914</v>
      </c>
      <c r="S186" s="143">
        <f>S184</f>
        <v>272000</v>
      </c>
    </row>
    <row r="187" spans="1:19" ht="15.75" x14ac:dyDescent="0.25">
      <c r="A187" s="144"/>
      <c r="B187" s="145"/>
      <c r="C187" s="145"/>
      <c r="D187" s="145"/>
      <c r="E187" s="145"/>
      <c r="F187" s="145"/>
      <c r="G187" s="134"/>
      <c r="H187" s="135"/>
      <c r="I187" s="136"/>
      <c r="J187" s="137"/>
      <c r="K187" s="138"/>
      <c r="L187" s="139"/>
      <c r="M187" s="134"/>
      <c r="N187" s="140"/>
      <c r="O187" s="140"/>
      <c r="P187" s="140"/>
      <c r="Q187" s="140"/>
      <c r="R187" s="146" t="s">
        <v>915</v>
      </c>
      <c r="S187" s="147">
        <v>29920</v>
      </c>
    </row>
    <row r="188" spans="1:19" ht="15.75" x14ac:dyDescent="0.25">
      <c r="A188" s="144"/>
      <c r="B188" s="145"/>
      <c r="C188" s="145"/>
      <c r="D188" s="145"/>
      <c r="E188" s="145"/>
      <c r="F188" s="145"/>
      <c r="G188" s="134"/>
      <c r="H188" s="135"/>
      <c r="I188" s="136"/>
      <c r="J188" s="137"/>
      <c r="K188" s="138"/>
      <c r="L188" s="139"/>
      <c r="M188" s="134"/>
      <c r="N188" s="140"/>
      <c r="O188" s="140"/>
      <c r="P188" s="140"/>
      <c r="Q188" s="140"/>
      <c r="R188" s="146" t="s">
        <v>916</v>
      </c>
      <c r="S188" s="148">
        <f>S186+S187</f>
        <v>301920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PENJ. OBAT</vt:lpstr>
      <vt:lpstr>DATA RESEP</vt:lpstr>
      <vt:lpstr>DATA MASTER OBAT</vt:lpstr>
      <vt:lpstr>DATA PEMB. OBAT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Pegawai</dc:creator>
  <cp:lastModifiedBy>User</cp:lastModifiedBy>
  <dcterms:created xsi:type="dcterms:W3CDTF">2022-06-02T05:52:50Z</dcterms:created>
  <dcterms:modified xsi:type="dcterms:W3CDTF">2022-06-03T04:11:21Z</dcterms:modified>
</cp:coreProperties>
</file>