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Data Obat Untuk Mahasiswa\Klinik Utma Apotek BMG ITB\"/>
    </mc:Choice>
  </mc:AlternateContent>
  <xr:revisionPtr revIDLastSave="0" documentId="8_{06C1B182-F9C1-4783-A88B-9517C1C64B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8" i="1" s="1"/>
  <c r="F10" i="1"/>
  <c r="F19" i="1" s="1"/>
  <c r="F11" i="1"/>
  <c r="F20" i="1" s="1"/>
  <c r="F12" i="1"/>
  <c r="F21" i="1" s="1"/>
  <c r="F13" i="1"/>
  <c r="F22" i="1" s="1"/>
  <c r="F83" i="1" l="1"/>
  <c r="F92" i="1" s="1"/>
  <c r="F73" i="1"/>
  <c r="F35" i="1"/>
  <c r="F25" i="1"/>
  <c r="F39" i="1"/>
  <c r="F87" i="1"/>
  <c r="F96" i="1" s="1"/>
  <c r="F77" i="1"/>
  <c r="F29" i="1"/>
  <c r="F38" i="1"/>
  <c r="F28" i="1"/>
  <c r="F86" i="1"/>
  <c r="F95" i="1" s="1"/>
  <c r="F76" i="1"/>
  <c r="F27" i="1"/>
  <c r="F85" i="1"/>
  <c r="F94" i="1" s="1"/>
  <c r="F75" i="1"/>
  <c r="F37" i="1"/>
  <c r="F26" i="1"/>
  <c r="F84" i="1"/>
  <c r="F93" i="1" s="1"/>
  <c r="F74" i="1"/>
  <c r="F36" i="1"/>
  <c r="H4" i="1"/>
  <c r="H5" i="1"/>
  <c r="H6" i="1"/>
  <c r="H7" i="1"/>
  <c r="H8" i="1"/>
  <c r="H15" i="1"/>
  <c r="H16" i="1"/>
  <c r="H17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108" i="1"/>
  <c r="H104" i="1"/>
  <c r="H96" i="1"/>
  <c r="H89" i="1"/>
  <c r="H90" i="1"/>
  <c r="H91" i="1"/>
  <c r="H87" i="1"/>
  <c r="H83" i="1"/>
  <c r="H77" i="1"/>
  <c r="H39" i="1"/>
  <c r="H31" i="1"/>
  <c r="H32" i="1"/>
  <c r="H33" i="1"/>
  <c r="H34" i="1"/>
  <c r="H24" i="1"/>
  <c r="H25" i="1" s="1"/>
  <c r="H27" i="1" s="1"/>
  <c r="H28" i="1" s="1"/>
  <c r="H11" i="1"/>
  <c r="H12" i="1"/>
  <c r="H92" i="1" l="1"/>
  <c r="H18" i="1"/>
  <c r="H20" i="1" s="1"/>
  <c r="H21" i="1" s="1"/>
  <c r="H22" i="1" s="1"/>
  <c r="H73" i="1"/>
  <c r="H35" i="1"/>
  <c r="H13" i="1"/>
  <c r="H29" i="1"/>
  <c r="H9" i="1"/>
</calcChain>
</file>

<file path=xl/sharedStrings.xml><?xml version="1.0" encoding="utf-8"?>
<sst xmlns="http://schemas.openxmlformats.org/spreadsheetml/2006/main" count="312" uniqueCount="85">
  <si>
    <t>TGL TRANSAKSI</t>
  </si>
  <si>
    <t>KODE OBAT</t>
  </si>
  <si>
    <t>KODE PBF</t>
  </si>
  <si>
    <t>STATUS PEMBELIAN</t>
  </si>
  <si>
    <t>LEAD TIME</t>
  </si>
  <si>
    <t>JUMLAH</t>
  </si>
  <si>
    <t>TOTAL HARGA</t>
  </si>
  <si>
    <t>METODE PEMBAYARAN</t>
  </si>
  <si>
    <t>SRBXS1</t>
  </si>
  <si>
    <t>LTRSX1</t>
  </si>
  <si>
    <t>PHRMS1</t>
  </si>
  <si>
    <t>VTLNS3</t>
  </si>
  <si>
    <t>ANTMS12</t>
  </si>
  <si>
    <t>TOTAL</t>
  </si>
  <si>
    <t>Transfer BANK</t>
  </si>
  <si>
    <t>PT. Anugrah Argon Medica</t>
  </si>
  <si>
    <t>GLVMS14</t>
  </si>
  <si>
    <t>GLVMS2</t>
  </si>
  <si>
    <t>ACRBS14</t>
  </si>
  <si>
    <t>15 Hari</t>
  </si>
  <si>
    <t>Jumlah</t>
  </si>
  <si>
    <t>potongan</t>
  </si>
  <si>
    <t>DPP</t>
  </si>
  <si>
    <t>PPN</t>
  </si>
  <si>
    <t>PT. Coronet Crown</t>
  </si>
  <si>
    <t>PT. Combi Putra</t>
  </si>
  <si>
    <t>CRVTS12</t>
  </si>
  <si>
    <t>ZINCS1</t>
  </si>
  <si>
    <t>BCMPS22</t>
  </si>
  <si>
    <t>B1IPS12</t>
  </si>
  <si>
    <t>NTRMS12</t>
  </si>
  <si>
    <t>ATRVS14</t>
  </si>
  <si>
    <t>BSCPS12</t>
  </si>
  <si>
    <t>GLMPS13</t>
  </si>
  <si>
    <t>IMBSS23</t>
  </si>
  <si>
    <t>LSRTS17</t>
  </si>
  <si>
    <t>TLKNL42</t>
  </si>
  <si>
    <t>TLKNL22</t>
  </si>
  <si>
    <t>AMLDS13</t>
  </si>
  <si>
    <t>AMLDS23</t>
  </si>
  <si>
    <t>CPTPS33</t>
  </si>
  <si>
    <t>FRSMS13</t>
  </si>
  <si>
    <t>MDTJB22</t>
  </si>
  <si>
    <t>MDTJB32</t>
  </si>
  <si>
    <t>BDRXS4</t>
  </si>
  <si>
    <t>BDRXS42</t>
  </si>
  <si>
    <t>BGSCS1</t>
  </si>
  <si>
    <t>LBIOS13</t>
  </si>
  <si>
    <t>LBIOS14</t>
  </si>
  <si>
    <t>BTSNX15</t>
  </si>
  <si>
    <t>BFCMX12</t>
  </si>
  <si>
    <t>MMTSX1</t>
  </si>
  <si>
    <t>MMTSX12</t>
  </si>
  <si>
    <t>FRSHX14</t>
  </si>
  <si>
    <t>SFCRX13</t>
  </si>
  <si>
    <t>LANGX22</t>
  </si>
  <si>
    <t>KRNTB12</t>
  </si>
  <si>
    <t>HFGRL3</t>
  </si>
  <si>
    <t>HFGRL13</t>
  </si>
  <si>
    <t>HFGRL22</t>
  </si>
  <si>
    <t>HFGRL23</t>
  </si>
  <si>
    <t>PRCTS13</t>
  </si>
  <si>
    <t>MTFRS24</t>
  </si>
  <si>
    <t>ESPRX1</t>
  </si>
  <si>
    <t>CTRZS14</t>
  </si>
  <si>
    <t>SNGBS12</t>
  </si>
  <si>
    <t>PRBNM32</t>
  </si>
  <si>
    <t>HNSPM1</t>
  </si>
  <si>
    <t>HNSPM4</t>
  </si>
  <si>
    <t>FRSHM1</t>
  </si>
  <si>
    <t>DLCLS1</t>
  </si>
  <si>
    <t>BVSNS1</t>
  </si>
  <si>
    <t>LANGX12</t>
  </si>
  <si>
    <t>KNLGX1</t>
  </si>
  <si>
    <t>HINCX3</t>
  </si>
  <si>
    <t>DRMTX1</t>
  </si>
  <si>
    <t>PT. Kudamas JMS</t>
  </si>
  <si>
    <t>PT. Singgasana Witra S</t>
  </si>
  <si>
    <t>BOX</t>
  </si>
  <si>
    <t>BOTOL</t>
  </si>
  <si>
    <t>STRIP</t>
  </si>
  <si>
    <t>PACK</t>
  </si>
  <si>
    <t>TUBE</t>
  </si>
  <si>
    <t>DATA PEMBELIAN OBAT BULAN MEI AP. BUMI MEDIKA GANESA TAHUN 2022</t>
  </si>
  <si>
    <t>Kredit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</si>
</sst>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4" fontId="7" fillId="0" borderId="1" xfId="2" quotePrefix="1" applyNumberFormat="1" applyFont="1" applyFill="1" applyBorder="1" applyAlignment="1">
      <alignment horizontal="center"/>
    </xf>
    <xf numFmtId="0" fontId="8" fillId="0" borderId="1" xfId="2" applyFont="1" applyFill="1" applyBorder="1" applyAlignment="1">
      <alignment horizontal="left" indent="1"/>
    </xf>
    <xf numFmtId="42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2" fontId="7" fillId="0" borderId="1" xfId="1" applyNumberFormat="1" applyFont="1" applyFill="1" applyBorder="1" applyAlignment="1">
      <alignment horizontal="center"/>
    </xf>
    <xf numFmtId="42" fontId="7" fillId="0" borderId="2" xfId="2" applyNumberFormat="1" applyFont="1" applyFill="1" applyBorder="1" applyAlignment="1">
      <alignment horizontal="right" indent="1"/>
    </xf>
    <xf numFmtId="42" fontId="10" fillId="0" borderId="2" xfId="2" applyNumberFormat="1" applyFont="1" applyFill="1" applyBorder="1" applyAlignment="1">
      <alignment horizontal="right" indent="1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7" fillId="3" borderId="3" xfId="0" applyFont="1" applyFill="1" applyBorder="1"/>
    <xf numFmtId="42" fontId="8" fillId="3" borderId="1" xfId="0" applyNumberFormat="1" applyFont="1" applyFill="1" applyBorder="1"/>
    <xf numFmtId="0" fontId="8" fillId="3" borderId="3" xfId="0" applyFont="1" applyFill="1" applyBorder="1"/>
    <xf numFmtId="42" fontId="7" fillId="3" borderId="1" xfId="0" applyNumberFormat="1" applyFont="1" applyFill="1" applyBorder="1"/>
    <xf numFmtId="0" fontId="8" fillId="3" borderId="1" xfId="0" applyFont="1" applyFill="1" applyBorder="1"/>
    <xf numFmtId="0" fontId="4" fillId="0" borderId="3" xfId="2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/>
    <xf numFmtId="0" fontId="8" fillId="4" borderId="0" xfId="0" applyFont="1" applyFill="1" applyBorder="1"/>
    <xf numFmtId="42" fontId="8" fillId="4" borderId="1" xfId="0" applyNumberFormat="1" applyFont="1" applyFill="1" applyBorder="1"/>
    <xf numFmtId="0" fontId="7" fillId="4" borderId="1" xfId="0" applyFont="1" applyFill="1" applyBorder="1" applyAlignment="1">
      <alignment horizontal="center"/>
    </xf>
    <xf numFmtId="42" fontId="5" fillId="4" borderId="2" xfId="2" applyNumberFormat="1" applyFont="1" applyFill="1" applyBorder="1" applyAlignment="1">
      <alignment horizontal="right" indent="1"/>
    </xf>
    <xf numFmtId="42" fontId="8" fillId="4" borderId="2" xfId="2" applyNumberFormat="1" applyFont="1" applyFill="1" applyBorder="1" applyAlignment="1">
      <alignment horizontal="right" indent="1"/>
    </xf>
    <xf numFmtId="42" fontId="8" fillId="4" borderId="4" xfId="0" applyNumberFormat="1" applyFont="1" applyFill="1" applyBorder="1"/>
    <xf numFmtId="0" fontId="7" fillId="4" borderId="4" xfId="0" applyFont="1" applyFill="1" applyBorder="1" applyAlignment="1">
      <alignment horizontal="center"/>
    </xf>
    <xf numFmtId="42" fontId="11" fillId="6" borderId="1" xfId="0" applyNumberFormat="1" applyFont="1" applyFill="1" applyBorder="1"/>
    <xf numFmtId="0" fontId="4" fillId="0" borderId="1" xfId="2" applyFont="1" applyFill="1" applyBorder="1" applyAlignment="1">
      <alignment horizontal="left" indent="1"/>
    </xf>
    <xf numFmtId="0" fontId="7" fillId="4" borderId="0" xfId="0" applyFont="1" applyFill="1" applyAlignment="1">
      <alignment horizontal="center"/>
    </xf>
    <xf numFmtId="0" fontId="7" fillId="4" borderId="0" xfId="0" applyFont="1" applyFill="1"/>
    <xf numFmtId="0" fontId="8" fillId="4" borderId="0" xfId="2" applyFont="1" applyFill="1" applyBorder="1" applyAlignment="1">
      <alignment horizontal="left" indent="1"/>
    </xf>
    <xf numFmtId="42" fontId="7" fillId="4" borderId="1" xfId="0" applyNumberFormat="1" applyFont="1" applyFill="1" applyBorder="1"/>
    <xf numFmtId="0" fontId="12" fillId="0" borderId="0" xfId="0" applyFont="1"/>
    <xf numFmtId="0" fontId="12" fillId="0" borderId="0" xfId="0" applyFont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2" xfId="2" applyFont="1" applyFill="1" applyBorder="1" applyAlignment="1">
      <alignment horizontal="center"/>
    </xf>
    <xf numFmtId="0" fontId="8" fillId="4" borderId="3" xfId="2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4" fillId="0" borderId="1" xfId="3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Normal 2 3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OneDrive\Documents\2022-%20Penerimaan%20Obat%20BMG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Jan"/>
      <sheetName val="Feb"/>
      <sheetName val="Mar"/>
      <sheetName val="Apr"/>
      <sheetName val="Mei"/>
      <sheetName val="Des"/>
    </sheetNames>
    <sheetDataSet>
      <sheetData sheetId="0"/>
      <sheetData sheetId="1"/>
      <sheetData sheetId="2"/>
      <sheetData sheetId="3"/>
      <sheetData sheetId="4"/>
      <sheetData sheetId="5">
        <row r="6">
          <cell r="T6">
            <v>59220</v>
          </cell>
        </row>
        <row r="7">
          <cell r="T7">
            <v>60750</v>
          </cell>
        </row>
        <row r="8">
          <cell r="T8">
            <v>200682</v>
          </cell>
        </row>
        <row r="9">
          <cell r="T9">
            <v>251550</v>
          </cell>
        </row>
        <row r="10">
          <cell r="T10">
            <v>34200</v>
          </cell>
        </row>
        <row r="13">
          <cell r="T13">
            <v>606402</v>
          </cell>
        </row>
        <row r="14">
          <cell r="T14">
            <v>66704.22</v>
          </cell>
        </row>
        <row r="17">
          <cell r="T17">
            <v>863770.39999999991</v>
          </cell>
        </row>
        <row r="18">
          <cell r="T18">
            <v>4318852</v>
          </cell>
        </row>
        <row r="19">
          <cell r="T19">
            <v>695200</v>
          </cell>
        </row>
        <row r="26">
          <cell r="T26">
            <v>152000</v>
          </cell>
        </row>
        <row r="33">
          <cell r="T33">
            <v>10595</v>
          </cell>
        </row>
        <row r="34">
          <cell r="T34">
            <v>50455</v>
          </cell>
        </row>
        <row r="35">
          <cell r="T35">
            <v>40443</v>
          </cell>
        </row>
        <row r="36">
          <cell r="T36">
            <v>499500</v>
          </cell>
        </row>
        <row r="43">
          <cell r="T43">
            <v>54750</v>
          </cell>
        </row>
        <row r="44">
          <cell r="T44">
            <v>387660</v>
          </cell>
        </row>
        <row r="45">
          <cell r="T45">
            <v>28860</v>
          </cell>
        </row>
        <row r="46">
          <cell r="T46">
            <v>50450</v>
          </cell>
        </row>
        <row r="47">
          <cell r="T47">
            <v>50450</v>
          </cell>
        </row>
        <row r="48">
          <cell r="T48">
            <v>60545</v>
          </cell>
        </row>
        <row r="49">
          <cell r="T49">
            <v>611508</v>
          </cell>
        </row>
        <row r="50">
          <cell r="T50">
            <v>346685</v>
          </cell>
        </row>
        <row r="51">
          <cell r="T51">
            <v>22750</v>
          </cell>
        </row>
        <row r="52">
          <cell r="T52">
            <v>702327</v>
          </cell>
        </row>
        <row r="53">
          <cell r="T53">
            <v>555000</v>
          </cell>
        </row>
        <row r="54">
          <cell r="T54">
            <v>12260</v>
          </cell>
        </row>
        <row r="55">
          <cell r="T55">
            <v>36933</v>
          </cell>
        </row>
        <row r="56">
          <cell r="T56">
            <v>21650</v>
          </cell>
        </row>
        <row r="57">
          <cell r="T57">
            <v>205500</v>
          </cell>
        </row>
        <row r="58">
          <cell r="T58">
            <v>133200</v>
          </cell>
        </row>
        <row r="59">
          <cell r="T59">
            <v>32000</v>
          </cell>
        </row>
        <row r="60">
          <cell r="T60">
            <v>68415</v>
          </cell>
        </row>
        <row r="61">
          <cell r="T61">
            <v>51161</v>
          </cell>
        </row>
        <row r="62">
          <cell r="T62">
            <v>48033</v>
          </cell>
        </row>
        <row r="63">
          <cell r="T63">
            <v>48033</v>
          </cell>
        </row>
        <row r="64">
          <cell r="T64">
            <v>174068</v>
          </cell>
        </row>
        <row r="65">
          <cell r="T65">
            <v>258075</v>
          </cell>
        </row>
        <row r="66">
          <cell r="T66">
            <v>258075</v>
          </cell>
        </row>
        <row r="67">
          <cell r="T67">
            <v>47700</v>
          </cell>
        </row>
        <row r="68">
          <cell r="T68">
            <v>78709</v>
          </cell>
        </row>
        <row r="69">
          <cell r="T69">
            <v>48400</v>
          </cell>
        </row>
        <row r="70">
          <cell r="T70">
            <v>24200</v>
          </cell>
        </row>
        <row r="71">
          <cell r="T71">
            <v>63516</v>
          </cell>
        </row>
        <row r="72">
          <cell r="T72">
            <v>171041</v>
          </cell>
        </row>
        <row r="73">
          <cell r="T73">
            <v>230577</v>
          </cell>
        </row>
        <row r="74">
          <cell r="T74">
            <v>100909</v>
          </cell>
        </row>
        <row r="91">
          <cell r="T91">
            <v>83750</v>
          </cell>
        </row>
        <row r="92">
          <cell r="T92">
            <v>200000</v>
          </cell>
        </row>
        <row r="93">
          <cell r="T93">
            <v>289064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"/>
  <sheetViews>
    <sheetView tabSelected="1" zoomScale="120" zoomScaleNormal="120" workbookViewId="0">
      <selection activeCell="L11" sqref="L11"/>
    </sheetView>
  </sheetViews>
  <sheetFormatPr defaultRowHeight="15" x14ac:dyDescent="0.25"/>
  <cols>
    <col min="1" max="1" width="15" customWidth="1"/>
    <col min="2" max="2" width="12.42578125" style="1" customWidth="1"/>
    <col min="3" max="3" width="24.140625" customWidth="1"/>
    <col min="4" max="4" width="18.7109375" style="1" customWidth="1"/>
    <col min="5" max="5" width="11.140625" style="1" customWidth="1"/>
    <col min="6" max="6" width="5.85546875" customWidth="1"/>
    <col min="7" max="7" width="6.5703125" customWidth="1"/>
    <col min="8" max="8" width="15.140625" customWidth="1"/>
    <col min="9" max="9" width="21.140625" style="1" customWidth="1"/>
  </cols>
  <sheetData>
    <row r="1" spans="1:12" ht="15.75" x14ac:dyDescent="0.25">
      <c r="A1" s="37" t="s">
        <v>83</v>
      </c>
      <c r="B1" s="38"/>
      <c r="C1" s="37"/>
      <c r="D1" s="38"/>
      <c r="E1" s="38"/>
      <c r="F1" s="37"/>
      <c r="G1" s="37"/>
      <c r="H1" s="37"/>
      <c r="I1" s="38"/>
    </row>
    <row r="2" spans="1:12" ht="15.75" x14ac:dyDescent="0.25">
      <c r="A2" s="37"/>
      <c r="B2" s="38"/>
      <c r="C2" s="37"/>
      <c r="D2" s="38"/>
      <c r="E2" s="38"/>
      <c r="F2" s="37"/>
      <c r="G2" s="37"/>
      <c r="H2" s="37"/>
      <c r="I2" s="38"/>
    </row>
    <row r="3" spans="1:12" ht="30.75" customHeight="1" x14ac:dyDescent="0.25">
      <c r="A3" s="21" t="s">
        <v>0</v>
      </c>
      <c r="B3" s="21" t="s">
        <v>1</v>
      </c>
      <c r="C3" s="21" t="s">
        <v>2</v>
      </c>
      <c r="D3" s="21" t="s">
        <v>3</v>
      </c>
      <c r="E3" s="21" t="s">
        <v>4</v>
      </c>
      <c r="F3" s="46" t="s">
        <v>5</v>
      </c>
      <c r="G3" s="47"/>
      <c r="H3" s="21" t="s">
        <v>6</v>
      </c>
      <c r="I3" s="21" t="s">
        <v>7</v>
      </c>
    </row>
    <row r="4" spans="1:12" x14ac:dyDescent="0.25">
      <c r="A4" s="3">
        <v>44693</v>
      </c>
      <c r="B4" s="48" t="s">
        <v>8</v>
      </c>
      <c r="C4" s="4" t="s">
        <v>25</v>
      </c>
      <c r="D4" s="6" t="s">
        <v>84</v>
      </c>
      <c r="E4" s="6" t="s">
        <v>19</v>
      </c>
      <c r="F4" s="20">
        <v>1</v>
      </c>
      <c r="G4" s="32" t="s">
        <v>78</v>
      </c>
      <c r="H4" s="5">
        <f>[1]Mei!T6</f>
        <v>59220</v>
      </c>
      <c r="I4" s="6"/>
    </row>
    <row r="5" spans="1:12" x14ac:dyDescent="0.25">
      <c r="A5" s="6"/>
      <c r="B5" s="49" t="s">
        <v>9</v>
      </c>
      <c r="C5" s="4" t="s">
        <v>25</v>
      </c>
      <c r="D5" s="6" t="s">
        <v>84</v>
      </c>
      <c r="E5" s="6" t="s">
        <v>19</v>
      </c>
      <c r="F5" s="20">
        <v>3</v>
      </c>
      <c r="G5" s="32" t="s">
        <v>79</v>
      </c>
      <c r="H5" s="5">
        <f>[1]Mei!T7</f>
        <v>60750</v>
      </c>
      <c r="I5" s="6"/>
    </row>
    <row r="6" spans="1:12" x14ac:dyDescent="0.25">
      <c r="A6" s="6"/>
      <c r="B6" s="48" t="s">
        <v>10</v>
      </c>
      <c r="C6" s="4" t="s">
        <v>25</v>
      </c>
      <c r="D6" s="6" t="s">
        <v>84</v>
      </c>
      <c r="E6" s="6" t="s">
        <v>19</v>
      </c>
      <c r="F6" s="20">
        <v>1</v>
      </c>
      <c r="G6" s="32" t="s">
        <v>78</v>
      </c>
      <c r="H6" s="5">
        <f>[1]Mei!T8</f>
        <v>200682</v>
      </c>
      <c r="I6" s="6"/>
    </row>
    <row r="7" spans="1:12" x14ac:dyDescent="0.25">
      <c r="A7" s="6"/>
      <c r="B7" s="49" t="s">
        <v>11</v>
      </c>
      <c r="C7" s="4" t="s">
        <v>25</v>
      </c>
      <c r="D7" s="6" t="s">
        <v>84</v>
      </c>
      <c r="E7" s="6" t="s">
        <v>19</v>
      </c>
      <c r="F7" s="20">
        <v>6</v>
      </c>
      <c r="G7" s="32" t="s">
        <v>78</v>
      </c>
      <c r="H7" s="5">
        <f>[1]Mei!T9</f>
        <v>251550</v>
      </c>
      <c r="I7" s="6"/>
    </row>
    <row r="8" spans="1:12" x14ac:dyDescent="0.25">
      <c r="A8" s="6"/>
      <c r="B8" s="49" t="s">
        <v>12</v>
      </c>
      <c r="C8" s="4" t="s">
        <v>25</v>
      </c>
      <c r="D8" s="6" t="s">
        <v>84</v>
      </c>
      <c r="E8" s="6" t="s">
        <v>19</v>
      </c>
      <c r="F8" s="20">
        <v>10</v>
      </c>
      <c r="G8" s="32" t="s">
        <v>80</v>
      </c>
      <c r="H8" s="5">
        <f>[1]Mei!T10</f>
        <v>34200</v>
      </c>
      <c r="I8" s="6"/>
    </row>
    <row r="9" spans="1:12" s="2" customFormat="1" x14ac:dyDescent="0.25">
      <c r="A9" s="22"/>
      <c r="B9" s="22"/>
      <c r="C9" s="24"/>
      <c r="D9" s="22"/>
      <c r="E9" s="22"/>
      <c r="F9" s="42" t="str">
        <f t="shared" ref="F9:F13" si="0">F104</f>
        <v>Jumlah</v>
      </c>
      <c r="G9" s="43"/>
      <c r="H9" s="25">
        <f>SUM(H4:H8)</f>
        <v>606402</v>
      </c>
      <c r="I9" s="26"/>
    </row>
    <row r="10" spans="1:12" s="2" customFormat="1" x14ac:dyDescent="0.25">
      <c r="A10" s="22"/>
      <c r="B10" s="22"/>
      <c r="C10" s="24"/>
      <c r="D10" s="22"/>
      <c r="E10" s="22"/>
      <c r="F10" s="42" t="str">
        <f t="shared" si="0"/>
        <v>potongan</v>
      </c>
      <c r="G10" s="43"/>
      <c r="H10" s="25">
        <v>0</v>
      </c>
      <c r="I10" s="26"/>
    </row>
    <row r="11" spans="1:12" s="2" customFormat="1" x14ac:dyDescent="0.25">
      <c r="A11" s="22"/>
      <c r="B11" s="22"/>
      <c r="C11" s="24"/>
      <c r="D11" s="22"/>
      <c r="E11" s="22"/>
      <c r="F11" s="42" t="str">
        <f t="shared" si="0"/>
        <v>DPP</v>
      </c>
      <c r="G11" s="43"/>
      <c r="H11" s="25">
        <f>[1]Mei!T13</f>
        <v>606402</v>
      </c>
      <c r="I11" s="26"/>
    </row>
    <row r="12" spans="1:12" s="2" customFormat="1" x14ac:dyDescent="0.25">
      <c r="A12" s="22"/>
      <c r="B12" s="22"/>
      <c r="C12" s="24"/>
      <c r="D12" s="22"/>
      <c r="E12" s="22"/>
      <c r="F12" s="42" t="str">
        <f t="shared" si="0"/>
        <v>PPN</v>
      </c>
      <c r="G12" s="43"/>
      <c r="H12" s="25">
        <f>[1]Mei!T14</f>
        <v>66704.22</v>
      </c>
      <c r="I12" s="26"/>
    </row>
    <row r="13" spans="1:12" s="2" customFormat="1" x14ac:dyDescent="0.25">
      <c r="A13" s="22"/>
      <c r="B13" s="22"/>
      <c r="C13" s="24"/>
      <c r="D13" s="22"/>
      <c r="E13" s="22"/>
      <c r="F13" s="42" t="str">
        <f t="shared" si="0"/>
        <v>TOTAL</v>
      </c>
      <c r="G13" s="43"/>
      <c r="H13" s="25">
        <f>SUM(H11:H12)</f>
        <v>673106.22</v>
      </c>
      <c r="I13" s="26" t="s">
        <v>14</v>
      </c>
    </row>
    <row r="14" spans="1:12" x14ac:dyDescent="0.25">
      <c r="A14" s="13"/>
      <c r="B14" s="13"/>
      <c r="C14" s="14"/>
      <c r="D14" s="13"/>
      <c r="E14" s="13"/>
      <c r="F14" s="15"/>
      <c r="G14" s="15"/>
      <c r="H14" s="16"/>
      <c r="I14" s="13"/>
    </row>
    <row r="15" spans="1:12" x14ac:dyDescent="0.25">
      <c r="A15" s="7">
        <v>44693</v>
      </c>
      <c r="B15" s="50" t="s">
        <v>16</v>
      </c>
      <c r="C15" s="4" t="s">
        <v>15</v>
      </c>
      <c r="D15" s="6" t="s">
        <v>84</v>
      </c>
      <c r="E15" s="6" t="s">
        <v>19</v>
      </c>
      <c r="F15" s="20">
        <v>4</v>
      </c>
      <c r="G15" s="32" t="s">
        <v>78</v>
      </c>
      <c r="H15" s="5">
        <f>[1]Mei!T17</f>
        <v>863770.39999999991</v>
      </c>
      <c r="I15" s="6"/>
      <c r="L15" s="2"/>
    </row>
    <row r="16" spans="1:12" x14ac:dyDescent="0.25">
      <c r="A16" s="6"/>
      <c r="B16" s="50" t="s">
        <v>17</v>
      </c>
      <c r="C16" s="4" t="s">
        <v>15</v>
      </c>
      <c r="D16" s="6" t="s">
        <v>84</v>
      </c>
      <c r="E16" s="6" t="s">
        <v>19</v>
      </c>
      <c r="F16" s="20">
        <v>20</v>
      </c>
      <c r="G16" s="32" t="s">
        <v>78</v>
      </c>
      <c r="H16" s="5">
        <f>[1]Mei!T18</f>
        <v>4318852</v>
      </c>
      <c r="I16" s="6"/>
    </row>
    <row r="17" spans="1:9" x14ac:dyDescent="0.25">
      <c r="A17" s="6"/>
      <c r="B17" s="50" t="s">
        <v>18</v>
      </c>
      <c r="C17" s="4" t="s">
        <v>15</v>
      </c>
      <c r="D17" s="6" t="s">
        <v>84</v>
      </c>
      <c r="E17" s="6" t="s">
        <v>19</v>
      </c>
      <c r="F17" s="20">
        <v>5</v>
      </c>
      <c r="G17" s="32" t="s">
        <v>78</v>
      </c>
      <c r="H17" s="5">
        <f>[1]Mei!T19</f>
        <v>695200</v>
      </c>
      <c r="I17" s="6"/>
    </row>
    <row r="18" spans="1:9" x14ac:dyDescent="0.25">
      <c r="A18" s="39"/>
      <c r="B18" s="40"/>
      <c r="C18" s="40"/>
      <c r="D18" s="40"/>
      <c r="E18" s="41"/>
      <c r="F18" s="42" t="str">
        <f t="shared" ref="F18:F22" si="1">F9</f>
        <v>Jumlah</v>
      </c>
      <c r="G18" s="43"/>
      <c r="H18" s="25">
        <f>SUM(H15:H17)</f>
        <v>5877822.4000000004</v>
      </c>
      <c r="I18" s="26"/>
    </row>
    <row r="19" spans="1:9" x14ac:dyDescent="0.25">
      <c r="A19" s="22"/>
      <c r="B19" s="22"/>
      <c r="C19" s="23"/>
      <c r="D19" s="22"/>
      <c r="E19" s="22"/>
      <c r="F19" s="42" t="str">
        <f t="shared" si="1"/>
        <v>potongan</v>
      </c>
      <c r="G19" s="43"/>
      <c r="H19" s="25">
        <v>0</v>
      </c>
      <c r="I19" s="26"/>
    </row>
    <row r="20" spans="1:9" x14ac:dyDescent="0.25">
      <c r="A20" s="22"/>
      <c r="B20" s="22"/>
      <c r="C20" s="23"/>
      <c r="D20" s="22"/>
      <c r="E20" s="22"/>
      <c r="F20" s="42" t="str">
        <f t="shared" si="1"/>
        <v>DPP</v>
      </c>
      <c r="G20" s="43"/>
      <c r="H20" s="27">
        <f>H18</f>
        <v>5877822.4000000004</v>
      </c>
      <c r="I20" s="26"/>
    </row>
    <row r="21" spans="1:9" x14ac:dyDescent="0.25">
      <c r="A21" s="22"/>
      <c r="B21" s="22"/>
      <c r="C21" s="23"/>
      <c r="D21" s="22"/>
      <c r="E21" s="22"/>
      <c r="F21" s="42" t="str">
        <f t="shared" si="1"/>
        <v>PPN</v>
      </c>
      <c r="G21" s="43"/>
      <c r="H21" s="27">
        <f>H20*11%</f>
        <v>646560.46400000004</v>
      </c>
      <c r="I21" s="26"/>
    </row>
    <row r="22" spans="1:9" x14ac:dyDescent="0.25">
      <c r="A22" s="22"/>
      <c r="B22" s="22"/>
      <c r="C22" s="23"/>
      <c r="D22" s="22"/>
      <c r="E22" s="22"/>
      <c r="F22" s="42" t="str">
        <f t="shared" si="1"/>
        <v>TOTAL</v>
      </c>
      <c r="G22" s="43"/>
      <c r="H22" s="25">
        <f>SUM(H20:H21)</f>
        <v>6524382.8640000001</v>
      </c>
      <c r="I22" s="26" t="s">
        <v>14</v>
      </c>
    </row>
    <row r="23" spans="1:9" x14ac:dyDescent="0.25">
      <c r="A23" s="13"/>
      <c r="B23" s="13"/>
      <c r="C23" s="14"/>
      <c r="D23" s="13"/>
      <c r="E23" s="13"/>
      <c r="F23" s="17"/>
      <c r="G23" s="17"/>
      <c r="H23" s="18"/>
      <c r="I23" s="13"/>
    </row>
    <row r="24" spans="1:9" x14ac:dyDescent="0.25">
      <c r="A24" s="7">
        <v>44693</v>
      </c>
      <c r="B24" s="49" t="s">
        <v>26</v>
      </c>
      <c r="C24" s="4" t="s">
        <v>24</v>
      </c>
      <c r="D24" s="6" t="s">
        <v>84</v>
      </c>
      <c r="E24" s="6" t="s">
        <v>19</v>
      </c>
      <c r="F24" s="20">
        <v>2</v>
      </c>
      <c r="G24" s="32" t="s">
        <v>78</v>
      </c>
      <c r="H24" s="5">
        <f>[1]Mei!$T$26</f>
        <v>152000</v>
      </c>
      <c r="I24" s="6"/>
    </row>
    <row r="25" spans="1:9" s="2" customFormat="1" x14ac:dyDescent="0.25">
      <c r="A25" s="22"/>
      <c r="B25" s="22"/>
      <c r="C25" s="23"/>
      <c r="D25" s="22"/>
      <c r="E25" s="22"/>
      <c r="F25" s="42" t="str">
        <f t="shared" ref="F25:F29" si="2">F18</f>
        <v>Jumlah</v>
      </c>
      <c r="G25" s="43"/>
      <c r="H25" s="28">
        <f>SUM(H24:H24)</f>
        <v>152000</v>
      </c>
      <c r="I25" s="26"/>
    </row>
    <row r="26" spans="1:9" s="2" customFormat="1" x14ac:dyDescent="0.25">
      <c r="A26" s="22"/>
      <c r="B26" s="22"/>
      <c r="C26" s="23"/>
      <c r="D26" s="22"/>
      <c r="E26" s="22"/>
      <c r="F26" s="42" t="str">
        <f t="shared" si="2"/>
        <v>potongan</v>
      </c>
      <c r="G26" s="43"/>
      <c r="H26" s="28">
        <v>0</v>
      </c>
      <c r="I26" s="26"/>
    </row>
    <row r="27" spans="1:9" s="2" customFormat="1" x14ac:dyDescent="0.25">
      <c r="A27" s="22"/>
      <c r="B27" s="22"/>
      <c r="C27" s="23"/>
      <c r="D27" s="22"/>
      <c r="E27" s="22"/>
      <c r="F27" s="42" t="str">
        <f t="shared" si="2"/>
        <v>DPP</v>
      </c>
      <c r="G27" s="43"/>
      <c r="H27" s="28">
        <f>H25</f>
        <v>152000</v>
      </c>
      <c r="I27" s="26"/>
    </row>
    <row r="28" spans="1:9" s="2" customFormat="1" x14ac:dyDescent="0.25">
      <c r="A28" s="22"/>
      <c r="B28" s="22"/>
      <c r="C28" s="23"/>
      <c r="D28" s="22"/>
      <c r="E28" s="22"/>
      <c r="F28" s="42" t="str">
        <f t="shared" si="2"/>
        <v>PPN</v>
      </c>
      <c r="G28" s="43"/>
      <c r="H28" s="28">
        <f>H27*11%</f>
        <v>16720</v>
      </c>
      <c r="I28" s="26"/>
    </row>
    <row r="29" spans="1:9" s="2" customFormat="1" x14ac:dyDescent="0.25">
      <c r="A29" s="22"/>
      <c r="B29" s="22"/>
      <c r="C29" s="23"/>
      <c r="D29" s="22"/>
      <c r="E29" s="22"/>
      <c r="F29" s="42" t="str">
        <f t="shared" si="2"/>
        <v>TOTAL</v>
      </c>
      <c r="G29" s="43"/>
      <c r="H29" s="25">
        <f>SUM(H27:H28)</f>
        <v>168720</v>
      </c>
      <c r="I29" s="26" t="s">
        <v>14</v>
      </c>
    </row>
    <row r="30" spans="1:9" x14ac:dyDescent="0.25">
      <c r="A30" s="13"/>
      <c r="B30" s="13"/>
      <c r="C30" s="14"/>
      <c r="D30" s="13"/>
      <c r="E30" s="13"/>
      <c r="F30" s="14"/>
      <c r="G30" s="14"/>
      <c r="H30" s="18"/>
      <c r="I30" s="13"/>
    </row>
    <row r="31" spans="1:9" x14ac:dyDescent="0.25">
      <c r="A31" s="7">
        <v>44693</v>
      </c>
      <c r="B31" s="51" t="s">
        <v>66</v>
      </c>
      <c r="C31" s="4" t="s">
        <v>76</v>
      </c>
      <c r="D31" s="6" t="s">
        <v>84</v>
      </c>
      <c r="E31" s="6" t="s">
        <v>19</v>
      </c>
      <c r="F31" s="20">
        <v>1</v>
      </c>
      <c r="G31" s="32" t="s">
        <v>81</v>
      </c>
      <c r="H31" s="5">
        <f>[1]Mei!T33</f>
        <v>10595</v>
      </c>
      <c r="I31" s="6"/>
    </row>
    <row r="32" spans="1:9" x14ac:dyDescent="0.25">
      <c r="A32" s="6"/>
      <c r="B32" s="51" t="s">
        <v>67</v>
      </c>
      <c r="C32" s="4" t="s">
        <v>76</v>
      </c>
      <c r="D32" s="6" t="s">
        <v>84</v>
      </c>
      <c r="E32" s="6" t="s">
        <v>19</v>
      </c>
      <c r="F32" s="20">
        <v>2</v>
      </c>
      <c r="G32" s="32" t="s">
        <v>78</v>
      </c>
      <c r="H32" s="5">
        <f>[1]Mei!T34</f>
        <v>50455</v>
      </c>
      <c r="I32" s="6"/>
    </row>
    <row r="33" spans="1:9" x14ac:dyDescent="0.25">
      <c r="A33" s="6"/>
      <c r="B33" s="51" t="s">
        <v>68</v>
      </c>
      <c r="C33" s="4" t="s">
        <v>76</v>
      </c>
      <c r="D33" s="6" t="s">
        <v>84</v>
      </c>
      <c r="E33" s="6" t="s">
        <v>19</v>
      </c>
      <c r="F33" s="20">
        <v>5</v>
      </c>
      <c r="G33" s="32" t="s">
        <v>81</v>
      </c>
      <c r="H33" s="5">
        <f>[1]Mei!T35</f>
        <v>40443</v>
      </c>
      <c r="I33" s="6"/>
    </row>
    <row r="34" spans="1:9" x14ac:dyDescent="0.25">
      <c r="A34" s="6"/>
      <c r="B34" s="51" t="s">
        <v>69</v>
      </c>
      <c r="C34" s="4" t="s">
        <v>76</v>
      </c>
      <c r="D34" s="6" t="s">
        <v>84</v>
      </c>
      <c r="E34" s="6" t="s">
        <v>19</v>
      </c>
      <c r="F34" s="20">
        <v>3</v>
      </c>
      <c r="G34" s="32" t="s">
        <v>78</v>
      </c>
      <c r="H34" s="5">
        <f>[1]Mei!T36</f>
        <v>499500</v>
      </c>
      <c r="I34" s="6"/>
    </row>
    <row r="35" spans="1:9" s="2" customFormat="1" x14ac:dyDescent="0.25">
      <c r="A35" s="22"/>
      <c r="B35" s="22"/>
      <c r="C35" s="23"/>
      <c r="D35" s="22"/>
      <c r="E35" s="22"/>
      <c r="F35" s="42" t="str">
        <f t="shared" ref="F35:F39" si="3">F18</f>
        <v>Jumlah</v>
      </c>
      <c r="G35" s="43"/>
      <c r="H35" s="25">
        <f>SUM(H31:H34)</f>
        <v>600993</v>
      </c>
      <c r="I35" s="26"/>
    </row>
    <row r="36" spans="1:9" s="2" customFormat="1" x14ac:dyDescent="0.25">
      <c r="A36" s="22"/>
      <c r="B36" s="22"/>
      <c r="C36" s="23"/>
      <c r="D36" s="22"/>
      <c r="E36" s="22"/>
      <c r="F36" s="42" t="str">
        <f t="shared" si="3"/>
        <v>potongan</v>
      </c>
      <c r="G36" s="43"/>
      <c r="H36" s="25">
        <v>0</v>
      </c>
      <c r="I36" s="26"/>
    </row>
    <row r="37" spans="1:9" s="2" customFormat="1" x14ac:dyDescent="0.25">
      <c r="A37" s="22"/>
      <c r="B37" s="22"/>
      <c r="C37" s="23"/>
      <c r="D37" s="22"/>
      <c r="E37" s="22"/>
      <c r="F37" s="42" t="str">
        <f t="shared" si="3"/>
        <v>DPP</v>
      </c>
      <c r="G37" s="43"/>
      <c r="H37" s="25">
        <v>541435</v>
      </c>
      <c r="I37" s="26"/>
    </row>
    <row r="38" spans="1:9" s="2" customFormat="1" x14ac:dyDescent="0.25">
      <c r="A38" s="22"/>
      <c r="B38" s="22"/>
      <c r="C38" s="23"/>
      <c r="D38" s="22"/>
      <c r="E38" s="22"/>
      <c r="F38" s="42" t="str">
        <f t="shared" si="3"/>
        <v>PPN</v>
      </c>
      <c r="G38" s="43"/>
      <c r="H38" s="25">
        <v>59558</v>
      </c>
      <c r="I38" s="26"/>
    </row>
    <row r="39" spans="1:9" s="2" customFormat="1" x14ac:dyDescent="0.25">
      <c r="A39" s="22"/>
      <c r="B39" s="22"/>
      <c r="C39" s="23"/>
      <c r="D39" s="22"/>
      <c r="E39" s="22"/>
      <c r="F39" s="42" t="str">
        <f t="shared" si="3"/>
        <v>TOTAL</v>
      </c>
      <c r="G39" s="43"/>
      <c r="H39" s="25">
        <f>SUM(H37:H38)</f>
        <v>600993</v>
      </c>
      <c r="I39" s="26" t="s">
        <v>14</v>
      </c>
    </row>
    <row r="40" spans="1:9" x14ac:dyDescent="0.25">
      <c r="A40" s="13"/>
      <c r="B40" s="13"/>
      <c r="C40" s="14"/>
      <c r="D40" s="13"/>
      <c r="E40" s="13"/>
      <c r="F40" s="14"/>
      <c r="G40" s="14"/>
      <c r="H40" s="18"/>
      <c r="I40" s="13"/>
    </row>
    <row r="41" spans="1:9" x14ac:dyDescent="0.25">
      <c r="A41" s="7">
        <v>44693</v>
      </c>
      <c r="B41" s="51" t="s">
        <v>64</v>
      </c>
      <c r="C41" s="4" t="s">
        <v>76</v>
      </c>
      <c r="D41" s="6" t="s">
        <v>84</v>
      </c>
      <c r="E41" s="6" t="s">
        <v>19</v>
      </c>
      <c r="F41" s="20">
        <v>3</v>
      </c>
      <c r="G41" s="32" t="s">
        <v>78</v>
      </c>
      <c r="H41" s="8">
        <f>[1]Mei!T43</f>
        <v>54750</v>
      </c>
      <c r="I41" s="6"/>
    </row>
    <row r="42" spans="1:9" x14ac:dyDescent="0.25">
      <c r="A42" s="6"/>
      <c r="B42" s="51" t="s">
        <v>65</v>
      </c>
      <c r="C42" s="4" t="s">
        <v>76</v>
      </c>
      <c r="D42" s="6" t="s">
        <v>84</v>
      </c>
      <c r="E42" s="6" t="s">
        <v>19</v>
      </c>
      <c r="F42" s="20">
        <v>1</v>
      </c>
      <c r="G42" s="32" t="s">
        <v>78</v>
      </c>
      <c r="H42" s="8">
        <f>[1]Mei!T44</f>
        <v>387660</v>
      </c>
      <c r="I42" s="6"/>
    </row>
    <row r="43" spans="1:9" x14ac:dyDescent="0.25">
      <c r="A43" s="6"/>
      <c r="B43" s="52" t="s">
        <v>27</v>
      </c>
      <c r="C43" s="4" t="s">
        <v>76</v>
      </c>
      <c r="D43" s="6" t="s">
        <v>84</v>
      </c>
      <c r="E43" s="6" t="s">
        <v>19</v>
      </c>
      <c r="F43" s="20">
        <v>1</v>
      </c>
      <c r="G43" s="32" t="s">
        <v>78</v>
      </c>
      <c r="H43" s="8">
        <f>[1]Mei!T45</f>
        <v>28860</v>
      </c>
      <c r="I43" s="6"/>
    </row>
    <row r="44" spans="1:9" x14ac:dyDescent="0.25">
      <c r="A44" s="6"/>
      <c r="B44" s="51" t="s">
        <v>28</v>
      </c>
      <c r="C44" s="4" t="s">
        <v>76</v>
      </c>
      <c r="D44" s="6" t="s">
        <v>84</v>
      </c>
      <c r="E44" s="6" t="s">
        <v>19</v>
      </c>
      <c r="F44" s="20">
        <v>10</v>
      </c>
      <c r="G44" s="32" t="s">
        <v>79</v>
      </c>
      <c r="H44" s="8">
        <f>[1]Mei!T46</f>
        <v>50450</v>
      </c>
      <c r="I44" s="6"/>
    </row>
    <row r="45" spans="1:9" x14ac:dyDescent="0.25">
      <c r="A45" s="6"/>
      <c r="B45" s="51" t="s">
        <v>29</v>
      </c>
      <c r="C45" s="4" t="s">
        <v>76</v>
      </c>
      <c r="D45" s="6" t="s">
        <v>84</v>
      </c>
      <c r="E45" s="6" t="s">
        <v>19</v>
      </c>
      <c r="F45" s="20">
        <v>10</v>
      </c>
      <c r="G45" s="32" t="s">
        <v>79</v>
      </c>
      <c r="H45" s="8">
        <f>[1]Mei!T47</f>
        <v>50450</v>
      </c>
      <c r="I45" s="6"/>
    </row>
    <row r="46" spans="1:9" x14ac:dyDescent="0.25">
      <c r="A46" s="6"/>
      <c r="B46" s="51" t="s">
        <v>30</v>
      </c>
      <c r="C46" s="4" t="s">
        <v>76</v>
      </c>
      <c r="D46" s="6" t="s">
        <v>84</v>
      </c>
      <c r="E46" s="6" t="s">
        <v>19</v>
      </c>
      <c r="F46" s="20">
        <v>6</v>
      </c>
      <c r="G46" s="32" t="s">
        <v>78</v>
      </c>
      <c r="H46" s="8">
        <f>[1]Mei!T48</f>
        <v>60545</v>
      </c>
      <c r="I46" s="6"/>
    </row>
    <row r="47" spans="1:9" x14ac:dyDescent="0.25">
      <c r="A47" s="6"/>
      <c r="B47" s="53" t="s">
        <v>31</v>
      </c>
      <c r="C47" s="4" t="s">
        <v>76</v>
      </c>
      <c r="D47" s="6" t="s">
        <v>84</v>
      </c>
      <c r="E47" s="6" t="s">
        <v>19</v>
      </c>
      <c r="F47" s="20">
        <v>6</v>
      </c>
      <c r="G47" s="32" t="s">
        <v>78</v>
      </c>
      <c r="H47" s="8">
        <f>[1]Mei!T49</f>
        <v>611508</v>
      </c>
      <c r="I47" s="6"/>
    </row>
    <row r="48" spans="1:9" x14ac:dyDescent="0.25">
      <c r="A48" s="6"/>
      <c r="B48" s="51" t="s">
        <v>32</v>
      </c>
      <c r="C48" s="4" t="s">
        <v>76</v>
      </c>
      <c r="D48" s="6" t="s">
        <v>84</v>
      </c>
      <c r="E48" s="6" t="s">
        <v>19</v>
      </c>
      <c r="F48" s="20">
        <v>1</v>
      </c>
      <c r="G48" s="32" t="s">
        <v>78</v>
      </c>
      <c r="H48" s="8">
        <f>[1]Mei!T50</f>
        <v>346685</v>
      </c>
      <c r="I48" s="6"/>
    </row>
    <row r="49" spans="1:9" x14ac:dyDescent="0.25">
      <c r="A49" s="6"/>
      <c r="B49" s="51" t="s">
        <v>33</v>
      </c>
      <c r="C49" s="4" t="s">
        <v>76</v>
      </c>
      <c r="D49" s="6" t="s">
        <v>84</v>
      </c>
      <c r="E49" s="6" t="s">
        <v>19</v>
      </c>
      <c r="F49" s="20">
        <v>1</v>
      </c>
      <c r="G49" s="32" t="s">
        <v>78</v>
      </c>
      <c r="H49" s="8">
        <f>[1]Mei!T51</f>
        <v>22750</v>
      </c>
      <c r="I49" s="6"/>
    </row>
    <row r="50" spans="1:9" x14ac:dyDescent="0.25">
      <c r="A50" s="6"/>
      <c r="B50" s="51" t="s">
        <v>34</v>
      </c>
      <c r="C50" s="4" t="s">
        <v>76</v>
      </c>
      <c r="D50" s="6" t="s">
        <v>84</v>
      </c>
      <c r="E50" s="6" t="s">
        <v>19</v>
      </c>
      <c r="F50" s="20">
        <v>4</v>
      </c>
      <c r="G50" s="32" t="s">
        <v>78</v>
      </c>
      <c r="H50" s="8">
        <f>[1]Mei!T52</f>
        <v>702327</v>
      </c>
      <c r="I50" s="6"/>
    </row>
    <row r="51" spans="1:9" x14ac:dyDescent="0.25">
      <c r="A51" s="6"/>
      <c r="B51" s="53" t="s">
        <v>35</v>
      </c>
      <c r="C51" s="4" t="s">
        <v>76</v>
      </c>
      <c r="D51" s="6" t="s">
        <v>84</v>
      </c>
      <c r="E51" s="6" t="s">
        <v>19</v>
      </c>
      <c r="F51" s="20">
        <v>10</v>
      </c>
      <c r="G51" s="32" t="s">
        <v>78</v>
      </c>
      <c r="H51" s="8">
        <f>[1]Mei!T53</f>
        <v>555000</v>
      </c>
      <c r="I51" s="6"/>
    </row>
    <row r="52" spans="1:9" x14ac:dyDescent="0.25">
      <c r="A52" s="6"/>
      <c r="B52" s="54" t="s">
        <v>36</v>
      </c>
      <c r="C52" s="4" t="s">
        <v>76</v>
      </c>
      <c r="D52" s="6" t="s">
        <v>84</v>
      </c>
      <c r="E52" s="6" t="s">
        <v>19</v>
      </c>
      <c r="F52" s="20">
        <v>1</v>
      </c>
      <c r="G52" s="32" t="s">
        <v>78</v>
      </c>
      <c r="H52" s="8">
        <f>[1]Mei!T54</f>
        <v>12260</v>
      </c>
      <c r="I52" s="6"/>
    </row>
    <row r="53" spans="1:9" x14ac:dyDescent="0.25">
      <c r="A53" s="6"/>
      <c r="B53" s="51" t="s">
        <v>37</v>
      </c>
      <c r="C53" s="4" t="s">
        <v>76</v>
      </c>
      <c r="D53" s="6" t="s">
        <v>84</v>
      </c>
      <c r="E53" s="6" t="s">
        <v>19</v>
      </c>
      <c r="F53" s="20">
        <v>1</v>
      </c>
      <c r="G53" s="32" t="s">
        <v>78</v>
      </c>
      <c r="H53" s="8">
        <f>[1]Mei!T55</f>
        <v>36933</v>
      </c>
      <c r="I53" s="6"/>
    </row>
    <row r="54" spans="1:9" x14ac:dyDescent="0.25">
      <c r="A54" s="6"/>
      <c r="B54" s="53" t="s">
        <v>38</v>
      </c>
      <c r="C54" s="4" t="s">
        <v>76</v>
      </c>
      <c r="D54" s="6" t="s">
        <v>84</v>
      </c>
      <c r="E54" s="6" t="s">
        <v>19</v>
      </c>
      <c r="F54" s="20">
        <v>1</v>
      </c>
      <c r="G54" s="32" t="s">
        <v>78</v>
      </c>
      <c r="H54" s="8">
        <f>[1]Mei!T56</f>
        <v>21650</v>
      </c>
      <c r="I54" s="6"/>
    </row>
    <row r="55" spans="1:9" x14ac:dyDescent="0.25">
      <c r="A55" s="6"/>
      <c r="B55" s="53" t="s">
        <v>39</v>
      </c>
      <c r="C55" s="4" t="s">
        <v>76</v>
      </c>
      <c r="D55" s="6" t="s">
        <v>84</v>
      </c>
      <c r="E55" s="6" t="s">
        <v>19</v>
      </c>
      <c r="F55" s="20">
        <v>5</v>
      </c>
      <c r="G55" s="32" t="s">
        <v>78</v>
      </c>
      <c r="H55" s="8">
        <f>[1]Mei!T57</f>
        <v>205500</v>
      </c>
      <c r="I55" s="6"/>
    </row>
    <row r="56" spans="1:9" x14ac:dyDescent="0.25">
      <c r="A56" s="6"/>
      <c r="B56" s="53" t="s">
        <v>40</v>
      </c>
      <c r="C56" s="4" t="s">
        <v>76</v>
      </c>
      <c r="D56" s="6" t="s">
        <v>84</v>
      </c>
      <c r="E56" s="6" t="s">
        <v>19</v>
      </c>
      <c r="F56" s="20">
        <v>6</v>
      </c>
      <c r="G56" s="32" t="s">
        <v>78</v>
      </c>
      <c r="H56" s="8">
        <f>[1]Mei!T58</f>
        <v>133200</v>
      </c>
      <c r="I56" s="6"/>
    </row>
    <row r="57" spans="1:9" x14ac:dyDescent="0.25">
      <c r="A57" s="6"/>
      <c r="B57" s="51" t="s">
        <v>41</v>
      </c>
      <c r="C57" s="4" t="s">
        <v>76</v>
      </c>
      <c r="D57" s="6" t="s">
        <v>84</v>
      </c>
      <c r="E57" s="6" t="s">
        <v>19</v>
      </c>
      <c r="F57" s="20">
        <v>2</v>
      </c>
      <c r="G57" s="32" t="s">
        <v>78</v>
      </c>
      <c r="H57" s="8">
        <f>[1]Mei!T59</f>
        <v>32000</v>
      </c>
      <c r="I57" s="6"/>
    </row>
    <row r="58" spans="1:9" x14ac:dyDescent="0.25">
      <c r="A58" s="6"/>
      <c r="B58" s="51" t="s">
        <v>42</v>
      </c>
      <c r="C58" s="4" t="s">
        <v>76</v>
      </c>
      <c r="D58" s="6" t="s">
        <v>84</v>
      </c>
      <c r="E58" s="6" t="s">
        <v>19</v>
      </c>
      <c r="F58" s="20">
        <v>3</v>
      </c>
      <c r="G58" s="32" t="s">
        <v>79</v>
      </c>
      <c r="H58" s="8">
        <f>[1]Mei!T60</f>
        <v>68415</v>
      </c>
      <c r="I58" s="6"/>
    </row>
    <row r="59" spans="1:9" x14ac:dyDescent="0.25">
      <c r="A59" s="6"/>
      <c r="B59" s="51" t="s">
        <v>43</v>
      </c>
      <c r="C59" s="4" t="s">
        <v>76</v>
      </c>
      <c r="D59" s="6" t="s">
        <v>84</v>
      </c>
      <c r="E59" s="6" t="s">
        <v>19</v>
      </c>
      <c r="F59" s="20">
        <v>3</v>
      </c>
      <c r="G59" s="32" t="s">
        <v>79</v>
      </c>
      <c r="H59" s="8">
        <f>[1]Mei!T61</f>
        <v>51161</v>
      </c>
      <c r="I59" s="6"/>
    </row>
    <row r="60" spans="1:9" x14ac:dyDescent="0.25">
      <c r="A60" s="6"/>
      <c r="B60" s="51" t="s">
        <v>44</v>
      </c>
      <c r="C60" s="4" t="s">
        <v>76</v>
      </c>
      <c r="D60" s="6" t="s">
        <v>84</v>
      </c>
      <c r="E60" s="6" t="s">
        <v>19</v>
      </c>
      <c r="F60" s="20">
        <v>1</v>
      </c>
      <c r="G60" s="32" t="s">
        <v>78</v>
      </c>
      <c r="H60" s="8">
        <f>[1]Mei!T62</f>
        <v>48033</v>
      </c>
      <c r="I60" s="6"/>
    </row>
    <row r="61" spans="1:9" x14ac:dyDescent="0.25">
      <c r="A61" s="6"/>
      <c r="B61" s="51" t="s">
        <v>45</v>
      </c>
      <c r="C61" s="4" t="s">
        <v>76</v>
      </c>
      <c r="D61" s="6" t="s">
        <v>84</v>
      </c>
      <c r="E61" s="6" t="s">
        <v>19</v>
      </c>
      <c r="F61" s="20">
        <v>1</v>
      </c>
      <c r="G61" s="32" t="s">
        <v>78</v>
      </c>
      <c r="H61" s="8">
        <f>[1]Mei!T63</f>
        <v>48033</v>
      </c>
      <c r="I61" s="6"/>
    </row>
    <row r="62" spans="1:9" x14ac:dyDescent="0.25">
      <c r="A62" s="6"/>
      <c r="B62" s="51" t="s">
        <v>46</v>
      </c>
      <c r="C62" s="4" t="s">
        <v>76</v>
      </c>
      <c r="D62" s="6" t="s">
        <v>84</v>
      </c>
      <c r="E62" s="6" t="s">
        <v>19</v>
      </c>
      <c r="F62" s="20">
        <v>4</v>
      </c>
      <c r="G62" s="32" t="s">
        <v>78</v>
      </c>
      <c r="H62" s="8">
        <f>[1]Mei!T64</f>
        <v>174068</v>
      </c>
      <c r="I62" s="6"/>
    </row>
    <row r="63" spans="1:9" x14ac:dyDescent="0.25">
      <c r="A63" s="6"/>
      <c r="B63" s="51" t="s">
        <v>47</v>
      </c>
      <c r="C63" s="4" t="s">
        <v>76</v>
      </c>
      <c r="D63" s="6" t="s">
        <v>84</v>
      </c>
      <c r="E63" s="6" t="s">
        <v>19</v>
      </c>
      <c r="F63" s="20">
        <v>1</v>
      </c>
      <c r="G63" s="32" t="s">
        <v>78</v>
      </c>
      <c r="H63" s="8">
        <f>[1]Mei!T65</f>
        <v>258075</v>
      </c>
      <c r="I63" s="6"/>
    </row>
    <row r="64" spans="1:9" x14ac:dyDescent="0.25">
      <c r="A64" s="6"/>
      <c r="B64" s="51" t="s">
        <v>48</v>
      </c>
      <c r="C64" s="4" t="s">
        <v>76</v>
      </c>
      <c r="D64" s="6" t="s">
        <v>84</v>
      </c>
      <c r="E64" s="6" t="s">
        <v>19</v>
      </c>
      <c r="F64" s="20">
        <v>1</v>
      </c>
      <c r="G64" s="32" t="s">
        <v>78</v>
      </c>
      <c r="H64" s="8">
        <f>[1]Mei!T66</f>
        <v>258075</v>
      </c>
      <c r="I64" s="6"/>
    </row>
    <row r="65" spans="1:9" x14ac:dyDescent="0.25">
      <c r="A65" s="6"/>
      <c r="B65" s="51" t="s">
        <v>49</v>
      </c>
      <c r="C65" s="4" t="s">
        <v>76</v>
      </c>
      <c r="D65" s="6" t="s">
        <v>84</v>
      </c>
      <c r="E65" s="6" t="s">
        <v>19</v>
      </c>
      <c r="F65" s="20">
        <v>6</v>
      </c>
      <c r="G65" s="32" t="s">
        <v>82</v>
      </c>
      <c r="H65" s="8">
        <f>[1]Mei!T67</f>
        <v>47700</v>
      </c>
      <c r="I65" s="6"/>
    </row>
    <row r="66" spans="1:9" x14ac:dyDescent="0.25">
      <c r="A66" s="6"/>
      <c r="B66" s="51" t="s">
        <v>50</v>
      </c>
      <c r="C66" s="4" t="s">
        <v>76</v>
      </c>
      <c r="D66" s="6" t="s">
        <v>84</v>
      </c>
      <c r="E66" s="6" t="s">
        <v>19</v>
      </c>
      <c r="F66" s="20">
        <v>4</v>
      </c>
      <c r="G66" s="32" t="s">
        <v>82</v>
      </c>
      <c r="H66" s="8">
        <f>[1]Mei!T68</f>
        <v>78709</v>
      </c>
      <c r="I66" s="6"/>
    </row>
    <row r="67" spans="1:9" x14ac:dyDescent="0.25">
      <c r="A67" s="6"/>
      <c r="B67" s="51" t="s">
        <v>51</v>
      </c>
      <c r="C67" s="4" t="s">
        <v>76</v>
      </c>
      <c r="D67" s="6" t="s">
        <v>84</v>
      </c>
      <c r="E67" s="6" t="s">
        <v>19</v>
      </c>
      <c r="F67" s="20">
        <v>4</v>
      </c>
      <c r="G67" s="32" t="s">
        <v>82</v>
      </c>
      <c r="H67" s="8">
        <f>[1]Mei!T69</f>
        <v>48400</v>
      </c>
      <c r="I67" s="6"/>
    </row>
    <row r="68" spans="1:9" x14ac:dyDescent="0.25">
      <c r="A68" s="6"/>
      <c r="B68" s="51" t="s">
        <v>52</v>
      </c>
      <c r="C68" s="4" t="s">
        <v>76</v>
      </c>
      <c r="D68" s="6" t="s">
        <v>84</v>
      </c>
      <c r="E68" s="6" t="s">
        <v>19</v>
      </c>
      <c r="F68" s="20">
        <v>2</v>
      </c>
      <c r="G68" s="32" t="s">
        <v>82</v>
      </c>
      <c r="H68" s="8">
        <f>[1]Mei!T70</f>
        <v>24200</v>
      </c>
      <c r="I68" s="6"/>
    </row>
    <row r="69" spans="1:9" x14ac:dyDescent="0.25">
      <c r="A69" s="6"/>
      <c r="B69" s="51" t="s">
        <v>53</v>
      </c>
      <c r="C69" s="4" t="s">
        <v>76</v>
      </c>
      <c r="D69" s="6" t="s">
        <v>84</v>
      </c>
      <c r="E69" s="6" t="s">
        <v>19</v>
      </c>
      <c r="F69" s="20">
        <v>6</v>
      </c>
      <c r="G69" s="32" t="s">
        <v>79</v>
      </c>
      <c r="H69" s="8">
        <f>[1]Mei!T71</f>
        <v>63516</v>
      </c>
      <c r="I69" s="6"/>
    </row>
    <row r="70" spans="1:9" x14ac:dyDescent="0.25">
      <c r="A70" s="6"/>
      <c r="B70" s="51" t="s">
        <v>54</v>
      </c>
      <c r="C70" s="4" t="s">
        <v>76</v>
      </c>
      <c r="D70" s="6" t="s">
        <v>84</v>
      </c>
      <c r="E70" s="6" t="s">
        <v>19</v>
      </c>
      <c r="F70" s="20">
        <v>1</v>
      </c>
      <c r="G70" s="32" t="s">
        <v>78</v>
      </c>
      <c r="H70" s="8">
        <f>[1]Mei!T72</f>
        <v>171041</v>
      </c>
      <c r="I70" s="6"/>
    </row>
    <row r="71" spans="1:9" x14ac:dyDescent="0.25">
      <c r="A71" s="6"/>
      <c r="B71" s="51" t="s">
        <v>55</v>
      </c>
      <c r="C71" s="4" t="s">
        <v>76</v>
      </c>
      <c r="D71" s="6" t="s">
        <v>84</v>
      </c>
      <c r="E71" s="6" t="s">
        <v>19</v>
      </c>
      <c r="F71" s="20">
        <v>1</v>
      </c>
      <c r="G71" s="32" t="s">
        <v>78</v>
      </c>
      <c r="H71" s="8">
        <f>[1]Mei!T73</f>
        <v>230577</v>
      </c>
      <c r="I71" s="6"/>
    </row>
    <row r="72" spans="1:9" x14ac:dyDescent="0.25">
      <c r="A72" s="6"/>
      <c r="B72" s="51" t="s">
        <v>56</v>
      </c>
      <c r="C72" s="4" t="s">
        <v>76</v>
      </c>
      <c r="D72" s="6" t="s">
        <v>84</v>
      </c>
      <c r="E72" s="6" t="s">
        <v>19</v>
      </c>
      <c r="F72" s="20">
        <v>20</v>
      </c>
      <c r="G72" s="32" t="s">
        <v>79</v>
      </c>
      <c r="H72" s="8">
        <f>[1]Mei!T74</f>
        <v>100909</v>
      </c>
      <c r="I72" s="6"/>
    </row>
    <row r="73" spans="1:9" s="2" customFormat="1" x14ac:dyDescent="0.25">
      <c r="A73" s="22"/>
      <c r="B73" s="22"/>
      <c r="C73" s="23"/>
      <c r="D73" s="22"/>
      <c r="E73" s="22"/>
      <c r="F73" s="42" t="str">
        <f t="shared" ref="F73:F77" si="4">F18</f>
        <v>Jumlah</v>
      </c>
      <c r="G73" s="43"/>
      <c r="H73" s="25">
        <f>SUM(H41:H72)</f>
        <v>4983440</v>
      </c>
      <c r="I73" s="26"/>
    </row>
    <row r="74" spans="1:9" s="2" customFormat="1" x14ac:dyDescent="0.25">
      <c r="A74" s="22"/>
      <c r="B74" s="22"/>
      <c r="C74" s="23"/>
      <c r="D74" s="22"/>
      <c r="E74" s="22"/>
      <c r="F74" s="42" t="str">
        <f t="shared" si="4"/>
        <v>potongan</v>
      </c>
      <c r="G74" s="43"/>
      <c r="H74" s="25">
        <v>0</v>
      </c>
      <c r="I74" s="26"/>
    </row>
    <row r="75" spans="1:9" s="2" customFormat="1" x14ac:dyDescent="0.25">
      <c r="A75" s="22"/>
      <c r="B75" s="22"/>
      <c r="C75" s="23"/>
      <c r="D75" s="22"/>
      <c r="E75" s="22"/>
      <c r="F75" s="42" t="str">
        <f t="shared" si="4"/>
        <v>DPP</v>
      </c>
      <c r="G75" s="43"/>
      <c r="H75" s="25">
        <v>4489599</v>
      </c>
      <c r="I75" s="26"/>
    </row>
    <row r="76" spans="1:9" s="2" customFormat="1" x14ac:dyDescent="0.25">
      <c r="A76" s="22"/>
      <c r="B76" s="22"/>
      <c r="C76" s="23"/>
      <c r="D76" s="22"/>
      <c r="E76" s="22"/>
      <c r="F76" s="42" t="str">
        <f t="shared" si="4"/>
        <v>PPN</v>
      </c>
      <c r="G76" s="43"/>
      <c r="H76" s="25">
        <v>493856</v>
      </c>
      <c r="I76" s="26"/>
    </row>
    <row r="77" spans="1:9" s="2" customFormat="1" x14ac:dyDescent="0.25">
      <c r="A77" s="22"/>
      <c r="B77" s="22"/>
      <c r="C77" s="23"/>
      <c r="D77" s="22"/>
      <c r="E77" s="22"/>
      <c r="F77" s="42" t="str">
        <f t="shared" si="4"/>
        <v>TOTAL</v>
      </c>
      <c r="G77" s="43"/>
      <c r="H77" s="25">
        <f>SUM(H75:H76)</f>
        <v>4983455</v>
      </c>
      <c r="I77" s="26" t="s">
        <v>14</v>
      </c>
    </row>
    <row r="78" spans="1:9" x14ac:dyDescent="0.25">
      <c r="A78" s="13"/>
      <c r="B78" s="13"/>
      <c r="C78" s="14"/>
      <c r="D78" s="13"/>
      <c r="E78" s="13"/>
      <c r="F78" s="14"/>
      <c r="G78" s="14"/>
      <c r="H78" s="18"/>
      <c r="I78" s="13"/>
    </row>
    <row r="79" spans="1:9" x14ac:dyDescent="0.25">
      <c r="A79" s="7">
        <v>44693</v>
      </c>
      <c r="B79" s="49" t="s">
        <v>57</v>
      </c>
      <c r="C79" s="4" t="s">
        <v>76</v>
      </c>
      <c r="D79" s="6" t="s">
        <v>84</v>
      </c>
      <c r="E79" s="6" t="s">
        <v>19</v>
      </c>
      <c r="F79" s="20">
        <v>6</v>
      </c>
      <c r="G79" s="32" t="s">
        <v>79</v>
      </c>
      <c r="H79" s="9">
        <v>78055</v>
      </c>
      <c r="I79" s="6"/>
    </row>
    <row r="80" spans="1:9" x14ac:dyDescent="0.25">
      <c r="A80" s="6"/>
      <c r="B80" s="49" t="s">
        <v>58</v>
      </c>
      <c r="C80" s="4" t="s">
        <v>76</v>
      </c>
      <c r="D80" s="6" t="s">
        <v>84</v>
      </c>
      <c r="E80" s="6" t="s">
        <v>19</v>
      </c>
      <c r="F80" s="20">
        <v>6</v>
      </c>
      <c r="G80" s="32" t="s">
        <v>79</v>
      </c>
      <c r="H80" s="9">
        <v>95359</v>
      </c>
      <c r="I80" s="6"/>
    </row>
    <row r="81" spans="1:9" x14ac:dyDescent="0.25">
      <c r="A81" s="6"/>
      <c r="B81" s="49" t="s">
        <v>59</v>
      </c>
      <c r="C81" s="4" t="s">
        <v>76</v>
      </c>
      <c r="D81" s="6" t="s">
        <v>84</v>
      </c>
      <c r="E81" s="6" t="s">
        <v>19</v>
      </c>
      <c r="F81" s="20">
        <v>2</v>
      </c>
      <c r="G81" s="32" t="s">
        <v>79</v>
      </c>
      <c r="H81" s="9">
        <v>36327</v>
      </c>
      <c r="I81" s="6"/>
    </row>
    <row r="82" spans="1:9" x14ac:dyDescent="0.25">
      <c r="A82" s="6"/>
      <c r="B82" s="49" t="s">
        <v>60</v>
      </c>
      <c r="C82" s="4" t="s">
        <v>76</v>
      </c>
      <c r="D82" s="6" t="s">
        <v>84</v>
      </c>
      <c r="E82" s="6" t="s">
        <v>19</v>
      </c>
      <c r="F82" s="20">
        <v>4</v>
      </c>
      <c r="G82" s="32" t="s">
        <v>79</v>
      </c>
      <c r="H82" s="9">
        <v>72655</v>
      </c>
      <c r="I82" s="6"/>
    </row>
    <row r="83" spans="1:9" s="2" customFormat="1" x14ac:dyDescent="0.25">
      <c r="A83" s="22"/>
      <c r="B83" s="22"/>
      <c r="C83" s="23"/>
      <c r="D83" s="22"/>
      <c r="E83" s="22"/>
      <c r="F83" s="42" t="str">
        <f t="shared" ref="F83:F87" si="5">F18</f>
        <v>Jumlah</v>
      </c>
      <c r="G83" s="43"/>
      <c r="H83" s="25">
        <f>SUM(H79:H82)</f>
        <v>282396</v>
      </c>
      <c r="I83" s="26"/>
    </row>
    <row r="84" spans="1:9" s="2" customFormat="1" x14ac:dyDescent="0.25">
      <c r="A84" s="22"/>
      <c r="B84" s="22"/>
      <c r="C84" s="23"/>
      <c r="D84" s="22"/>
      <c r="E84" s="22"/>
      <c r="F84" s="42" t="str">
        <f t="shared" si="5"/>
        <v>potongan</v>
      </c>
      <c r="G84" s="43"/>
      <c r="H84" s="25"/>
      <c r="I84" s="26"/>
    </row>
    <row r="85" spans="1:9" s="2" customFormat="1" x14ac:dyDescent="0.25">
      <c r="A85" s="22"/>
      <c r="B85" s="22"/>
      <c r="C85" s="23"/>
      <c r="D85" s="22"/>
      <c r="E85" s="22"/>
      <c r="F85" s="42" t="str">
        <f t="shared" si="5"/>
        <v>DPP</v>
      </c>
      <c r="G85" s="43"/>
      <c r="H85" s="25">
        <v>254411</v>
      </c>
      <c r="I85" s="26"/>
    </row>
    <row r="86" spans="1:9" s="2" customFormat="1" x14ac:dyDescent="0.25">
      <c r="A86" s="22"/>
      <c r="B86" s="22"/>
      <c r="C86" s="23"/>
      <c r="D86" s="22"/>
      <c r="E86" s="22"/>
      <c r="F86" s="42" t="str">
        <f t="shared" si="5"/>
        <v>PPN</v>
      </c>
      <c r="G86" s="43"/>
      <c r="H86" s="25">
        <v>27985</v>
      </c>
      <c r="I86" s="26"/>
    </row>
    <row r="87" spans="1:9" s="2" customFormat="1" x14ac:dyDescent="0.25">
      <c r="A87" s="22"/>
      <c r="B87" s="22"/>
      <c r="C87" s="23"/>
      <c r="D87" s="22"/>
      <c r="E87" s="22"/>
      <c r="F87" s="42" t="str">
        <f t="shared" si="5"/>
        <v>TOTAL</v>
      </c>
      <c r="G87" s="43"/>
      <c r="H87" s="25">
        <f>SUM(H85:H86)</f>
        <v>282396</v>
      </c>
      <c r="I87" s="26" t="s">
        <v>14</v>
      </c>
    </row>
    <row r="88" spans="1:9" x14ac:dyDescent="0.25">
      <c r="A88" s="13"/>
      <c r="B88" s="13"/>
      <c r="C88" s="14"/>
      <c r="D88" s="13"/>
      <c r="E88" s="13"/>
      <c r="F88" s="14"/>
      <c r="G88" s="14"/>
      <c r="H88" s="16"/>
      <c r="I88" s="13"/>
    </row>
    <row r="89" spans="1:9" x14ac:dyDescent="0.25">
      <c r="A89" s="7">
        <v>44694</v>
      </c>
      <c r="B89" s="49" t="s">
        <v>61</v>
      </c>
      <c r="C89" s="4" t="s">
        <v>77</v>
      </c>
      <c r="D89" s="6" t="s">
        <v>84</v>
      </c>
      <c r="E89" s="6" t="s">
        <v>19</v>
      </c>
      <c r="F89" s="20">
        <v>5</v>
      </c>
      <c r="G89" s="32" t="s">
        <v>78</v>
      </c>
      <c r="H89" s="5">
        <f>[1]Mei!T91</f>
        <v>83750</v>
      </c>
      <c r="I89" s="6"/>
    </row>
    <row r="90" spans="1:9" x14ac:dyDescent="0.25">
      <c r="A90" s="6"/>
      <c r="B90" s="49" t="s">
        <v>62</v>
      </c>
      <c r="C90" s="4" t="s">
        <v>77</v>
      </c>
      <c r="D90" s="6" t="s">
        <v>84</v>
      </c>
      <c r="E90" s="6" t="s">
        <v>19</v>
      </c>
      <c r="F90" s="20">
        <v>4</v>
      </c>
      <c r="G90" s="32" t="s">
        <v>78</v>
      </c>
      <c r="H90" s="5">
        <f>[1]Mei!T92</f>
        <v>200000</v>
      </c>
      <c r="I90" s="6"/>
    </row>
    <row r="91" spans="1:9" x14ac:dyDescent="0.25">
      <c r="A91" s="6"/>
      <c r="B91" s="49" t="s">
        <v>63</v>
      </c>
      <c r="C91" s="4" t="s">
        <v>77</v>
      </c>
      <c r="D91" s="6" t="s">
        <v>84</v>
      </c>
      <c r="E91" s="6" t="s">
        <v>19</v>
      </c>
      <c r="F91" s="20">
        <v>2</v>
      </c>
      <c r="G91" s="32" t="s">
        <v>82</v>
      </c>
      <c r="H91" s="5">
        <f>[1]Mei!T93</f>
        <v>289064</v>
      </c>
      <c r="I91" s="6"/>
    </row>
    <row r="92" spans="1:9" x14ac:dyDescent="0.25">
      <c r="A92" s="22"/>
      <c r="B92" s="22"/>
      <c r="C92" s="35"/>
      <c r="D92" s="22"/>
      <c r="E92" s="22"/>
      <c r="F92" s="44" t="str">
        <f t="shared" ref="F92" si="6">$F$83</f>
        <v>Jumlah</v>
      </c>
      <c r="G92" s="45"/>
      <c r="H92" s="36">
        <f>SUM(H89:H91)</f>
        <v>572814</v>
      </c>
      <c r="I92" s="26"/>
    </row>
    <row r="93" spans="1:9" s="2" customFormat="1" x14ac:dyDescent="0.25">
      <c r="A93" s="22"/>
      <c r="B93" s="22"/>
      <c r="C93" s="23"/>
      <c r="D93" s="22"/>
      <c r="E93" s="22"/>
      <c r="F93" s="42" t="str">
        <f t="shared" ref="F93" si="7">F84</f>
        <v>potongan</v>
      </c>
      <c r="G93" s="43"/>
      <c r="H93" s="25">
        <v>0</v>
      </c>
      <c r="I93" s="26"/>
    </row>
    <row r="94" spans="1:9" s="2" customFormat="1" x14ac:dyDescent="0.25">
      <c r="A94" s="22"/>
      <c r="B94" s="22"/>
      <c r="C94" s="23"/>
      <c r="D94" s="22"/>
      <c r="E94" s="22"/>
      <c r="F94" s="42" t="str">
        <f t="shared" ref="F94" si="8">F85</f>
        <v>DPP</v>
      </c>
      <c r="G94" s="43"/>
      <c r="H94" s="25">
        <v>572814</v>
      </c>
      <c r="I94" s="26"/>
    </row>
    <row r="95" spans="1:9" s="2" customFormat="1" x14ac:dyDescent="0.25">
      <c r="A95" s="22"/>
      <c r="B95" s="22"/>
      <c r="C95" s="23"/>
      <c r="D95" s="22"/>
      <c r="E95" s="22"/>
      <c r="F95" s="42" t="str">
        <f t="shared" ref="F95" si="9">F86</f>
        <v>PPN</v>
      </c>
      <c r="G95" s="43"/>
      <c r="H95" s="25">
        <v>63010</v>
      </c>
      <c r="I95" s="26"/>
    </row>
    <row r="96" spans="1:9" s="2" customFormat="1" x14ac:dyDescent="0.25">
      <c r="A96" s="22"/>
      <c r="B96" s="22"/>
      <c r="C96" s="23"/>
      <c r="D96" s="22"/>
      <c r="E96" s="22"/>
      <c r="F96" s="42" t="str">
        <f t="shared" ref="F96" si="10">F87</f>
        <v>TOTAL</v>
      </c>
      <c r="G96" s="43"/>
      <c r="H96" s="29">
        <f>SUM(H94:H95)</f>
        <v>635824</v>
      </c>
      <c r="I96" s="30" t="s">
        <v>14</v>
      </c>
    </row>
    <row r="97" spans="1:9" s="2" customFormat="1" x14ac:dyDescent="0.25">
      <c r="A97" s="13"/>
      <c r="B97" s="13"/>
      <c r="C97" s="14"/>
      <c r="D97" s="13"/>
      <c r="E97" s="13"/>
      <c r="F97" s="19"/>
      <c r="G97" s="19"/>
      <c r="H97" s="18"/>
      <c r="I97" s="13"/>
    </row>
    <row r="98" spans="1:9" x14ac:dyDescent="0.25">
      <c r="A98" s="7">
        <v>44698</v>
      </c>
      <c r="B98" s="54" t="s">
        <v>70</v>
      </c>
      <c r="C98" s="4" t="s">
        <v>25</v>
      </c>
      <c r="D98" s="6" t="s">
        <v>84</v>
      </c>
      <c r="E98" s="6" t="s">
        <v>19</v>
      </c>
      <c r="F98" s="20">
        <v>1</v>
      </c>
      <c r="G98" s="32" t="s">
        <v>78</v>
      </c>
      <c r="H98" s="10">
        <v>146240.98000000001</v>
      </c>
      <c r="I98" s="6"/>
    </row>
    <row r="99" spans="1:9" x14ac:dyDescent="0.25">
      <c r="A99" s="6"/>
      <c r="B99" s="54" t="s">
        <v>71</v>
      </c>
      <c r="C99" s="4" t="s">
        <v>25</v>
      </c>
      <c r="D99" s="6" t="s">
        <v>84</v>
      </c>
      <c r="E99" s="6" t="s">
        <v>19</v>
      </c>
      <c r="F99" s="20">
        <v>3</v>
      </c>
      <c r="G99" s="32" t="s">
        <v>78</v>
      </c>
      <c r="H99" s="10">
        <v>972000</v>
      </c>
      <c r="I99" s="6"/>
    </row>
    <row r="100" spans="1:9" x14ac:dyDescent="0.25">
      <c r="A100" s="6"/>
      <c r="B100" s="51" t="s">
        <v>72</v>
      </c>
      <c r="C100" s="4" t="s">
        <v>25</v>
      </c>
      <c r="D100" s="6" t="s">
        <v>84</v>
      </c>
      <c r="E100" s="6" t="s">
        <v>19</v>
      </c>
      <c r="F100" s="20">
        <v>12</v>
      </c>
      <c r="G100" s="32" t="s">
        <v>79</v>
      </c>
      <c r="H100" s="10">
        <v>108000</v>
      </c>
      <c r="I100" s="6"/>
    </row>
    <row r="101" spans="1:9" x14ac:dyDescent="0.25">
      <c r="A101" s="6"/>
      <c r="B101" s="51" t="s">
        <v>73</v>
      </c>
      <c r="C101" s="4" t="s">
        <v>25</v>
      </c>
      <c r="D101" s="6" t="s">
        <v>84</v>
      </c>
      <c r="E101" s="6" t="s">
        <v>19</v>
      </c>
      <c r="F101" s="20">
        <v>3</v>
      </c>
      <c r="G101" s="32" t="s">
        <v>82</v>
      </c>
      <c r="H101" s="10">
        <v>174600</v>
      </c>
      <c r="I101" s="6"/>
    </row>
    <row r="102" spans="1:9" x14ac:dyDescent="0.25">
      <c r="A102" s="6"/>
      <c r="B102" s="51" t="s">
        <v>74</v>
      </c>
      <c r="C102" s="4" t="s">
        <v>25</v>
      </c>
      <c r="D102" s="6" t="s">
        <v>84</v>
      </c>
      <c r="E102" s="6" t="s">
        <v>19</v>
      </c>
      <c r="F102" s="20">
        <v>2</v>
      </c>
      <c r="G102" s="32" t="s">
        <v>82</v>
      </c>
      <c r="H102" s="10">
        <v>24990</v>
      </c>
      <c r="I102" s="6"/>
    </row>
    <row r="103" spans="1:9" x14ac:dyDescent="0.25">
      <c r="A103" s="6"/>
      <c r="B103" s="51" t="s">
        <v>75</v>
      </c>
      <c r="C103" s="4" t="s">
        <v>25</v>
      </c>
      <c r="D103" s="6" t="s">
        <v>84</v>
      </c>
      <c r="E103" s="6" t="s">
        <v>19</v>
      </c>
      <c r="F103" s="20">
        <v>2</v>
      </c>
      <c r="G103" s="32" t="s">
        <v>82</v>
      </c>
      <c r="H103" s="10">
        <v>190000</v>
      </c>
      <c r="I103" s="6"/>
    </row>
    <row r="104" spans="1:9" s="2" customFormat="1" x14ac:dyDescent="0.25">
      <c r="A104" s="22"/>
      <c r="B104" s="22"/>
      <c r="C104" s="23"/>
      <c r="D104" s="22"/>
      <c r="E104" s="22"/>
      <c r="F104" s="42" t="s">
        <v>20</v>
      </c>
      <c r="G104" s="43"/>
      <c r="H104" s="25">
        <f>SUM(H98:H103)</f>
        <v>1615830.98</v>
      </c>
      <c r="I104" s="26"/>
    </row>
    <row r="105" spans="1:9" s="2" customFormat="1" x14ac:dyDescent="0.25">
      <c r="A105" s="22"/>
      <c r="B105" s="22"/>
      <c r="C105" s="23"/>
      <c r="D105" s="22"/>
      <c r="E105" s="22"/>
      <c r="F105" s="42" t="s">
        <v>21</v>
      </c>
      <c r="G105" s="43"/>
      <c r="H105" s="25">
        <v>0</v>
      </c>
      <c r="I105" s="26"/>
    </row>
    <row r="106" spans="1:9" s="2" customFormat="1" x14ac:dyDescent="0.25">
      <c r="A106" s="22"/>
      <c r="B106" s="22"/>
      <c r="C106" s="23"/>
      <c r="D106" s="22"/>
      <c r="E106" s="22"/>
      <c r="F106" s="42" t="s">
        <v>22</v>
      </c>
      <c r="G106" s="43"/>
      <c r="H106" s="31">
        <v>1615831</v>
      </c>
      <c r="I106" s="26"/>
    </row>
    <row r="107" spans="1:9" s="2" customFormat="1" x14ac:dyDescent="0.25">
      <c r="A107" s="22"/>
      <c r="B107" s="22"/>
      <c r="C107" s="23"/>
      <c r="D107" s="22"/>
      <c r="E107" s="22"/>
      <c r="F107" s="42" t="s">
        <v>23</v>
      </c>
      <c r="G107" s="43"/>
      <c r="H107" s="25">
        <v>177741</v>
      </c>
      <c r="I107" s="26"/>
    </row>
    <row r="108" spans="1:9" s="2" customFormat="1" x14ac:dyDescent="0.25">
      <c r="A108" s="33"/>
      <c r="B108" s="33"/>
      <c r="C108" s="34"/>
      <c r="D108" s="33"/>
      <c r="E108" s="33"/>
      <c r="F108" s="42" t="s">
        <v>13</v>
      </c>
      <c r="G108" s="43"/>
      <c r="H108" s="25">
        <f>SUM(H106:H107)</f>
        <v>1793572</v>
      </c>
      <c r="I108" s="26" t="s">
        <v>14</v>
      </c>
    </row>
    <row r="109" spans="1:9" x14ac:dyDescent="0.25">
      <c r="A109" s="11"/>
      <c r="B109" s="11"/>
      <c r="C109" s="12"/>
      <c r="D109" s="11"/>
      <c r="E109" s="11"/>
      <c r="F109" s="12"/>
      <c r="G109" s="12"/>
      <c r="H109" s="12"/>
      <c r="I109" s="11"/>
    </row>
    <row r="110" spans="1:9" x14ac:dyDescent="0.25">
      <c r="A110" s="11"/>
      <c r="B110" s="11"/>
      <c r="C110" s="12"/>
      <c r="D110" s="11"/>
      <c r="E110" s="11"/>
      <c r="F110" s="12"/>
      <c r="G110" s="12"/>
      <c r="H110" s="12"/>
      <c r="I110" s="11"/>
    </row>
    <row r="111" spans="1:9" x14ac:dyDescent="0.25">
      <c r="F111" s="12"/>
      <c r="G111" s="12"/>
      <c r="H111" s="12"/>
      <c r="I111" s="11"/>
    </row>
  </sheetData>
  <mergeCells count="42">
    <mergeCell ref="F20:G20"/>
    <mergeCell ref="F21:G21"/>
    <mergeCell ref="F22:G22"/>
    <mergeCell ref="F35:G35"/>
    <mergeCell ref="F3:G3"/>
    <mergeCell ref="F9:G9"/>
    <mergeCell ref="F10:G10"/>
    <mergeCell ref="F11:G11"/>
    <mergeCell ref="F12:G12"/>
    <mergeCell ref="F13:G13"/>
    <mergeCell ref="F108:G108"/>
    <mergeCell ref="F96:G96"/>
    <mergeCell ref="F25:G25"/>
    <mergeCell ref="F26:G26"/>
    <mergeCell ref="F27:G27"/>
    <mergeCell ref="F28:G28"/>
    <mergeCell ref="F29:G29"/>
    <mergeCell ref="F86:G86"/>
    <mergeCell ref="F87:G87"/>
    <mergeCell ref="F92:G92"/>
    <mergeCell ref="F93:G93"/>
    <mergeCell ref="F94:G94"/>
    <mergeCell ref="F95:G95"/>
    <mergeCell ref="F75:G75"/>
    <mergeCell ref="F76:G76"/>
    <mergeCell ref="F77:G77"/>
    <mergeCell ref="A18:E18"/>
    <mergeCell ref="F104:G104"/>
    <mergeCell ref="F105:G105"/>
    <mergeCell ref="F106:G106"/>
    <mergeCell ref="F107:G107"/>
    <mergeCell ref="F83:G83"/>
    <mergeCell ref="F84:G84"/>
    <mergeCell ref="F85:G85"/>
    <mergeCell ref="F36:G36"/>
    <mergeCell ref="F37:G37"/>
    <mergeCell ref="F38:G38"/>
    <mergeCell ref="F39:G39"/>
    <mergeCell ref="F73:G73"/>
    <mergeCell ref="F74:G74"/>
    <mergeCell ref="F18:G18"/>
    <mergeCell ref="F19:G19"/>
  </mergeCells>
  <pageMargins left="0.7" right="0.7" top="0.75" bottom="0.75" header="0.3" footer="0.3"/>
  <pageSetup paperSize="9" scale="9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2022-06-02T08:53:25Z</cp:lastPrinted>
  <dcterms:created xsi:type="dcterms:W3CDTF">2022-06-02T02:56:36Z</dcterms:created>
  <dcterms:modified xsi:type="dcterms:W3CDTF">2022-06-03T04:02:08Z</dcterms:modified>
</cp:coreProperties>
</file>